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240" yWindow="240" windowWidth="25360" windowHeight="1724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7" i="1" l="1"/>
  <c r="P7" i="1"/>
  <c r="Q7" i="1"/>
  <c r="O7" i="1"/>
  <c r="N7" i="1"/>
  <c r="L7" i="1"/>
  <c r="M7" i="1"/>
  <c r="K7" i="1"/>
  <c r="R6" i="1"/>
  <c r="P6" i="1"/>
  <c r="Q6" i="1"/>
  <c r="O6" i="1"/>
  <c r="N6" i="1"/>
  <c r="L6" i="1"/>
  <c r="M6" i="1"/>
  <c r="K6" i="1"/>
  <c r="R5" i="1"/>
  <c r="P5" i="1"/>
  <c r="Q5" i="1"/>
  <c r="O5" i="1"/>
  <c r="N5" i="1"/>
  <c r="L5" i="1"/>
  <c r="M5" i="1"/>
  <c r="K5" i="1"/>
  <c r="R4" i="1"/>
  <c r="P4" i="1"/>
  <c r="Q4" i="1"/>
  <c r="O4" i="1"/>
  <c r="N4" i="1"/>
  <c r="L4" i="1"/>
  <c r="M4" i="1"/>
  <c r="K4" i="1"/>
  <c r="R3" i="1"/>
  <c r="P3" i="1"/>
  <c r="Q3" i="1"/>
  <c r="O3" i="1"/>
  <c r="N3" i="1"/>
  <c r="L3" i="1"/>
  <c r="M3" i="1"/>
  <c r="K3" i="1"/>
  <c r="R2" i="1"/>
  <c r="P2" i="1"/>
  <c r="Q2" i="1"/>
  <c r="O2" i="1"/>
  <c r="N2" i="1"/>
  <c r="L2" i="1"/>
  <c r="M2" i="1"/>
  <c r="K2" i="1"/>
</calcChain>
</file>

<file path=xl/sharedStrings.xml><?xml version="1.0" encoding="utf-8"?>
<sst xmlns="http://schemas.openxmlformats.org/spreadsheetml/2006/main" count="57" uniqueCount="48">
  <si>
    <t>К</t>
  </si>
  <si>
    <t>Метро</t>
  </si>
  <si>
    <t>От М</t>
  </si>
  <si>
    <t>Улица</t>
  </si>
  <si>
    <t>№ дома</t>
  </si>
  <si>
    <t>Дом</t>
  </si>
  <si>
    <t>Площадь</t>
  </si>
  <si>
    <t>Цена,руб</t>
  </si>
  <si>
    <t>Примечание</t>
  </si>
  <si>
    <t>ОП</t>
  </si>
  <si>
    <t>Общая площадь</t>
  </si>
  <si>
    <t>Этаж</t>
  </si>
  <si>
    <t>Этажей</t>
  </si>
  <si>
    <t>ТД</t>
  </si>
  <si>
    <t>Тип дома</t>
  </si>
  <si>
    <t>Свиблово м.</t>
  </si>
  <si>
    <t>5п</t>
  </si>
  <si>
    <t>Нансена пр.</t>
  </si>
  <si>
    <t>6К2</t>
  </si>
  <si>
    <t>8/12 П</t>
  </si>
  <si>
    <t>35/20/10</t>
  </si>
  <si>
    <t xml:space="preserve"> Сдается прекрасная квартира, в шаговой доступоности от метро.Вся мебель и бытовая техника новые современные.</t>
  </si>
  <si>
    <t>ВДНХ м.</t>
  </si>
  <si>
    <t>Ракетный бул.</t>
  </si>
  <si>
    <t>9К1</t>
  </si>
  <si>
    <t>9/12 Б</t>
  </si>
  <si>
    <t xml:space="preserve"> Сдается замечательная просторная однокомнатная квартира с панорамным видом из окна!Шаговая доступность от ст. м. вднх (пять минут пешком). Прекрасно развита инфраструктура: четыре детских сада, три школы, Финансовая Академия, бизнес-центр "Альпари", три </t>
  </si>
  <si>
    <t>Чертановская м.</t>
  </si>
  <si>
    <t>Симферопольский бул.</t>
  </si>
  <si>
    <t>30К2</t>
  </si>
  <si>
    <t>20/25 П</t>
  </si>
  <si>
    <t>40/18/11</t>
  </si>
  <si>
    <t>1к квартира 5мин пешком от М.Чертановская,20эт/25этпанельного Эркер.ПАНОРАМНЫЙ вид,рядом озеро,развитая инфраструктура.   Окна во двор.</t>
  </si>
  <si>
    <t>3п</t>
  </si>
  <si>
    <t>Балаклавский пр-т</t>
  </si>
  <si>
    <t>8/17 П</t>
  </si>
  <si>
    <t>38.6/19/8.3</t>
  </si>
  <si>
    <t xml:space="preserve">Великолепный комплекс  из 3-х домов серии П-44. Идеальное состояние подъезда, двора! 1-комнатная квартира  с хорошим ремонтом. Стеклопакеты, ламинат,плитка, сантехника, мет.дверь - все новое, никто не жил. Окна выходят во двор.Вся мебель и бытова техника </t>
  </si>
  <si>
    <t>Люблино м.</t>
  </si>
  <si>
    <t>7п</t>
  </si>
  <si>
    <t>Цимлянская ул.</t>
  </si>
  <si>
    <t>39/19/10</t>
  </si>
  <si>
    <t xml:space="preserve"> Дом серии П-44. Большая квартира улучшенной планировкой,просторная прихожая . Чистая, уютная, светлая квартира в зеленом районе столицы. Двор благоустроен,детская площадка,детский сад,школа, все рядом. Смотрите фото.</t>
  </si>
  <si>
    <t>2п</t>
  </si>
  <si>
    <t>30К1</t>
  </si>
  <si>
    <t>23/24 П</t>
  </si>
  <si>
    <t>40/18/10</t>
  </si>
  <si>
    <t>Прекрасная квартира. Вся мебель и бытовая техника, все новое, современное.Смотрите фото.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</si>
</sst>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workbookViewId="0">
      <selection sqref="A1:XFD7"/>
    </sheetView>
  </sheetViews>
  <sheetFormatPr baseColWidth="10" defaultRowHeight="15" x14ac:dyDescent="0"/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1" t="s">
        <v>1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3</v>
      </c>
      <c r="S1" s="3"/>
    </row>
    <row r="2" spans="1:19" ht="195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>
        <v>35000</v>
      </c>
      <c r="I2" s="4" t="s">
        <v>21</v>
      </c>
      <c r="J2" s="2"/>
      <c r="K2" t="str">
        <f>MID(B2,1,LEN(B2)-3)</f>
        <v>Свиблово</v>
      </c>
      <c r="L2" t="str">
        <f>MID(G2,1,SEARCH("/",G2)-1)</f>
        <v>35</v>
      </c>
      <c r="M2">
        <f>ROUNDUP(L2,0)</f>
        <v>35</v>
      </c>
      <c r="N2" t="str">
        <f>LEFT(F2,SEARCH("/",F2)-1)</f>
        <v>8</v>
      </c>
      <c r="O2" t="str">
        <f>MID(F2,SEARCH("/",F2)+1,SEARCH(" ",F2)-SEARCH("/",F2))</f>
        <v xml:space="preserve">12 </v>
      </c>
      <c r="P2" t="str">
        <f>MID(F2,FIND(" ",F2)+1,LEN(F2)-FIND(" ",F2))</f>
        <v>П</v>
      </c>
      <c r="Q2" t="str">
        <f>IF(OR(P2="?",P2="П",P2="БП"),"Панельный",IF(OR(P2="М",P2="Э",P2="МК"),"Монолитный",IF(OR(P2="К",P2="С"),"Кирпичный",IF(P2="Б","Блочный",""))))</f>
        <v>Панельный</v>
      </c>
      <c r="R2" t="str">
        <f>D2&amp;","</f>
        <v>Нансена пр.,</v>
      </c>
      <c r="S2" s="3"/>
    </row>
    <row r="3" spans="1:19" ht="409">
      <c r="A3" s="4">
        <v>1</v>
      </c>
      <c r="B3" s="4" t="s">
        <v>22</v>
      </c>
      <c r="C3" s="4" t="s">
        <v>16</v>
      </c>
      <c r="D3" s="4" t="s">
        <v>23</v>
      </c>
      <c r="E3" s="4" t="s">
        <v>24</v>
      </c>
      <c r="F3" s="4" t="s">
        <v>25</v>
      </c>
      <c r="G3" s="4" t="s">
        <v>20</v>
      </c>
      <c r="H3" s="4">
        <v>35000</v>
      </c>
      <c r="I3" s="4" t="s">
        <v>26</v>
      </c>
      <c r="J3" s="2"/>
      <c r="K3" t="str">
        <f t="shared" ref="K3:K7" si="0">MID(B3,1,LEN(B3)-3)</f>
        <v>ВДНХ</v>
      </c>
      <c r="L3" t="str">
        <f t="shared" ref="L3:L7" si="1">MID(G3,1,SEARCH("/",G3)-1)</f>
        <v>35</v>
      </c>
      <c r="M3">
        <f>ROUNDUP(L3,0)</f>
        <v>35</v>
      </c>
      <c r="N3" t="str">
        <f t="shared" ref="N3:N7" si="2">LEFT(F3,SEARCH("/",F3)-1)</f>
        <v>9</v>
      </c>
      <c r="O3" t="str">
        <f t="shared" ref="O3:O7" si="3">MID(F3,SEARCH("/",F3)+1,SEARCH(" ",F3)-SEARCH("/",F3))</f>
        <v xml:space="preserve">12 </v>
      </c>
      <c r="P3" t="str">
        <f t="shared" ref="P3:P7" si="4">MID(F3,FIND(" ",F3)+1,LEN(F3)-FIND(" ",F3))</f>
        <v>Б</v>
      </c>
      <c r="Q3" t="str">
        <f t="shared" ref="Q3:Q7" si="5">IF(OR(P3="?",P3="П",P3="БП"),"Панельный",IF(OR(P3="М",P3="Э",P3="МК"),"Монолитный",IF(OR(P3="К",P3="С"),"Кирпичный",IF(P3="Б","Блочный",""))))</f>
        <v>Блочный</v>
      </c>
      <c r="R3" t="str">
        <f t="shared" ref="R3:R7" si="6">D3&amp;","</f>
        <v>Ракетный бул.,</v>
      </c>
      <c r="S3" s="3"/>
    </row>
    <row r="4" spans="1:19" ht="255">
      <c r="A4" s="4">
        <v>1</v>
      </c>
      <c r="B4" s="4" t="s">
        <v>27</v>
      </c>
      <c r="C4" s="4" t="s">
        <v>16</v>
      </c>
      <c r="D4" s="4" t="s">
        <v>28</v>
      </c>
      <c r="E4" s="4" t="s">
        <v>29</v>
      </c>
      <c r="F4" s="4" t="s">
        <v>30</v>
      </c>
      <c r="G4" s="4" t="s">
        <v>31</v>
      </c>
      <c r="H4" s="4">
        <v>37000</v>
      </c>
      <c r="I4" s="4" t="s">
        <v>32</v>
      </c>
      <c r="J4" s="2"/>
      <c r="K4" t="str">
        <f t="shared" si="0"/>
        <v>Чертановская</v>
      </c>
      <c r="L4" t="str">
        <f t="shared" si="1"/>
        <v>40</v>
      </c>
      <c r="M4">
        <f>ROUNDUP(L4,0)</f>
        <v>40</v>
      </c>
      <c r="N4" t="str">
        <f t="shared" si="2"/>
        <v>20</v>
      </c>
      <c r="O4" t="str">
        <f t="shared" si="3"/>
        <v xml:space="preserve">25 </v>
      </c>
      <c r="P4" t="str">
        <f t="shared" si="4"/>
        <v>П</v>
      </c>
      <c r="Q4" t="str">
        <f t="shared" si="5"/>
        <v>Панельный</v>
      </c>
      <c r="R4" t="str">
        <f t="shared" si="6"/>
        <v>Симферопольский бул.,</v>
      </c>
      <c r="S4" s="3"/>
    </row>
    <row r="5" spans="1:19" ht="409">
      <c r="A5" s="4">
        <v>1</v>
      </c>
      <c r="B5" s="4" t="s">
        <v>27</v>
      </c>
      <c r="C5" s="4" t="s">
        <v>33</v>
      </c>
      <c r="D5" s="4" t="s">
        <v>34</v>
      </c>
      <c r="E5" s="4">
        <v>3</v>
      </c>
      <c r="F5" s="4" t="s">
        <v>35</v>
      </c>
      <c r="G5" s="4" t="s">
        <v>36</v>
      </c>
      <c r="H5" s="4">
        <v>35000</v>
      </c>
      <c r="I5" s="4" t="s">
        <v>37</v>
      </c>
      <c r="J5" s="2"/>
      <c r="K5" t="str">
        <f t="shared" si="0"/>
        <v>Чертановская</v>
      </c>
      <c r="L5" t="str">
        <f t="shared" si="1"/>
        <v>38.6</v>
      </c>
      <c r="M5" t="e">
        <f>ROUNDUP(L5,0)</f>
        <v>#VALUE!</v>
      </c>
      <c r="N5" t="str">
        <f t="shared" si="2"/>
        <v>8</v>
      </c>
      <c r="O5" t="str">
        <f t="shared" si="3"/>
        <v xml:space="preserve">17 </v>
      </c>
      <c r="P5" t="str">
        <f t="shared" si="4"/>
        <v>П</v>
      </c>
      <c r="Q5" t="str">
        <f t="shared" si="5"/>
        <v>Панельный</v>
      </c>
      <c r="R5" t="str">
        <f t="shared" si="6"/>
        <v>Балаклавский пр-т,</v>
      </c>
      <c r="S5" s="3"/>
    </row>
    <row r="6" spans="1:19" ht="390">
      <c r="A6" s="4">
        <v>1</v>
      </c>
      <c r="B6" s="4" t="s">
        <v>38</v>
      </c>
      <c r="C6" s="4" t="s">
        <v>39</v>
      </c>
      <c r="D6" s="4" t="s">
        <v>40</v>
      </c>
      <c r="E6" s="4">
        <v>28</v>
      </c>
      <c r="F6" s="4" t="s">
        <v>35</v>
      </c>
      <c r="G6" s="4" t="s">
        <v>41</v>
      </c>
      <c r="H6" s="4">
        <v>35000</v>
      </c>
      <c r="I6" s="4" t="s">
        <v>42</v>
      </c>
      <c r="J6" s="2"/>
      <c r="K6" t="str">
        <f t="shared" si="0"/>
        <v>Люблино</v>
      </c>
      <c r="L6" t="str">
        <f t="shared" si="1"/>
        <v>39</v>
      </c>
      <c r="M6">
        <f t="shared" ref="M6:M7" si="7">ROUNDUP(L6,0)</f>
        <v>39</v>
      </c>
      <c r="N6" t="str">
        <f t="shared" si="2"/>
        <v>8</v>
      </c>
      <c r="O6" t="str">
        <f t="shared" si="3"/>
        <v xml:space="preserve">17 </v>
      </c>
      <c r="P6" t="str">
        <f t="shared" si="4"/>
        <v>П</v>
      </c>
      <c r="Q6" t="str">
        <f t="shared" si="5"/>
        <v>Панельный</v>
      </c>
      <c r="R6" t="str">
        <f t="shared" si="6"/>
        <v>Цимлянская ул.,</v>
      </c>
      <c r="S6" s="3"/>
    </row>
    <row r="7" spans="1:19" ht="165">
      <c r="A7" s="4">
        <v>1</v>
      </c>
      <c r="B7" s="4" t="s">
        <v>27</v>
      </c>
      <c r="C7" s="4" t="s">
        <v>43</v>
      </c>
      <c r="D7" s="4" t="s">
        <v>28</v>
      </c>
      <c r="E7" s="4" t="s">
        <v>44</v>
      </c>
      <c r="F7" s="4" t="s">
        <v>45</v>
      </c>
      <c r="G7" s="4" t="s">
        <v>46</v>
      </c>
      <c r="H7" s="4">
        <v>35000</v>
      </c>
      <c r="I7" s="4" t="s">
        <v>47</v>
      </c>
      <c r="J7" s="2"/>
      <c r="K7" t="str">
        <f t="shared" si="0"/>
        <v>Чертановская</v>
      </c>
      <c r="L7" t="str">
        <f t="shared" si="1"/>
        <v>40</v>
      </c>
      <c r="M7">
        <f t="shared" si="7"/>
        <v>40</v>
      </c>
      <c r="N7" t="str">
        <f t="shared" si="2"/>
        <v>23</v>
      </c>
      <c r="O7" t="str">
        <f t="shared" si="3"/>
        <v xml:space="preserve">24 </v>
      </c>
      <c r="P7" t="str">
        <f t="shared" si="4"/>
        <v>П</v>
      </c>
      <c r="Q7" t="str">
        <f t="shared" si="5"/>
        <v>Панельный</v>
      </c>
      <c r="R7" t="str">
        <f t="shared" si="6"/>
        <v>Симферопольский бул.,</v>
      </c>
      <c r="S7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Shklyar</dc:creator>
  <cp:lastModifiedBy>Alexey Shklyar</cp:lastModifiedBy>
  <dcterms:created xsi:type="dcterms:W3CDTF">2014-09-19T08:33:34Z</dcterms:created>
  <dcterms:modified xsi:type="dcterms:W3CDTF">2014-09-19T08:34:07Z</dcterms:modified>
</cp:coreProperties>
</file>