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2" i="1" a="1"/>
  <c r="K2" s="1"/>
  <c r="K1" a="1"/>
  <c r="K1" s="1"/>
  <c r="H2" a="1"/>
  <c r="H2" s="1"/>
  <c r="H3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Q13" l="1"/>
  <c r="O13"/>
  <c r="M13"/>
  <c r="K13"/>
  <c r="P12"/>
  <c r="N12"/>
  <c r="L12"/>
  <c r="Q11"/>
  <c r="O11"/>
  <c r="M11"/>
  <c r="K11"/>
  <c r="P10"/>
  <c r="N10"/>
  <c r="L10"/>
  <c r="Q9"/>
  <c r="O9"/>
  <c r="M9"/>
  <c r="K9"/>
  <c r="P8"/>
  <c r="N8"/>
  <c r="L8"/>
  <c r="Q7"/>
  <c r="O7"/>
  <c r="M7"/>
  <c r="K7"/>
  <c r="P6"/>
  <c r="N6"/>
  <c r="L6"/>
  <c r="Q5"/>
  <c r="O5"/>
  <c r="M5"/>
  <c r="K5"/>
  <c r="P4"/>
  <c r="N4"/>
  <c r="L4"/>
  <c r="Q3"/>
  <c r="O3"/>
  <c r="M3"/>
  <c r="K3"/>
  <c r="P2"/>
  <c r="N2"/>
  <c r="L2"/>
  <c r="P13"/>
  <c r="N13"/>
  <c r="L13"/>
  <c r="Q12"/>
  <c r="O12"/>
  <c r="M12"/>
  <c r="K12"/>
  <c r="P11"/>
  <c r="N11"/>
  <c r="L11"/>
  <c r="Q10"/>
  <c r="O10"/>
  <c r="M10"/>
  <c r="K10"/>
  <c r="P9"/>
  <c r="N9"/>
  <c r="L9"/>
  <c r="Q8"/>
  <c r="O8"/>
  <c r="M8"/>
  <c r="K8"/>
  <c r="P7"/>
  <c r="N7"/>
  <c r="L7"/>
  <c r="Q6"/>
  <c r="O6"/>
  <c r="M6"/>
  <c r="K6"/>
  <c r="P5"/>
  <c r="N5"/>
  <c r="L5"/>
  <c r="Q4"/>
  <c r="O4"/>
  <c r="M4"/>
  <c r="K4"/>
  <c r="P3"/>
  <c r="N3"/>
  <c r="L3"/>
  <c r="Q2"/>
  <c r="O2"/>
  <c r="M2"/>
  <c r="P1"/>
  <c r="N1"/>
  <c r="L1"/>
  <c r="Q1"/>
  <c r="O1"/>
  <c r="M1"/>
</calcChain>
</file>

<file path=xl/sharedStrings.xml><?xml version="1.0" encoding="utf-8"?>
<sst xmlns="http://schemas.openxmlformats.org/spreadsheetml/2006/main" count="45" uniqueCount="18">
  <si>
    <t>Тип</t>
  </si>
  <si>
    <t>Кол. Мест</t>
  </si>
  <si>
    <t>Год выпуска</t>
  </si>
  <si>
    <t>Изготовитель</t>
  </si>
  <si>
    <t>Владелец</t>
  </si>
  <si>
    <t>Срок экспл.</t>
  </si>
  <si>
    <t>сидячий</t>
  </si>
  <si>
    <t>Абаканвагонмаш</t>
  </si>
  <si>
    <t>Велпассажиртранс</t>
  </si>
  <si>
    <t>плацкартный</t>
  </si>
  <si>
    <t>Алтайвагонзавод</t>
  </si>
  <si>
    <t>Моспассажиртранс</t>
  </si>
  <si>
    <t>БМК-Спецтранс</t>
  </si>
  <si>
    <t>купейный</t>
  </si>
  <si>
    <t>Новосокольническая</t>
  </si>
  <si>
    <t>ВАГОНКОМПЛЕКТ</t>
  </si>
  <si>
    <t>Столбец1</t>
  </si>
  <si>
    <t>Рег.Номер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</si>
</sst>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13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indexed="64"/>
          <bgColor theme="8" tint="0.39994506668294322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H13" totalsRowShown="0" headerRowDxfId="5" dataDxfId="4" headerRowBorderDxfId="2" tableBorderDxfId="3" totalsRowBorderDxfId="1">
  <autoFilter ref="A1:H13"/>
  <tableColumns count="8">
    <tableColumn id="1" name="Рег.Номер" dataDxfId="12"/>
    <tableColumn id="2" name="Тип" dataDxfId="11"/>
    <tableColumn id="3" name="Кол. Мест" dataDxfId="10"/>
    <tableColumn id="4" name="Год выпуска" dataDxfId="9"/>
    <tableColumn id="5" name="Изготовитель" dataDxfId="8"/>
    <tableColumn id="6" name="Владелец" dataDxfId="7"/>
    <tableColumn id="7" name="Срок экспл." dataDxfId="6"/>
    <tableColumn id="8" name="Столбец1" dataDxfId="0">
      <calculatedColumnFormula array="1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J5" sqref="J5"/>
    </sheetView>
  </sheetViews>
  <sheetFormatPr defaultRowHeight="15"/>
  <cols>
    <col min="6" max="6" width="21" customWidth="1"/>
    <col min="7" max="7" width="21.5703125" customWidth="1"/>
    <col min="10" max="10" width="15.140625" customWidth="1"/>
    <col min="11" max="11" width="10.28515625" bestFit="1" customWidth="1"/>
    <col min="16" max="16" width="21" customWidth="1"/>
    <col min="17" max="17" width="21.5703125" customWidth="1"/>
  </cols>
  <sheetData>
    <row r="1" spans="1:17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11" t="s">
        <v>16</v>
      </c>
      <c r="K1" s="17" t="str">
        <f t="array" ref="K1:Q1">INDEX(Таблица1[#Headers],,)</f>
        <v>Рег.Номер</v>
      </c>
      <c r="L1" s="17" t="str">
        <v>Тип</v>
      </c>
      <c r="M1" s="17" t="str">
        <v>Кол. Мест</v>
      </c>
      <c r="N1" s="17" t="str">
        <v>Год выпуска</v>
      </c>
      <c r="O1" s="17" t="str">
        <v>Изготовитель</v>
      </c>
      <c r="P1" s="17" t="str">
        <v>Владелец</v>
      </c>
      <c r="Q1" s="17" t="str">
        <v>Срок экспл.</v>
      </c>
    </row>
    <row r="2" spans="1:17">
      <c r="A2" s="4">
        <v>21345632</v>
      </c>
      <c r="B2" s="5" t="s">
        <v>6</v>
      </c>
      <c r="C2" s="5">
        <v>50</v>
      </c>
      <c r="D2" s="5">
        <v>1976</v>
      </c>
      <c r="E2" s="5" t="s">
        <v>7</v>
      </c>
      <c r="F2" s="6" t="s">
        <v>8</v>
      </c>
      <c r="G2" s="12">
        <v>123</v>
      </c>
      <c r="H2" s="13">
        <f t="array" ref="H2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>22341123</v>
      </c>
      <c r="J2" s="16" t="s">
        <v>13</v>
      </c>
      <c r="K2" s="17">
        <f t="array" ref="K2:Q13">IFERROR(INDEX(Таблица1[#Data],SMALL(IF(Таблица1[Тип]=$J$2,ROW(Таблица1[#Data])),ROW(Таблица1[#All]))-1,COLUMN(Таблица1[#Headers])),"")</f>
        <v>12114567</v>
      </c>
      <c r="L2" s="17" t="str">
        <v>купейный</v>
      </c>
      <c r="M2" s="17">
        <v>20</v>
      </c>
      <c r="N2" s="17">
        <v>2000</v>
      </c>
      <c r="O2" s="17" t="str">
        <v>Алтайвагонзавод</v>
      </c>
      <c r="P2" s="17" t="str">
        <v>Новосокольническая</v>
      </c>
      <c r="Q2" s="17">
        <v>0</v>
      </c>
    </row>
    <row r="3" spans="1:17">
      <c r="A3" s="4">
        <v>23145678</v>
      </c>
      <c r="B3" s="5" t="s">
        <v>9</v>
      </c>
      <c r="C3" s="5">
        <v>30</v>
      </c>
      <c r="D3" s="5">
        <v>1999</v>
      </c>
      <c r="E3" s="5" t="s">
        <v>10</v>
      </c>
      <c r="F3" s="6" t="s">
        <v>11</v>
      </c>
      <c r="G3" s="12"/>
      <c r="H3" s="14">
        <f t="array" ref="H3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>21443562</v>
      </c>
      <c r="K3" s="17">
        <v>12543672</v>
      </c>
      <c r="L3" s="17" t="str">
        <v>купейный</v>
      </c>
      <c r="M3" s="17">
        <v>20</v>
      </c>
      <c r="N3" s="17">
        <v>2001</v>
      </c>
      <c r="O3" s="17" t="str">
        <v>Алтайвагонзавод</v>
      </c>
      <c r="P3" s="17" t="str">
        <v>Новосокольническая</v>
      </c>
      <c r="Q3" s="17">
        <v>0</v>
      </c>
    </row>
    <row r="4" spans="1:17">
      <c r="A4" s="4">
        <v>12534654</v>
      </c>
      <c r="B4" s="5" t="s">
        <v>6</v>
      </c>
      <c r="C4" s="5">
        <v>50</v>
      </c>
      <c r="D4" s="5">
        <v>1995</v>
      </c>
      <c r="E4" s="5" t="s">
        <v>12</v>
      </c>
      <c r="F4" s="6" t="s">
        <v>8</v>
      </c>
      <c r="G4" s="12"/>
      <c r="H4" s="14" t="str">
        <f t="array" ref="H4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4" s="17">
        <v>14236953</v>
      </c>
      <c r="L4" s="17" t="str">
        <v>купейный</v>
      </c>
      <c r="M4" s="17">
        <v>10</v>
      </c>
      <c r="N4" s="17">
        <v>1999</v>
      </c>
      <c r="O4" s="17" t="str">
        <v>Алтайвагонзавод</v>
      </c>
      <c r="P4" s="17" t="str">
        <v>Моспассажиртранс</v>
      </c>
      <c r="Q4" s="17">
        <v>0</v>
      </c>
    </row>
    <row r="5" spans="1:17">
      <c r="A5" s="4">
        <v>22341123</v>
      </c>
      <c r="B5" s="5" t="s">
        <v>9</v>
      </c>
      <c r="C5" s="5">
        <v>30</v>
      </c>
      <c r="D5" s="5">
        <v>1999</v>
      </c>
      <c r="E5" s="5" t="s">
        <v>10</v>
      </c>
      <c r="F5" s="6" t="s">
        <v>8</v>
      </c>
      <c r="G5" s="12"/>
      <c r="H5" s="14" t="str">
        <f t="array" ref="H5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5" s="17">
        <v>21443562</v>
      </c>
      <c r="L5" s="17" t="str">
        <v>купейный</v>
      </c>
      <c r="M5" s="17">
        <v>20</v>
      </c>
      <c r="N5" s="17">
        <v>2000</v>
      </c>
      <c r="O5" s="17" t="str">
        <v>ВАГОНКОМПЛЕКТ</v>
      </c>
      <c r="P5" s="17" t="str">
        <v>Моспассажиртранс</v>
      </c>
      <c r="Q5" s="17">
        <v>0</v>
      </c>
    </row>
    <row r="6" spans="1:17">
      <c r="A6" s="4">
        <v>23442134</v>
      </c>
      <c r="B6" s="5" t="s">
        <v>6</v>
      </c>
      <c r="C6" s="5">
        <v>50</v>
      </c>
      <c r="D6" s="5">
        <v>1976</v>
      </c>
      <c r="E6" s="5" t="s">
        <v>7</v>
      </c>
      <c r="F6" s="6" t="s">
        <v>11</v>
      </c>
      <c r="G6" s="12"/>
      <c r="H6" s="14" t="str">
        <f t="array" ref="H6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6" s="17">
        <v>21334856</v>
      </c>
      <c r="L6" s="17" t="str">
        <v>купейный</v>
      </c>
      <c r="M6" s="17">
        <v>20</v>
      </c>
      <c r="N6" s="17">
        <v>2001</v>
      </c>
      <c r="O6" s="17" t="str">
        <v>БМК-Спецтранс</v>
      </c>
      <c r="P6" s="17" t="str">
        <v>Новосокольническая</v>
      </c>
      <c r="Q6" s="17">
        <v>0</v>
      </c>
    </row>
    <row r="7" spans="1:17">
      <c r="A7" s="4">
        <v>12114567</v>
      </c>
      <c r="B7" s="5" t="s">
        <v>13</v>
      </c>
      <c r="C7" s="5">
        <v>20</v>
      </c>
      <c r="D7" s="5">
        <v>2000</v>
      </c>
      <c r="E7" s="5" t="s">
        <v>10</v>
      </c>
      <c r="F7" s="6" t="s">
        <v>14</v>
      </c>
      <c r="G7" s="12"/>
      <c r="H7" s="14">
        <f t="array" ref="H7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>12543672</v>
      </c>
      <c r="K7" s="17" t="str">
        <v/>
      </c>
      <c r="L7" s="17" t="str">
        <v/>
      </c>
      <c r="M7" s="17" t="str">
        <v/>
      </c>
      <c r="N7" s="17" t="str">
        <v/>
      </c>
      <c r="O7" s="17" t="str">
        <v/>
      </c>
      <c r="P7" s="17" t="str">
        <v/>
      </c>
      <c r="Q7" s="17" t="str">
        <v/>
      </c>
    </row>
    <row r="8" spans="1:17">
      <c r="A8" s="4">
        <v>12543672</v>
      </c>
      <c r="B8" s="5" t="s">
        <v>13</v>
      </c>
      <c r="C8" s="5">
        <v>20</v>
      </c>
      <c r="D8" s="5">
        <v>2001</v>
      </c>
      <c r="E8" s="5" t="s">
        <v>10</v>
      </c>
      <c r="F8" s="6" t="s">
        <v>14</v>
      </c>
      <c r="G8" s="12"/>
      <c r="H8" s="14" t="str">
        <f t="array" ref="H8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8" s="17" t="str">
        <v/>
      </c>
      <c r="L8" s="17" t="str">
        <v/>
      </c>
      <c r="M8" s="17" t="str">
        <v/>
      </c>
      <c r="N8" s="17" t="str">
        <v/>
      </c>
      <c r="O8" s="17" t="str">
        <v/>
      </c>
      <c r="P8" s="17" t="str">
        <v/>
      </c>
      <c r="Q8" s="17" t="str">
        <v/>
      </c>
    </row>
    <row r="9" spans="1:17">
      <c r="A9" s="4">
        <v>30445832</v>
      </c>
      <c r="B9" s="5" t="s">
        <v>9</v>
      </c>
      <c r="C9" s="5">
        <v>30</v>
      </c>
      <c r="D9" s="5">
        <v>1996</v>
      </c>
      <c r="E9" s="5" t="s">
        <v>12</v>
      </c>
      <c r="F9" s="6" t="s">
        <v>11</v>
      </c>
      <c r="G9" s="12"/>
      <c r="H9" s="14" t="str">
        <f t="array" ref="H9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9" s="17" t="str">
        <v/>
      </c>
      <c r="L9" s="17" t="str">
        <v/>
      </c>
      <c r="M9" s="17" t="str">
        <v/>
      </c>
      <c r="N9" s="17" t="str">
        <v/>
      </c>
      <c r="O9" s="17" t="str">
        <v/>
      </c>
      <c r="P9" s="17" t="str">
        <v/>
      </c>
      <c r="Q9" s="17" t="str">
        <v/>
      </c>
    </row>
    <row r="10" spans="1:17">
      <c r="A10" s="4">
        <v>14236953</v>
      </c>
      <c r="B10" s="5" t="s">
        <v>13</v>
      </c>
      <c r="C10" s="5">
        <v>10</v>
      </c>
      <c r="D10" s="5">
        <v>1999</v>
      </c>
      <c r="E10" s="5" t="s">
        <v>10</v>
      </c>
      <c r="F10" s="6" t="s">
        <v>11</v>
      </c>
      <c r="G10" s="12"/>
      <c r="H10" s="14" t="str">
        <f t="array" ref="H10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10" s="17" t="str">
        <v/>
      </c>
      <c r="L10" s="17" t="str">
        <v/>
      </c>
      <c r="M10" s="17" t="str">
        <v/>
      </c>
      <c r="N10" s="17" t="str">
        <v/>
      </c>
      <c r="O10" s="17" t="str">
        <v/>
      </c>
      <c r="P10" s="17" t="str">
        <v/>
      </c>
      <c r="Q10" s="17" t="str">
        <v/>
      </c>
    </row>
    <row r="11" spans="1:17">
      <c r="A11" s="4">
        <v>14993245</v>
      </c>
      <c r="B11" s="5" t="s">
        <v>6</v>
      </c>
      <c r="C11" s="5">
        <v>50</v>
      </c>
      <c r="D11" s="5">
        <v>1995</v>
      </c>
      <c r="E11" s="5" t="s">
        <v>12</v>
      </c>
      <c r="F11" s="6" t="s">
        <v>14</v>
      </c>
      <c r="G11" s="12"/>
      <c r="H11" s="14" t="str">
        <f t="array" ref="H11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11" s="17" t="str">
        <v/>
      </c>
      <c r="L11" s="17" t="str">
        <v/>
      </c>
      <c r="M11" s="17" t="str">
        <v/>
      </c>
      <c r="N11" s="17" t="str">
        <v/>
      </c>
      <c r="O11" s="17" t="str">
        <v/>
      </c>
      <c r="P11" s="17" t="str">
        <v/>
      </c>
      <c r="Q11" s="17" t="str">
        <v/>
      </c>
    </row>
    <row r="12" spans="1:17">
      <c r="A12" s="7">
        <v>21443562</v>
      </c>
      <c r="B12" s="8" t="s">
        <v>13</v>
      </c>
      <c r="C12" s="8">
        <v>20</v>
      </c>
      <c r="D12" s="5">
        <v>2000</v>
      </c>
      <c r="E12" s="8" t="s">
        <v>15</v>
      </c>
      <c r="F12" s="6" t="s">
        <v>11</v>
      </c>
      <c r="G12" s="12"/>
      <c r="H12" s="14" t="str">
        <f t="array" ref="H12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12" s="17" t="str">
        <v/>
      </c>
      <c r="L12" s="17" t="str">
        <v/>
      </c>
      <c r="M12" s="17" t="str">
        <v/>
      </c>
      <c r="N12" s="17" t="str">
        <v/>
      </c>
      <c r="O12" s="17" t="str">
        <v/>
      </c>
      <c r="P12" s="17" t="str">
        <v/>
      </c>
      <c r="Q12" s="17" t="str">
        <v/>
      </c>
    </row>
    <row r="13" spans="1:17">
      <c r="A13" s="9">
        <v>21334856</v>
      </c>
      <c r="B13" s="10" t="s">
        <v>13</v>
      </c>
      <c r="C13" s="10">
        <v>20</v>
      </c>
      <c r="D13" s="5">
        <v>2001</v>
      </c>
      <c r="E13" s="10" t="s">
        <v>12</v>
      </c>
      <c r="F13" s="6" t="s">
        <v>14</v>
      </c>
      <c r="G13" s="12"/>
      <c r="H13" s="15" t="str">
        <f t="array" ref="H13">IF(COUNTIF(Таблица1[[#Headers],[Владелец]]:Таблица1[[#This Row],[Владелец]],Таблица1[[#This Row],[Владелец]])=1,INDEX([Рег.Номер],MATCH(Таблица1[[#This Row],[Владелец]]&amp;LARGE(IF([Владелец]=Таблица1[[#This Row],[Владелец]],[Год выпуска],),1),[Владелец]&amp;[Год выпуска],)),"")</f>
        <v/>
      </c>
      <c r="K13" s="17" t="str">
        <v/>
      </c>
      <c r="L13" s="17" t="str">
        <v/>
      </c>
      <c r="M13" s="17" t="str">
        <v/>
      </c>
      <c r="N13" s="17" t="str">
        <v/>
      </c>
      <c r="O13" s="17" t="str">
        <v/>
      </c>
      <c r="P13" s="17" t="str">
        <v/>
      </c>
      <c r="Q13" s="17" t="str">
        <v/>
      </c>
    </row>
  </sheetData>
  <dataValidations count="1">
    <dataValidation type="list" allowBlank="1" showInputMessage="1" showErrorMessage="1" sqref="J2">
      <formula1>"сидячий,плацкартный,купейный"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krosav4ig</cp:lastModifiedBy>
  <dcterms:created xsi:type="dcterms:W3CDTF">2014-09-28T08:11:18Z</dcterms:created>
  <dcterms:modified xsi:type="dcterms:W3CDTF">2014-09-28T11:08:06Z</dcterms:modified>
</cp:coreProperties>
</file>