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5200" windowHeight="11985" tabRatio="500"/>
  </bookViews>
  <sheets>
    <sheet name="WORK FILE" sheetId="2" r:id="rId1"/>
    <sheet name="TYPE" sheetId="1" r:id="rId2"/>
  </sheets>
  <definedNames>
    <definedName name="_xlnm._FilterDatabase" localSheetId="1" hidden="1">TYPE!$A$1:$B$39</definedName>
    <definedName name="_xlnm._FilterDatabase" localSheetId="0" hidden="1">'WORK FILE'!$A$1:$F$32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2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"/>
  <c r="E9" l="1"/>
  <c r="E4"/>
  <c r="E3"/>
  <c r="F3"/>
  <c r="F19"/>
  <c r="F20"/>
  <c r="F21"/>
  <c r="F22"/>
  <c r="F23"/>
  <c r="F24"/>
  <c r="F25"/>
  <c r="F26"/>
  <c r="F27"/>
  <c r="F28"/>
  <c r="F29"/>
  <c r="F30"/>
  <c r="F31"/>
  <c r="F32"/>
  <c r="F4"/>
  <c r="F5"/>
  <c r="F6"/>
  <c r="F7"/>
  <c r="F8"/>
  <c r="F9"/>
  <c r="F10"/>
  <c r="F11"/>
  <c r="F12"/>
  <c r="F13"/>
  <c r="F14"/>
  <c r="F15"/>
  <c r="F16"/>
  <c r="F17"/>
  <c r="F18"/>
  <c r="B3"/>
  <c r="B9"/>
  <c r="B2"/>
  <c r="D2"/>
  <c r="B4"/>
  <c r="B5"/>
  <c r="E2"/>
  <c r="E5"/>
  <c r="B6"/>
  <c r="E6"/>
  <c r="B7"/>
  <c r="E7"/>
  <c r="B8"/>
  <c r="E8"/>
  <c r="B10"/>
  <c r="E10"/>
  <c r="B11"/>
  <c r="E11"/>
  <c r="B12"/>
  <c r="E12"/>
  <c r="B13"/>
  <c r="E13"/>
  <c r="B14"/>
  <c r="E14"/>
  <c r="B15"/>
  <c r="E15"/>
  <c r="B16"/>
  <c r="E16"/>
  <c r="B17"/>
  <c r="E17"/>
  <c r="B18"/>
  <c r="E18"/>
  <c r="B19"/>
  <c r="E19"/>
  <c r="B20"/>
  <c r="E20"/>
  <c r="B21"/>
  <c r="E21"/>
  <c r="B22"/>
  <c r="E22"/>
  <c r="B23"/>
  <c r="E23"/>
  <c r="B24"/>
  <c r="E24"/>
  <c r="B25"/>
  <c r="E25"/>
  <c r="B26"/>
  <c r="E26"/>
  <c r="B27"/>
  <c r="E27"/>
  <c r="B28"/>
  <c r="E28"/>
  <c r="B29"/>
  <c r="E29"/>
  <c r="B30"/>
  <c r="E30"/>
  <c r="B31"/>
  <c r="E31"/>
  <c r="B32"/>
  <c r="E32"/>
  <c r="C2"/>
</calcChain>
</file>

<file path=xl/sharedStrings.xml><?xml version="1.0" encoding="utf-8"?>
<sst xmlns="http://schemas.openxmlformats.org/spreadsheetml/2006/main" count="114" uniqueCount="80">
  <si>
    <t>NAME</t>
  </si>
  <si>
    <t>TYPE</t>
  </si>
  <si>
    <t>COURVOISIER</t>
  </si>
  <si>
    <t>COGNAC</t>
  </si>
  <si>
    <t>BRANDY</t>
  </si>
  <si>
    <t>GIN</t>
  </si>
  <si>
    <t>LIQUOR</t>
  </si>
  <si>
    <t>BAILEYS</t>
  </si>
  <si>
    <t>APPLETON</t>
  </si>
  <si>
    <t>RUM</t>
  </si>
  <si>
    <t>TEQUILA</t>
  </si>
  <si>
    <t>VODKA</t>
  </si>
  <si>
    <t>WINE</t>
  </si>
  <si>
    <t>WHISKEY</t>
  </si>
  <si>
    <t>BELLS</t>
  </si>
  <si>
    <t>BUSHMILLS</t>
  </si>
  <si>
    <t>FAMOUS GROUSE</t>
  </si>
  <si>
    <t>BROKERS</t>
  </si>
  <si>
    <t>FINLANDIA</t>
  </si>
  <si>
    <t>BACARDI</t>
  </si>
  <si>
    <t>COINTREAU</t>
  </si>
  <si>
    <t>GREY GOOSE</t>
  </si>
  <si>
    <t>ADDITIONAL INFO</t>
  </si>
  <si>
    <t>CLEAR FROM SPACES AND BIG NAME</t>
  </si>
  <si>
    <t>TEMPLATE!</t>
  </si>
  <si>
    <t xml:space="preserve">Aftershock Fizzy Orange </t>
  </si>
  <si>
    <t xml:space="preserve">Amaro Montenegro </t>
  </si>
  <si>
    <t xml:space="preserve">Angostura Bitter </t>
  </si>
  <si>
    <t>Appleton 21YO</t>
  </si>
  <si>
    <t xml:space="preserve">Appleton V/X </t>
  </si>
  <si>
    <t xml:space="preserve">Appleton White </t>
  </si>
  <si>
    <t xml:space="preserve">Bacardi </t>
  </si>
  <si>
    <t xml:space="preserve">Baileys </t>
  </si>
  <si>
    <t xml:space="preserve">Bells </t>
  </si>
  <si>
    <t xml:space="preserve">Beluga </t>
  </si>
  <si>
    <t>Boë Superior Gin</t>
  </si>
  <si>
    <t>Botanical Premium Gin</t>
  </si>
  <si>
    <t xml:space="preserve">Brokers Gin </t>
  </si>
  <si>
    <t xml:space="preserve">Buffalo trace </t>
  </si>
  <si>
    <t xml:space="preserve">Bulldog Gin </t>
  </si>
  <si>
    <t>Bushmills 16 YO</t>
  </si>
  <si>
    <t>Cointreau</t>
  </si>
  <si>
    <t>Courvoisier VS</t>
  </si>
  <si>
    <t xml:space="preserve">Famous Grouse </t>
  </si>
  <si>
    <t>Filliers 28 Premium Gin</t>
  </si>
  <si>
    <t xml:space="preserve">Finlandia  </t>
  </si>
  <si>
    <t>Finlandia Vodka NREF</t>
  </si>
  <si>
    <t xml:space="preserve">Four Roses </t>
  </si>
  <si>
    <t>Gin 209</t>
  </si>
  <si>
    <t>Gordons</t>
  </si>
  <si>
    <t>Grand Marnier Rouge</t>
  </si>
  <si>
    <t xml:space="preserve">Grey Goose </t>
  </si>
  <si>
    <t>AFTERSHOCK</t>
  </si>
  <si>
    <t>AMARO MONTENEGRO</t>
  </si>
  <si>
    <t>ANGOSTURA BITTER</t>
  </si>
  <si>
    <t>BELUGA</t>
  </si>
  <si>
    <t>BOË SUPERIOR</t>
  </si>
  <si>
    <t>BOTANICAL</t>
  </si>
  <si>
    <t>BUFFALO TRACE</t>
  </si>
  <si>
    <t>BULLDOG</t>
  </si>
  <si>
    <t>CAORUNN</t>
  </si>
  <si>
    <t>CARLOS</t>
  </si>
  <si>
    <t>DIMPLE</t>
  </si>
  <si>
    <t>DIPLOME</t>
  </si>
  <si>
    <t>DON JULIO</t>
  </si>
  <si>
    <t>FILLIERS 28</t>
  </si>
  <si>
    <t>GRAND MARNIER</t>
  </si>
  <si>
    <t>KAUFFMANN</t>
  </si>
  <si>
    <t>PIMM'S</t>
  </si>
  <si>
    <t>PUNCH</t>
  </si>
  <si>
    <t>SPRING</t>
  </si>
  <si>
    <t>THUNDER TOFFEE</t>
  </si>
  <si>
    <t>UPPER CUT</t>
  </si>
  <si>
    <t>METAXA</t>
  </si>
  <si>
    <t>MONKEY 47</t>
  </si>
  <si>
    <t>MOUTON CADET</t>
  </si>
  <si>
    <t>OLD RAJ</t>
  </si>
  <si>
    <t>OLD PULTENEY</t>
  </si>
  <si>
    <t>FOUR ROSES</t>
  </si>
  <si>
    <t>GIN 209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</si>
</sst>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color rgb="FFFF0000"/>
      <name val="Calibri"/>
    </font>
    <font>
      <sz val="12"/>
      <color rgb="FFFF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4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3" borderId="0" xfId="0" applyFill="1"/>
    <xf numFmtId="0" fontId="6" fillId="4" borderId="2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horizontal="left"/>
    </xf>
    <xf numFmtId="0" fontId="7" fillId="4" borderId="2" xfId="0" applyFont="1" applyFill="1" applyBorder="1"/>
    <xf numFmtId="0" fontId="0" fillId="5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</cellXfs>
  <cellStyles count="243">
    <cellStyle name="Normal 2" xfId="25"/>
    <cellStyle name="Normal 3" xfId="26"/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" xfId="201" builtinId="8" hidden="1"/>
    <cellStyle name="Гиперссылка" xfId="203" builtinId="8" hidden="1"/>
    <cellStyle name="Гиперссылка" xfId="205" builtinId="8" hidden="1"/>
    <cellStyle name="Гиперссылка" xfId="207" builtinId="8" hidden="1"/>
    <cellStyle name="Гиперссылка" xfId="209" builtinId="8" hidden="1"/>
    <cellStyle name="Гиперссылка" xfId="211" builtinId="8" hidden="1"/>
    <cellStyle name="Гиперссылка" xfId="213" builtinId="8" hidden="1"/>
    <cellStyle name="Гиперссылка" xfId="215" builtinId="8" hidden="1"/>
    <cellStyle name="Гиперссылка" xfId="217" builtinId="8" hidden="1"/>
    <cellStyle name="Гиперссылка" xfId="219" builtinId="8" hidden="1"/>
    <cellStyle name="Гиперссылка" xfId="221" builtinId="8" hidden="1"/>
    <cellStyle name="Гиперссылка" xfId="223" builtinId="8" hidden="1"/>
    <cellStyle name="Гиперссылка" xfId="225" builtinId="8" hidden="1"/>
    <cellStyle name="Гиперссылка" xfId="227" builtinId="8" hidden="1"/>
    <cellStyle name="Гиперссылка" xfId="229" builtinId="8" hidden="1"/>
    <cellStyle name="Гиперссылка" xfId="231" builtinId="8" hidden="1"/>
    <cellStyle name="Гиперссылка" xfId="233" builtinId="8" hidden="1"/>
    <cellStyle name="Гиперссылка" xfId="235" builtinId="8" hidden="1"/>
    <cellStyle name="Гиперссылка" xfId="237" builtinId="8" hidden="1"/>
    <cellStyle name="Гиперссылка" xfId="239" builtinId="8" hidden="1"/>
    <cellStyle name="Гиперссылка" xfId="24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  <cellStyle name="Открывавшаяся гиперссылка" xfId="202" builtinId="9" hidden="1"/>
    <cellStyle name="Открывавшаяся гиперссылка" xfId="204" builtinId="9" hidden="1"/>
    <cellStyle name="Открывавшаяся гиперссылка" xfId="206" builtinId="9" hidden="1"/>
    <cellStyle name="Открывавшаяся гиперссылка" xfId="208" builtinId="9" hidden="1"/>
    <cellStyle name="Открывавшаяся гиперссылка" xfId="210" builtinId="9" hidden="1"/>
    <cellStyle name="Открывавшаяся гиперссылка" xfId="212" builtinId="9" hidden="1"/>
    <cellStyle name="Открывавшаяся гиперссылка" xfId="214" builtinId="9" hidden="1"/>
    <cellStyle name="Открывавшаяся гиперссылка" xfId="216" builtinId="9" hidden="1"/>
    <cellStyle name="Открывавшаяся гиперссылка" xfId="218" builtinId="9" hidden="1"/>
    <cellStyle name="Открывавшаяся гиперссылка" xfId="220" builtinId="9" hidden="1"/>
    <cellStyle name="Открывавшаяся гиперссылка" xfId="222" builtinId="9" hidden="1"/>
    <cellStyle name="Открывавшаяся гиперссылка" xfId="224" builtinId="9" hidden="1"/>
    <cellStyle name="Открывавшаяся гиперссылка" xfId="226" builtinId="9" hidden="1"/>
    <cellStyle name="Открывавшаяся гиперссылка" xfId="228" builtinId="9" hidden="1"/>
    <cellStyle name="Открывавшаяся гиперссылка" xfId="230" builtinId="9" hidden="1"/>
    <cellStyle name="Открывавшаяся гиперссылка" xfId="232" builtinId="9" hidden="1"/>
    <cellStyle name="Открывавшаяся гиперссылка" xfId="234" builtinId="9" hidden="1"/>
    <cellStyle name="Открывавшаяся гиперссылка" xfId="236" builtinId="9" hidden="1"/>
    <cellStyle name="Открывавшаяся гиперссылка" xfId="238" builtinId="9" hidden="1"/>
    <cellStyle name="Открывавшаяся гиперссылка" xfId="240" builtinId="9" hidden="1"/>
    <cellStyle name="Открывавшаяся гиперссылка" xfId="2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D11" sqref="D11"/>
    </sheetView>
  </sheetViews>
  <sheetFormatPr defaultColWidth="11" defaultRowHeight="15.75"/>
  <cols>
    <col min="1" max="1" width="32" customWidth="1"/>
    <col min="2" max="2" width="31.375" bestFit="1" customWidth="1"/>
    <col min="3" max="3" width="12.125" bestFit="1" customWidth="1"/>
    <col min="4" max="4" width="18" bestFit="1" customWidth="1"/>
    <col min="5" max="5" width="24.125" bestFit="1" customWidth="1"/>
  </cols>
  <sheetData>
    <row r="1" spans="1:6">
      <c r="A1" s="5" t="s">
        <v>0</v>
      </c>
      <c r="B1" s="5" t="s">
        <v>23</v>
      </c>
      <c r="C1" s="5" t="s">
        <v>1</v>
      </c>
      <c r="D1" s="5" t="s">
        <v>0</v>
      </c>
      <c r="E1" s="5" t="s">
        <v>22</v>
      </c>
    </row>
    <row r="2" spans="1:6" ht="16.5" thickBot="1">
      <c r="A2" s="6"/>
      <c r="B2" s="7" t="str">
        <f>UPPER(TRIM(A2))</f>
        <v/>
      </c>
      <c r="C2" s="8" t="e">
        <f>INDEX(TYPE!B:B,IFERROR(MATCH(LEFTB(B2,SEARCH(" ",B2)-1),TYPE!A:A,0),MATCH(LEFTB(B2,SEARCH(" ",B2,SEARCH(" ",B2)+1)-1),TYPE!A:A,0)))</f>
        <v>#VALUE!</v>
      </c>
      <c r="D2" s="8" t="e">
        <f>INDEX(TYPE!A:A,IFERROR(MATCH(LEFTB(B2,SEARCH(" ",B2)-1),TYPE!A:A,0),MATCH(LEFTB(B2,SEARCH(" ",B2,SEARCH(" ",B2)+1)-1),TYPE!A:A,0)))</f>
        <v>#VALUE!</v>
      </c>
      <c r="E2" s="8" t="e">
        <f t="shared" ref="E2" si="0">TRIM(SUBSTITUTE(B2,D2,""))</f>
        <v>#VALUE!</v>
      </c>
      <c r="F2" t="s">
        <v>24</v>
      </c>
    </row>
    <row r="3" spans="1:6" ht="16.5" thickTop="1">
      <c r="A3" s="9" t="s">
        <v>25</v>
      </c>
      <c r="B3" s="3" t="str">
        <f>TRIM(UPPER(A3))</f>
        <v>AFTERSHOCK FIZZY ORANGE</v>
      </c>
      <c r="C3" t="str">
        <f>VLOOKUP(LEFTB($A3,SEARCH(" ",$A3&amp;" ")-1)&amp;"*",TYPE!$A$2:$B$39,3-COLUMN(A1),0)</f>
        <v>LIQUOR</v>
      </c>
      <c r="D3" t="str">
        <f>VLOOKUP(LEFTB($A3,SEARCH(" ",$A3&amp;" ")-1)&amp;"*",TYPE!$A$2:$B$39,3-COLUMN(B1),0)</f>
        <v>AFTERSHOCK</v>
      </c>
      <c r="E3" t="str">
        <f>TRIM(SUBSTITUTE(B3,D3,""))</f>
        <v>FIZZY ORANGE</v>
      </c>
      <c r="F3" t="str">
        <f>VLOOKUP(LEFTB(A3,SEARCH(" ",A3)-1)&amp;"*",TYPE!A$2:B$39,2,0)</f>
        <v>LIQUOR</v>
      </c>
    </row>
    <row r="4" spans="1:6">
      <c r="A4" s="9" t="s">
        <v>26</v>
      </c>
      <c r="B4" s="3" t="str">
        <f t="shared" ref="B4:B32" si="1">TRIM(UPPER(A4))</f>
        <v>AMARO MONTENEGRO</v>
      </c>
      <c r="C4" t="str">
        <f>VLOOKUP(LEFTB($A4,SEARCH(" ",$A4&amp;" ")-1)&amp;"*",TYPE!$A$2:$B$39,3-COLUMN(A2),0)</f>
        <v>LIQUOR</v>
      </c>
      <c r="D4" t="str">
        <f>VLOOKUP(LEFTB($A4,SEARCH(" ",$A4&amp;" ")-1)&amp;"*",TYPE!$A$2:$B$39,3-COLUMN(B2),0)</f>
        <v>AMARO MONTENEGRO</v>
      </c>
      <c r="E4" t="str">
        <f>TRIM(SUBSTITUTE(B4,D4,""))</f>
        <v/>
      </c>
      <c r="F4" t="str">
        <f>VLOOKUP(LEFTB(A4,SEARCH(" ",A4)-1)&amp;"*",TYPE!A$2:B$39,2,0)</f>
        <v>LIQUOR</v>
      </c>
    </row>
    <row r="5" spans="1:6">
      <c r="A5" s="9" t="s">
        <v>27</v>
      </c>
      <c r="B5" s="3" t="str">
        <f t="shared" si="1"/>
        <v>ANGOSTURA BITTER</v>
      </c>
      <c r="C5" t="str">
        <f>VLOOKUP(LEFTB($A5,SEARCH(" ",$A5&amp;" ")-1)&amp;"*",TYPE!$A$2:$B$39,3-COLUMN(A3),0)</f>
        <v>LIQUOR</v>
      </c>
      <c r="D5" t="str">
        <f>VLOOKUP(LEFTB($A5,SEARCH(" ",$A5&amp;" ")-1)&amp;"*",TYPE!$A$2:$B$39,3-COLUMN(B3),0)</f>
        <v>ANGOSTURA BITTER</v>
      </c>
      <c r="E5" t="str">
        <f t="shared" ref="E5:E32" si="2">TRIM(SUBSTITUTE(B5,D5,""))</f>
        <v/>
      </c>
      <c r="F5" t="str">
        <f>VLOOKUP(LEFTB(A5,SEARCH(" ",A5)-1)&amp;"*",TYPE!A$2:B$39,2,0)</f>
        <v>LIQUOR</v>
      </c>
    </row>
    <row r="6" spans="1:6">
      <c r="A6" s="9" t="s">
        <v>28</v>
      </c>
      <c r="B6" s="3" t="str">
        <f t="shared" si="1"/>
        <v>APPLETON 21YO</v>
      </c>
      <c r="C6" t="str">
        <f>VLOOKUP(LEFTB($A6,SEARCH(" ",$A6&amp;" ")-1)&amp;"*",TYPE!$A$2:$B$39,3-COLUMN(A4),0)</f>
        <v>RUM</v>
      </c>
      <c r="D6" t="str">
        <f>VLOOKUP(LEFTB($A6,SEARCH(" ",$A6&amp;" ")-1)&amp;"*",TYPE!$A$2:$B$39,3-COLUMN(B4),0)</f>
        <v>APPLETON</v>
      </c>
      <c r="E6" t="str">
        <f t="shared" si="2"/>
        <v>21YO</v>
      </c>
      <c r="F6" t="str">
        <f>VLOOKUP(LEFTB(A6,SEARCH(" ",A6)-1)&amp;"*",TYPE!A$2:B$39,2,0)</f>
        <v>RUM</v>
      </c>
    </row>
    <row r="7" spans="1:6">
      <c r="A7" s="9" t="s">
        <v>29</v>
      </c>
      <c r="B7" s="3" t="str">
        <f t="shared" si="1"/>
        <v>APPLETON V/X</v>
      </c>
      <c r="C7" t="str">
        <f>VLOOKUP(LEFTB($A7,SEARCH(" ",$A7&amp;" ")-1)&amp;"*",TYPE!$A$2:$B$39,3-COLUMN(A5),0)</f>
        <v>RUM</v>
      </c>
      <c r="D7" t="str">
        <f>VLOOKUP(LEFTB($A7,SEARCH(" ",$A7&amp;" ")-1)&amp;"*",TYPE!$A$2:$B$39,3-COLUMN(B5),0)</f>
        <v>APPLETON</v>
      </c>
      <c r="E7" t="str">
        <f t="shared" si="2"/>
        <v>V/X</v>
      </c>
      <c r="F7" t="str">
        <f>VLOOKUP(LEFTB(A7,SEARCH(" ",A7)-1)&amp;"*",TYPE!A$2:B$39,2,0)</f>
        <v>RUM</v>
      </c>
    </row>
    <row r="8" spans="1:6">
      <c r="A8" s="9" t="s">
        <v>30</v>
      </c>
      <c r="B8" s="3" t="str">
        <f t="shared" si="1"/>
        <v>APPLETON WHITE</v>
      </c>
      <c r="C8" t="str">
        <f>VLOOKUP(LEFTB($A8,SEARCH(" ",$A8&amp;" ")-1)&amp;"*",TYPE!$A$2:$B$39,3-COLUMN(A6),0)</f>
        <v>RUM</v>
      </c>
      <c r="D8" t="str">
        <f>VLOOKUP(LEFTB($A8,SEARCH(" ",$A8&amp;" ")-1)&amp;"*",TYPE!$A$2:$B$39,3-COLUMN(B6),0)</f>
        <v>APPLETON</v>
      </c>
      <c r="E8" t="str">
        <f t="shared" si="2"/>
        <v>WHITE</v>
      </c>
      <c r="F8" t="str">
        <f>VLOOKUP(LEFTB(A8,SEARCH(" ",A8)-1)&amp;"*",TYPE!A$2:B$39,2,0)</f>
        <v>RUM</v>
      </c>
    </row>
    <row r="9" spans="1:6">
      <c r="A9" s="9" t="s">
        <v>31</v>
      </c>
      <c r="B9" s="3" t="str">
        <f t="shared" si="1"/>
        <v>BACARDI</v>
      </c>
      <c r="C9" t="str">
        <f>VLOOKUP(LEFTB($A9,SEARCH(" ",$A9&amp;" ")-1)&amp;"*",TYPE!$A$2:$B$39,3-COLUMN(A7),0)</f>
        <v>RUM</v>
      </c>
      <c r="D9" t="str">
        <f>VLOOKUP(LEFTB($A9,SEARCH(" ",$A9&amp;" ")-1)&amp;"*",TYPE!$A$2:$B$39,3-COLUMN(B7),0)</f>
        <v>BACARDI</v>
      </c>
      <c r="E9" t="str">
        <f>TRIM(SUBSTITUTE(B9,D9,""))</f>
        <v/>
      </c>
      <c r="F9" t="str">
        <f>VLOOKUP(LEFTB(A9,SEARCH(" ",A9)-1)&amp;"*",TYPE!A$2:B$39,2,0)</f>
        <v>RUM</v>
      </c>
    </row>
    <row r="10" spans="1:6">
      <c r="A10" s="9" t="s">
        <v>32</v>
      </c>
      <c r="B10" s="3" t="str">
        <f t="shared" si="1"/>
        <v>BAILEYS</v>
      </c>
      <c r="C10" t="str">
        <f>VLOOKUP(LEFTB($A10,SEARCH(" ",$A10&amp;" ")-1)&amp;"*",TYPE!$A$2:$B$39,3-COLUMN(A8),0)</f>
        <v>LIQUOR</v>
      </c>
      <c r="D10" t="str">
        <f>VLOOKUP(LEFTB($A10,SEARCH(" ",$A10&amp;" ")-1)&amp;"*",TYPE!$A$2:$B$39,3-COLUMN(B8),0)</f>
        <v>BAILEYS</v>
      </c>
      <c r="E10" t="str">
        <f t="shared" si="2"/>
        <v/>
      </c>
      <c r="F10" t="str">
        <f>VLOOKUP(LEFTB(A10,SEARCH(" ",A10)-1)&amp;"*",TYPE!A$2:B$39,2,0)</f>
        <v>LIQUOR</v>
      </c>
    </row>
    <row r="11" spans="1:6">
      <c r="A11" s="9" t="s">
        <v>33</v>
      </c>
      <c r="B11" s="3" t="str">
        <f t="shared" si="1"/>
        <v>BELLS</v>
      </c>
      <c r="C11" t="str">
        <f>VLOOKUP(LEFTB($A11,SEARCH(" ",$A11&amp;" ")-1)&amp;"*",TYPE!$A$2:$B$39,3-COLUMN(A9),0)</f>
        <v>WHISKEY</v>
      </c>
      <c r="D11" t="str">
        <f>VLOOKUP(LEFTB($A11,SEARCH(" ",$A11&amp;" ")-1)&amp;"*",TYPE!$A$2:$B$39,3-COLUMN(B9),0)</f>
        <v>BELLS</v>
      </c>
      <c r="E11" t="str">
        <f t="shared" si="2"/>
        <v/>
      </c>
      <c r="F11" t="str">
        <f>VLOOKUP(LEFTB(A11,SEARCH(" ",A11)-1)&amp;"*",TYPE!A$2:B$39,2,0)</f>
        <v>WHISKEY</v>
      </c>
    </row>
    <row r="12" spans="1:6">
      <c r="A12" s="9" t="s">
        <v>34</v>
      </c>
      <c r="B12" s="3" t="str">
        <f t="shared" si="1"/>
        <v>BELUGA</v>
      </c>
      <c r="C12" t="str">
        <f>VLOOKUP(LEFTB($A12,SEARCH(" ",$A12&amp;" ")-1)&amp;"*",TYPE!$A$2:$B$39,3-COLUMN(A10),0)</f>
        <v>VODKA</v>
      </c>
      <c r="D12" t="str">
        <f>VLOOKUP(LEFTB($A12,SEARCH(" ",$A12&amp;" ")-1)&amp;"*",TYPE!$A$2:$B$39,3-COLUMN(B10),0)</f>
        <v>BELUGA</v>
      </c>
      <c r="E12" t="str">
        <f t="shared" si="2"/>
        <v/>
      </c>
      <c r="F12" t="str">
        <f>VLOOKUP(LEFTB(A12,SEARCH(" ",A12)-1)&amp;"*",TYPE!A$2:B$39,2,0)</f>
        <v>VODKA</v>
      </c>
    </row>
    <row r="13" spans="1:6">
      <c r="A13" s="9" t="s">
        <v>35</v>
      </c>
      <c r="B13" s="3" t="str">
        <f t="shared" si="1"/>
        <v>BOË SUPERIOR GIN</v>
      </c>
      <c r="C13" t="str">
        <f>VLOOKUP(LEFTB($A13,SEARCH(" ",$A13&amp;" ")-1)&amp;"*",TYPE!$A$2:$B$39,3-COLUMN(A11),0)</f>
        <v>GIN</v>
      </c>
      <c r="D13" t="str">
        <f>VLOOKUP(LEFTB($A13,SEARCH(" ",$A13&amp;" ")-1)&amp;"*",TYPE!$A$2:$B$39,3-COLUMN(B11),0)</f>
        <v>BOË SUPERIOR</v>
      </c>
      <c r="E13" t="str">
        <f t="shared" si="2"/>
        <v>GIN</v>
      </c>
      <c r="F13" t="str">
        <f>VLOOKUP(LEFTB(A13,SEARCH(" ",A13)-1)&amp;"*",TYPE!A$2:B$39,2,0)</f>
        <v>GIN</v>
      </c>
    </row>
    <row r="14" spans="1:6">
      <c r="A14" s="9" t="s">
        <v>36</v>
      </c>
      <c r="B14" s="3" t="str">
        <f t="shared" si="1"/>
        <v>BOTANICAL PREMIUM GIN</v>
      </c>
      <c r="C14" t="str">
        <f>VLOOKUP(LEFTB($A14,SEARCH(" ",$A14&amp;" ")-1)&amp;"*",TYPE!$A$2:$B$39,3-COLUMN(A12),0)</f>
        <v>GIN</v>
      </c>
      <c r="D14" t="str">
        <f>VLOOKUP(LEFTB($A14,SEARCH(" ",$A14&amp;" ")-1)&amp;"*",TYPE!$A$2:$B$39,3-COLUMN(B12),0)</f>
        <v>BOTANICAL</v>
      </c>
      <c r="E14" t="str">
        <f t="shared" si="2"/>
        <v>PREMIUM GIN</v>
      </c>
      <c r="F14" t="str">
        <f>VLOOKUP(LEFTB(A14,SEARCH(" ",A14)-1)&amp;"*",TYPE!A$2:B$39,2,0)</f>
        <v>GIN</v>
      </c>
    </row>
    <row r="15" spans="1:6">
      <c r="A15" s="9" t="s">
        <v>37</v>
      </c>
      <c r="B15" s="3" t="str">
        <f t="shared" si="1"/>
        <v>BROKERS GIN</v>
      </c>
      <c r="C15" t="str">
        <f>VLOOKUP(LEFTB($A15,SEARCH(" ",$A15&amp;" ")-1)&amp;"*",TYPE!$A$2:$B$39,3-COLUMN(A13),0)</f>
        <v>GIN</v>
      </c>
      <c r="D15" t="str">
        <f>VLOOKUP(LEFTB($A15,SEARCH(" ",$A15&amp;" ")-1)&amp;"*",TYPE!$A$2:$B$39,3-COLUMN(B13),0)</f>
        <v>BROKERS</v>
      </c>
      <c r="E15" t="str">
        <f t="shared" si="2"/>
        <v>GIN</v>
      </c>
      <c r="F15" t="str">
        <f>VLOOKUP(LEFTB(A15,SEARCH(" ",A15)-1)&amp;"*",TYPE!A$2:B$39,2,0)</f>
        <v>GIN</v>
      </c>
    </row>
    <row r="16" spans="1:6">
      <c r="A16" s="9" t="s">
        <v>38</v>
      </c>
      <c r="B16" s="3" t="str">
        <f t="shared" si="1"/>
        <v>BUFFALO TRACE</v>
      </c>
      <c r="C16" t="str">
        <f>VLOOKUP(LEFTB($A16,SEARCH(" ",$A16&amp;" ")-1)&amp;"*",TYPE!$A$2:$B$39,3-COLUMN(A14),0)</f>
        <v>WHISKEY</v>
      </c>
      <c r="D16" t="str">
        <f>VLOOKUP(LEFTB($A16,SEARCH(" ",$A16&amp;" ")-1)&amp;"*",TYPE!$A$2:$B$39,3-COLUMN(B14),0)</f>
        <v>BUFFALO TRACE</v>
      </c>
      <c r="E16" t="str">
        <f t="shared" si="2"/>
        <v/>
      </c>
      <c r="F16" t="str">
        <f>VLOOKUP(LEFTB(A16,SEARCH(" ",A16)-1)&amp;"*",TYPE!A$2:B$39,2,0)</f>
        <v>WHISKEY</v>
      </c>
    </row>
    <row r="17" spans="1:6">
      <c r="A17" s="9" t="s">
        <v>39</v>
      </c>
      <c r="B17" s="3" t="str">
        <f t="shared" si="1"/>
        <v>BULLDOG GIN</v>
      </c>
      <c r="C17" t="str">
        <f>VLOOKUP(LEFTB($A17,SEARCH(" ",$A17&amp;" ")-1)&amp;"*",TYPE!$A$2:$B$39,3-COLUMN(A15),0)</f>
        <v>GIN</v>
      </c>
      <c r="D17" t="str">
        <f>VLOOKUP(LEFTB($A17,SEARCH(" ",$A17&amp;" ")-1)&amp;"*",TYPE!$A$2:$B$39,3-COLUMN(B15),0)</f>
        <v>BULLDOG</v>
      </c>
      <c r="E17" t="str">
        <f t="shared" si="2"/>
        <v>GIN</v>
      </c>
      <c r="F17" t="str">
        <f>VLOOKUP(LEFTB(A17,SEARCH(" ",A17)-1)&amp;"*",TYPE!A$2:B$39,2,0)</f>
        <v>GIN</v>
      </c>
    </row>
    <row r="18" spans="1:6">
      <c r="A18" s="9" t="s">
        <v>40</v>
      </c>
      <c r="B18" s="3" t="str">
        <f t="shared" si="1"/>
        <v>BUSHMILLS 16 YO</v>
      </c>
      <c r="C18" t="str">
        <f>VLOOKUP(LEFTB($A18,SEARCH(" ",$A18&amp;" ")-1)&amp;"*",TYPE!$A$2:$B$39,3-COLUMN(A16),0)</f>
        <v>WHISKEY</v>
      </c>
      <c r="D18" t="str">
        <f>VLOOKUP(LEFTB($A18,SEARCH(" ",$A18&amp;" ")-1)&amp;"*",TYPE!$A$2:$B$39,3-COLUMN(B16),0)</f>
        <v>BUSHMILLS</v>
      </c>
      <c r="E18" t="str">
        <f t="shared" si="2"/>
        <v>16 YO</v>
      </c>
      <c r="F18" t="str">
        <f>VLOOKUP(LEFTB(A18,SEARCH(" ",A18)-1)&amp;"*",TYPE!A$2:B$39,2,0)</f>
        <v>WHISKEY</v>
      </c>
    </row>
    <row r="19" spans="1:6">
      <c r="A19" s="9" t="s">
        <v>41</v>
      </c>
      <c r="B19" s="3" t="str">
        <f t="shared" si="1"/>
        <v>COINTREAU</v>
      </c>
      <c r="C19" t="str">
        <f>VLOOKUP(LEFTB($A19,SEARCH(" ",$A19&amp;" ")-1)&amp;"*",TYPE!$A$2:$B$39,3-COLUMN(A17),0)</f>
        <v>LIQUOR</v>
      </c>
      <c r="D19" t="str">
        <f>VLOOKUP(LEFTB($A19,SEARCH(" ",$A19&amp;" ")-1)&amp;"*",TYPE!$A$2:$B$39,3-COLUMN(B17),0)</f>
        <v>COINTREAU</v>
      </c>
      <c r="E19" t="str">
        <f t="shared" si="2"/>
        <v/>
      </c>
      <c r="F19" t="e">
        <f>VLOOKUP(LEFTB(A19,SEARCH(" ",A19)-1)&amp;"*",TYPE!A$2:B$39,2,0)</f>
        <v>#VALUE!</v>
      </c>
    </row>
    <row r="20" spans="1:6">
      <c r="A20" s="9" t="s">
        <v>42</v>
      </c>
      <c r="B20" s="3" t="str">
        <f t="shared" si="1"/>
        <v>COURVOISIER VS</v>
      </c>
      <c r="C20" t="str">
        <f>VLOOKUP(LEFTB($A20,SEARCH(" ",$A20&amp;" ")-1)&amp;"*",TYPE!$A$2:$B$39,3-COLUMN(A18),0)</f>
        <v>COGNAC</v>
      </c>
      <c r="D20" t="str">
        <f>VLOOKUP(LEFTB($A20,SEARCH(" ",$A20&amp;" ")-1)&amp;"*",TYPE!$A$2:$B$39,3-COLUMN(B18),0)</f>
        <v>COURVOISIER</v>
      </c>
      <c r="E20" t="str">
        <f t="shared" si="2"/>
        <v>VS</v>
      </c>
      <c r="F20" t="str">
        <f>VLOOKUP(LEFTB(A20,SEARCH(" ",A20)-1)&amp;"*",TYPE!A$2:B$39,2,0)</f>
        <v>COGNAC</v>
      </c>
    </row>
    <row r="21" spans="1:6">
      <c r="A21" s="9" t="s">
        <v>43</v>
      </c>
      <c r="B21" s="3" t="str">
        <f t="shared" si="1"/>
        <v>FAMOUS GROUSE</v>
      </c>
      <c r="C21" t="str">
        <f>VLOOKUP(LEFTB($A21,SEARCH(" ",$A21&amp;" ")-1)&amp;"*",TYPE!$A$2:$B$39,3-COLUMN(A19),0)</f>
        <v>WHISKEY</v>
      </c>
      <c r="D21" t="str">
        <f>VLOOKUP(LEFTB($A21,SEARCH(" ",$A21&amp;" ")-1)&amp;"*",TYPE!$A$2:$B$39,3-COLUMN(B19),0)</f>
        <v>FAMOUS GROUSE</v>
      </c>
      <c r="E21" t="str">
        <f t="shared" si="2"/>
        <v/>
      </c>
      <c r="F21" t="str">
        <f>VLOOKUP(LEFTB(A21,SEARCH(" ",A21)-1)&amp;"*",TYPE!A$2:B$39,2,0)</f>
        <v>WHISKEY</v>
      </c>
    </row>
    <row r="22" spans="1:6">
      <c r="A22" s="9" t="s">
        <v>44</v>
      </c>
      <c r="B22" s="3" t="str">
        <f t="shared" si="1"/>
        <v>FILLIERS 28 PREMIUM GIN</v>
      </c>
      <c r="C22" t="str">
        <f>VLOOKUP(LEFTB($A22,SEARCH(" ",$A22&amp;" ")-1)&amp;"*",TYPE!$A$2:$B$39,3-COLUMN(A20),0)</f>
        <v>GIN</v>
      </c>
      <c r="D22" t="str">
        <f>VLOOKUP(LEFTB($A22,SEARCH(" ",$A22&amp;" ")-1)&amp;"*",TYPE!$A$2:$B$39,3-COLUMN(B20),0)</f>
        <v>FILLIERS 28</v>
      </c>
      <c r="E22" t="str">
        <f t="shared" si="2"/>
        <v>PREMIUM GIN</v>
      </c>
      <c r="F22" t="str">
        <f>VLOOKUP(LEFTB(A22,SEARCH(" ",A22)-1)&amp;"*",TYPE!A$2:B$39,2,0)</f>
        <v>GIN</v>
      </c>
    </row>
    <row r="23" spans="1:6">
      <c r="A23" s="9" t="s">
        <v>45</v>
      </c>
      <c r="B23" s="3" t="str">
        <f t="shared" si="1"/>
        <v>FINLANDIA</v>
      </c>
      <c r="C23" t="str">
        <f>VLOOKUP(LEFTB($A23,SEARCH(" ",$A23&amp;" ")-1)&amp;"*",TYPE!$A$2:$B$39,3-COLUMN(A21),0)</f>
        <v>VODKA</v>
      </c>
      <c r="D23" t="str">
        <f>VLOOKUP(LEFTB($A23,SEARCH(" ",$A23&amp;" ")-1)&amp;"*",TYPE!$A$2:$B$39,3-COLUMN(B21),0)</f>
        <v>FINLANDIA</v>
      </c>
      <c r="E23" t="str">
        <f t="shared" si="2"/>
        <v/>
      </c>
      <c r="F23" t="str">
        <f>VLOOKUP(LEFTB(A23,SEARCH(" ",A23)-1)&amp;"*",TYPE!A$2:B$39,2,0)</f>
        <v>VODKA</v>
      </c>
    </row>
    <row r="24" spans="1:6">
      <c r="A24" s="9" t="s">
        <v>46</v>
      </c>
      <c r="B24" s="3" t="str">
        <f t="shared" si="1"/>
        <v>FINLANDIA VODKA NREF</v>
      </c>
      <c r="C24" t="str">
        <f>VLOOKUP(LEFTB($A24,SEARCH(" ",$A24&amp;" ")-1)&amp;"*",TYPE!$A$2:$B$39,3-COLUMN(A22),0)</f>
        <v>VODKA</v>
      </c>
      <c r="D24" t="str">
        <f>VLOOKUP(LEFTB($A24,SEARCH(" ",$A24&amp;" ")-1)&amp;"*",TYPE!$A$2:$B$39,3-COLUMN(B22),0)</f>
        <v>FINLANDIA</v>
      </c>
      <c r="E24" t="str">
        <f t="shared" si="2"/>
        <v>VODKA NREF</v>
      </c>
      <c r="F24" t="str">
        <f>VLOOKUP(LEFTB(A24,SEARCH(" ",A24)-1)&amp;"*",TYPE!A$2:B$39,2,0)</f>
        <v>VODKA</v>
      </c>
    </row>
    <row r="25" spans="1:6">
      <c r="A25" s="9" t="s">
        <v>47</v>
      </c>
      <c r="B25" s="3" t="str">
        <f t="shared" si="1"/>
        <v>FOUR ROSES</v>
      </c>
      <c r="C25" t="str">
        <f>VLOOKUP(LEFTB($A25,SEARCH(" ",$A25&amp;" ")-1)&amp;"*",TYPE!$A$2:$B$39,3-COLUMN(A23),0)</f>
        <v>WHISKEY</v>
      </c>
      <c r="D25" t="str">
        <f>VLOOKUP(LEFTB($A25,SEARCH(" ",$A25&amp;" ")-1)&amp;"*",TYPE!$A$2:$B$39,3-COLUMN(B23),0)</f>
        <v>FOUR ROSES</v>
      </c>
      <c r="E25" t="str">
        <f t="shared" si="2"/>
        <v/>
      </c>
      <c r="F25" t="str">
        <f>VLOOKUP(LEFTB(A25,SEARCH(" ",A25)-1)&amp;"*",TYPE!A$2:B$39,2,0)</f>
        <v>WHISKEY</v>
      </c>
    </row>
    <row r="26" spans="1:6">
      <c r="A26" s="9" t="s">
        <v>48</v>
      </c>
      <c r="B26" s="3" t="str">
        <f t="shared" si="1"/>
        <v>GIN 209</v>
      </c>
      <c r="C26" t="str">
        <f>VLOOKUP(LEFTB($A26,SEARCH(" ",$A26&amp;" ")-1)&amp;"*",TYPE!$A$2:$B$39,3-COLUMN(A24),0)</f>
        <v>GIN</v>
      </c>
      <c r="D26" t="str">
        <f>VLOOKUP(LEFTB($A26,SEARCH(" ",$A26&amp;" ")-1)&amp;"*",TYPE!$A$2:$B$39,3-COLUMN(B24),0)</f>
        <v>GIN 209</v>
      </c>
      <c r="E26" t="str">
        <f t="shared" si="2"/>
        <v/>
      </c>
      <c r="F26" t="str">
        <f>VLOOKUP(LEFTB(A26,SEARCH(" ",A26)-1)&amp;"*",TYPE!A$2:B$39,2,0)</f>
        <v>GIN</v>
      </c>
    </row>
    <row r="27" spans="1:6">
      <c r="A27" s="9" t="s">
        <v>49</v>
      </c>
      <c r="B27" s="3" t="str">
        <f t="shared" si="1"/>
        <v>GORDONS</v>
      </c>
      <c r="C27" t="e">
        <f>VLOOKUP(LEFTB($A27,SEARCH(" ",$A27&amp;" ")-1)&amp;"*",TYPE!$A$2:$B$39,3-COLUMN(A25),0)</f>
        <v>#N/A</v>
      </c>
      <c r="D27" t="e">
        <f>VLOOKUP(LEFTB($A27,SEARCH(" ",$A27&amp;" ")-1)&amp;"*",TYPE!$A$2:$B$39,3-COLUMN(B25),0)</f>
        <v>#N/A</v>
      </c>
      <c r="E27" t="e">
        <f t="shared" si="2"/>
        <v>#N/A</v>
      </c>
      <c r="F27" t="e">
        <f>VLOOKUP(LEFTB(A27,SEARCH(" ",A27)-1)&amp;"*",TYPE!A$2:B$39,2,0)</f>
        <v>#VALUE!</v>
      </c>
    </row>
    <row r="28" spans="1:6">
      <c r="A28" s="9" t="s">
        <v>50</v>
      </c>
      <c r="B28" s="3" t="str">
        <f t="shared" si="1"/>
        <v>GRAND MARNIER ROUGE</v>
      </c>
      <c r="C28" t="str">
        <f>VLOOKUP(LEFTB($A28,SEARCH(" ",$A28&amp;" ")-1)&amp;"*",TYPE!$A$2:$B$39,3-COLUMN(A26),0)</f>
        <v>LIQUOR</v>
      </c>
      <c r="D28" t="str">
        <f>VLOOKUP(LEFTB($A28,SEARCH(" ",$A28&amp;" ")-1)&amp;"*",TYPE!$A$2:$B$39,3-COLUMN(B26),0)</f>
        <v>GRAND MARNIER</v>
      </c>
      <c r="E28" t="str">
        <f t="shared" si="2"/>
        <v>ROUGE</v>
      </c>
      <c r="F28" t="str">
        <f>VLOOKUP(LEFTB(A28,SEARCH(" ",A28)-1)&amp;"*",TYPE!A$2:B$39,2,0)</f>
        <v>LIQUOR</v>
      </c>
    </row>
    <row r="29" spans="1:6">
      <c r="A29" s="9" t="s">
        <v>51</v>
      </c>
      <c r="B29" s="3" t="str">
        <f t="shared" si="1"/>
        <v>GREY GOOSE</v>
      </c>
      <c r="C29" t="str">
        <f>VLOOKUP(LEFTB($A29,SEARCH(" ",$A29&amp;" ")-1)&amp;"*",TYPE!$A$2:$B$39,3-COLUMN(A27),0)</f>
        <v>VODKA</v>
      </c>
      <c r="D29" t="str">
        <f>VLOOKUP(LEFTB($A29,SEARCH(" ",$A29&amp;" ")-1)&amp;"*",TYPE!$A$2:$B$39,3-COLUMN(B27),0)</f>
        <v>GREY GOOSE</v>
      </c>
      <c r="E29" t="str">
        <f t="shared" si="2"/>
        <v/>
      </c>
      <c r="F29" t="str">
        <f>VLOOKUP(LEFTB(A29,SEARCH(" ",A29)-1)&amp;"*",TYPE!A$2:B$39,2,0)</f>
        <v>VODKA</v>
      </c>
    </row>
    <row r="30" spans="1:6">
      <c r="A30" s="9" t="s">
        <v>51</v>
      </c>
      <c r="B30" s="3" t="str">
        <f t="shared" si="1"/>
        <v>GREY GOOSE</v>
      </c>
      <c r="C30" t="str">
        <f>VLOOKUP(LEFTB($A30,SEARCH(" ",$A30&amp;" ")-1)&amp;"*",TYPE!$A$2:$B$39,3-COLUMN(A28),0)</f>
        <v>VODKA</v>
      </c>
      <c r="D30" t="str">
        <f>VLOOKUP(LEFTB($A30,SEARCH(" ",$A30&amp;" ")-1)&amp;"*",TYPE!$A$2:$B$39,3-COLUMN(B28),0)</f>
        <v>GREY GOOSE</v>
      </c>
      <c r="E30" t="str">
        <f t="shared" si="2"/>
        <v/>
      </c>
      <c r="F30" t="str">
        <f>VLOOKUP(LEFTB(A30,SEARCH(" ",A30)-1)&amp;"*",TYPE!A$2:B$39,2,0)</f>
        <v>VODKA</v>
      </c>
    </row>
    <row r="31" spans="1:6">
      <c r="A31" s="9" t="s">
        <v>51</v>
      </c>
      <c r="B31" s="3" t="str">
        <f t="shared" si="1"/>
        <v>GREY GOOSE</v>
      </c>
      <c r="C31" t="str">
        <f>VLOOKUP(LEFTB($A31,SEARCH(" ",$A31&amp;" ")-1)&amp;"*",TYPE!$A$2:$B$39,3-COLUMN(A29),0)</f>
        <v>VODKA</v>
      </c>
      <c r="D31" t="str">
        <f>VLOOKUP(LEFTB($A31,SEARCH(" ",$A31&amp;" ")-1)&amp;"*",TYPE!$A$2:$B$39,3-COLUMN(B29),0)</f>
        <v>GREY GOOSE</v>
      </c>
      <c r="E31" t="str">
        <f t="shared" si="2"/>
        <v/>
      </c>
      <c r="F31" t="str">
        <f>VLOOKUP(LEFTB(A31,SEARCH(" ",A31)-1)&amp;"*",TYPE!A$2:B$39,2,0)</f>
        <v>VODKA</v>
      </c>
    </row>
    <row r="32" spans="1:6">
      <c r="A32" s="9" t="s">
        <v>51</v>
      </c>
      <c r="B32" s="3" t="str">
        <f t="shared" si="1"/>
        <v>GREY GOOSE</v>
      </c>
      <c r="C32" t="str">
        <f>VLOOKUP(LEFTB($A32,SEARCH(" ",$A32&amp;" ")-1)&amp;"*",TYPE!$A$2:$B$39,3-COLUMN(A30),0)</f>
        <v>VODKA</v>
      </c>
      <c r="D32" t="str">
        <f>VLOOKUP(LEFTB($A32,SEARCH(" ",$A32&amp;" ")-1)&amp;"*",TYPE!$A$2:$B$39,3-COLUMN(B30),0)</f>
        <v>GREY GOOSE</v>
      </c>
      <c r="E32" t="str">
        <f t="shared" si="2"/>
        <v/>
      </c>
      <c r="F32" t="str">
        <f>VLOOKUP(LEFTB(A32,SEARCH(" ",A32)-1)&amp;"*",TYPE!A$2:B$39,2,0)</f>
        <v>VODKA</v>
      </c>
    </row>
  </sheetData>
  <autoFilter ref="A1:F32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39"/>
  <sheetViews>
    <sheetView workbookViewId="0">
      <pane xSplit="1" ySplit="1" topLeftCell="B7" activePane="bottomRight" state="frozen"/>
      <selection pane="topRight" activeCell="B1" sqref="B1"/>
      <selection pane="bottomLeft" activeCell="A2" sqref="A2"/>
      <selection pane="bottomRight" activeCell="A16" sqref="A16"/>
    </sheetView>
  </sheetViews>
  <sheetFormatPr defaultColWidth="11" defaultRowHeight="15.75"/>
  <cols>
    <col min="1" max="1" width="32.125" bestFit="1" customWidth="1"/>
    <col min="2" max="2" width="12.125" bestFit="1" customWidth="1"/>
  </cols>
  <sheetData>
    <row r="1" spans="1:2">
      <c r="A1" s="1" t="s">
        <v>0</v>
      </c>
      <c r="B1" s="1" t="s">
        <v>1</v>
      </c>
    </row>
    <row r="2" spans="1:2">
      <c r="A2" s="4" t="s">
        <v>2</v>
      </c>
      <c r="B2" s="4" t="s">
        <v>3</v>
      </c>
    </row>
    <row r="3" spans="1:2">
      <c r="A3" s="4" t="s">
        <v>7</v>
      </c>
      <c r="B3" s="4" t="s">
        <v>6</v>
      </c>
    </row>
    <row r="4" spans="1:2">
      <c r="A4" s="3" t="s">
        <v>8</v>
      </c>
      <c r="B4" s="3" t="s">
        <v>9</v>
      </c>
    </row>
    <row r="5" spans="1:2">
      <c r="A5" s="3" t="s">
        <v>14</v>
      </c>
      <c r="B5" s="2" t="s">
        <v>13</v>
      </c>
    </row>
    <row r="6" spans="1:2">
      <c r="A6" s="4" t="s">
        <v>15</v>
      </c>
      <c r="B6" s="2" t="s">
        <v>13</v>
      </c>
    </row>
    <row r="7" spans="1:2">
      <c r="A7" s="4" t="s">
        <v>16</v>
      </c>
      <c r="B7" s="2" t="s">
        <v>13</v>
      </c>
    </row>
    <row r="8" spans="1:2">
      <c r="A8" s="4" t="s">
        <v>17</v>
      </c>
      <c r="B8" s="2" t="s">
        <v>5</v>
      </c>
    </row>
    <row r="9" spans="1:2">
      <c r="A9" s="3" t="s">
        <v>18</v>
      </c>
      <c r="B9" s="2" t="s">
        <v>11</v>
      </c>
    </row>
    <row r="10" spans="1:2">
      <c r="A10" s="4" t="s">
        <v>19</v>
      </c>
      <c r="B10" s="2" t="s">
        <v>9</v>
      </c>
    </row>
    <row r="11" spans="1:2">
      <c r="A11" s="4" t="s">
        <v>20</v>
      </c>
      <c r="B11" s="2" t="s">
        <v>6</v>
      </c>
    </row>
    <row r="12" spans="1:2">
      <c r="A12" s="3" t="s">
        <v>21</v>
      </c>
      <c r="B12" s="2" t="s">
        <v>11</v>
      </c>
    </row>
    <row r="13" spans="1:2">
      <c r="A13" t="s">
        <v>52</v>
      </c>
      <c r="B13" s="10" t="s">
        <v>6</v>
      </c>
    </row>
    <row r="14" spans="1:2">
      <c r="A14" t="s">
        <v>53</v>
      </c>
      <c r="B14" s="10" t="s">
        <v>6</v>
      </c>
    </row>
    <row r="15" spans="1:2">
      <c r="A15" s="3" t="s">
        <v>54</v>
      </c>
      <c r="B15" s="10" t="s">
        <v>6</v>
      </c>
    </row>
    <row r="16" spans="1:2">
      <c r="A16" s="3" t="s">
        <v>55</v>
      </c>
      <c r="B16" s="10" t="s">
        <v>11</v>
      </c>
    </row>
    <row r="17" spans="1:2">
      <c r="A17" t="s">
        <v>56</v>
      </c>
      <c r="B17" s="10" t="s">
        <v>5</v>
      </c>
    </row>
    <row r="18" spans="1:2">
      <c r="A18" t="s">
        <v>57</v>
      </c>
      <c r="B18" s="10" t="s">
        <v>5</v>
      </c>
    </row>
    <row r="19" spans="1:2">
      <c r="A19" t="s">
        <v>58</v>
      </c>
      <c r="B19" s="10" t="s">
        <v>13</v>
      </c>
    </row>
    <row r="20" spans="1:2">
      <c r="A20" t="s">
        <v>59</v>
      </c>
      <c r="B20" s="10" t="s">
        <v>5</v>
      </c>
    </row>
    <row r="21" spans="1:2">
      <c r="A21" t="s">
        <v>60</v>
      </c>
      <c r="B21" s="10" t="s">
        <v>5</v>
      </c>
    </row>
    <row r="22" spans="1:2">
      <c r="A22" t="s">
        <v>61</v>
      </c>
      <c r="B22" s="10" t="s">
        <v>4</v>
      </c>
    </row>
    <row r="23" spans="1:2">
      <c r="A23" t="s">
        <v>62</v>
      </c>
      <c r="B23" s="10" t="s">
        <v>13</v>
      </c>
    </row>
    <row r="24" spans="1:2">
      <c r="A24" t="s">
        <v>63</v>
      </c>
      <c r="B24" s="10" t="s">
        <v>5</v>
      </c>
    </row>
    <row r="25" spans="1:2">
      <c r="A25" t="s">
        <v>64</v>
      </c>
      <c r="B25" s="10" t="s">
        <v>10</v>
      </c>
    </row>
    <row r="26" spans="1:2">
      <c r="A26" t="s">
        <v>65</v>
      </c>
      <c r="B26" s="10" t="s">
        <v>5</v>
      </c>
    </row>
    <row r="27" spans="1:2">
      <c r="A27" t="s">
        <v>66</v>
      </c>
      <c r="B27" s="10" t="s">
        <v>6</v>
      </c>
    </row>
    <row r="28" spans="1:2">
      <c r="A28" t="s">
        <v>67</v>
      </c>
      <c r="B28" s="10" t="s">
        <v>11</v>
      </c>
    </row>
    <row r="29" spans="1:2">
      <c r="A29" t="s">
        <v>68</v>
      </c>
      <c r="B29" s="10" t="s">
        <v>69</v>
      </c>
    </row>
    <row r="30" spans="1:2">
      <c r="A30" t="s">
        <v>70</v>
      </c>
      <c r="B30" s="10" t="s">
        <v>5</v>
      </c>
    </row>
    <row r="31" spans="1:2">
      <c r="A31" t="s">
        <v>71</v>
      </c>
      <c r="B31" s="10" t="s">
        <v>11</v>
      </c>
    </row>
    <row r="32" spans="1:2">
      <c r="A32" t="s">
        <v>72</v>
      </c>
      <c r="B32" s="10" t="s">
        <v>5</v>
      </c>
    </row>
    <row r="33" spans="1:2">
      <c r="A33" t="s">
        <v>73</v>
      </c>
      <c r="B33" s="10" t="s">
        <v>4</v>
      </c>
    </row>
    <row r="34" spans="1:2">
      <c r="A34" t="s">
        <v>74</v>
      </c>
      <c r="B34" s="10" t="s">
        <v>5</v>
      </c>
    </row>
    <row r="35" spans="1:2">
      <c r="A35" t="s">
        <v>75</v>
      </c>
      <c r="B35" s="10" t="s">
        <v>12</v>
      </c>
    </row>
    <row r="36" spans="1:2">
      <c r="A36" t="s">
        <v>76</v>
      </c>
      <c r="B36" s="10" t="s">
        <v>5</v>
      </c>
    </row>
    <row r="37" spans="1:2">
      <c r="A37" t="s">
        <v>77</v>
      </c>
      <c r="B37" s="10" t="s">
        <v>13</v>
      </c>
    </row>
    <row r="38" spans="1:2">
      <c r="A38" s="11" t="s">
        <v>78</v>
      </c>
      <c r="B38" s="10" t="s">
        <v>13</v>
      </c>
    </row>
    <row r="39" spans="1:2">
      <c r="A39" s="11" t="s">
        <v>79</v>
      </c>
      <c r="B39" s="10" t="s">
        <v>5</v>
      </c>
    </row>
  </sheetData>
  <autoFilter ref="A1:B39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WORK FILE</vt:lpstr>
      <vt:lpstr>TYPE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UNICORN INFO</dc:creator>
  <cp:lastModifiedBy>krosav4ig</cp:lastModifiedBy>
  <dcterms:created xsi:type="dcterms:W3CDTF">2014-09-27T16:17:51Z</dcterms:created>
  <dcterms:modified xsi:type="dcterms:W3CDTF">2014-09-28T14:49:15Z</dcterms:modified>
</cp:coreProperties>
</file>