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43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8" i="1" l="1"/>
  <c r="O21" i="1" l="1"/>
  <c r="J19" i="1" l="1"/>
  <c r="J20" i="1"/>
  <c r="J21" i="1"/>
  <c r="J22" i="1"/>
  <c r="J23" i="1"/>
  <c r="J18" i="1"/>
  <c r="L18" i="1" l="1"/>
  <c r="M18" i="1" s="1"/>
  <c r="K18" i="1"/>
  <c r="N18" i="1" l="1"/>
  <c r="P18" i="1" l="1"/>
</calcChain>
</file>

<file path=xl/sharedStrings.xml><?xml version="1.0" encoding="utf-8"?>
<sst xmlns="http://schemas.openxmlformats.org/spreadsheetml/2006/main" count="41" uniqueCount="41">
  <si>
    <t>Координаты</t>
  </si>
  <si>
    <t>Вид конструкции</t>
  </si>
  <si>
    <t>Возраст бетона на мемоент испытания</t>
  </si>
  <si>
    <t>№№ контролируемых участков</t>
  </si>
  <si>
    <r>
      <t xml:space="preserve">Прочность бетона, </t>
    </r>
    <r>
      <rPr>
        <b/>
        <sz val="8"/>
        <color theme="1"/>
        <rFont val="Times New Roman"/>
        <family val="1"/>
        <charset val="204"/>
      </rPr>
      <t>Мпа</t>
    </r>
  </si>
  <si>
    <r>
      <t xml:space="preserve">Фактический класса бетона в проектном возрасте, 
</t>
    </r>
    <r>
      <rPr>
        <b/>
        <sz val="8"/>
        <color theme="1"/>
        <rFont val="Times New Roman"/>
        <family val="1"/>
        <charset val="204"/>
      </rPr>
      <t>Вф</t>
    </r>
  </si>
  <si>
    <t>№ п/п</t>
  </si>
  <si>
    <t>более
 28 суток</t>
  </si>
  <si>
    <r>
      <t xml:space="preserve">Текущий коэффициент вариации прочности бетона, </t>
    </r>
    <r>
      <rPr>
        <b/>
        <sz val="8"/>
        <color theme="1"/>
        <rFont val="Times New Roman"/>
        <family val="1"/>
        <charset val="204"/>
      </rPr>
      <t>Vm, %</t>
    </r>
  </si>
  <si>
    <r>
      <t xml:space="preserve">Ср.кв. откл.прочн. бет. по результатам неразр. испытаний контролируемой партии конст-ций </t>
    </r>
    <r>
      <rPr>
        <sz val="5"/>
        <rFont val="Times New Roman"/>
        <family val="1"/>
        <charset val="204"/>
      </rPr>
      <t xml:space="preserve">Sн.м, </t>
    </r>
    <r>
      <rPr>
        <b/>
        <sz val="5"/>
        <rFont val="Times New Roman"/>
        <family val="1"/>
        <charset val="204"/>
      </rPr>
      <t>Мпа</t>
    </r>
  </si>
  <si>
    <r>
      <t xml:space="preserve">Ср.кв. откл.прочн. бет. по результатам ультразвук испытаний  с учётом ошибок ГрЗв и Отрыва со скал. </t>
    </r>
    <r>
      <rPr>
        <b/>
        <sz val="5"/>
        <rFont val="Times New Roman"/>
        <family val="1"/>
        <charset val="204"/>
      </rPr>
      <t>Sm, МПа</t>
    </r>
  </si>
  <si>
    <r>
      <t xml:space="preserve">Коэффициент требуемой прочности, </t>
    </r>
    <r>
      <rPr>
        <b/>
        <sz val="8"/>
        <rFont val="Times New Roman"/>
        <family val="1"/>
        <charset val="204"/>
      </rPr>
      <t>Кт</t>
    </r>
  </si>
  <si>
    <t>Вид бетона:</t>
  </si>
  <si>
    <t>Дата испытания:</t>
  </si>
  <si>
    <t>тяжелый бетон</t>
  </si>
  <si>
    <t>Проектный класс бетона:</t>
  </si>
  <si>
    <t>26 сентября 2014 г</t>
  </si>
  <si>
    <t>Фактический класс бетона:</t>
  </si>
  <si>
    <t xml:space="preserve">Наименование неразрушающего метода:  </t>
  </si>
  <si>
    <t>метод упругого отскока</t>
  </si>
  <si>
    <t>Нормативные документы:</t>
  </si>
  <si>
    <t xml:space="preserve"> ГОСТ Р 53231-2008,    ГОСТ 22690-88 </t>
  </si>
  <si>
    <t>участка конструкции</t>
  </si>
  <si>
    <t>Среднее значение отскоков на контролируемом участке</t>
  </si>
  <si>
    <r>
      <t xml:space="preserve">СПЕЦСТРОЙ РОССИИ
— 1951 —
ФГУП "ГУССТ № 1 при Спецстрое России"
</t>
    </r>
    <r>
      <rPr>
        <b/>
        <sz val="12"/>
        <color theme="1"/>
        <rFont val="Times New Roman"/>
        <family val="1"/>
        <charset val="204"/>
      </rPr>
      <t xml:space="preserve">Строительная лаборатория
Свидетельство об аттестации № 300.341.1 </t>
    </r>
    <r>
      <rPr>
        <sz val="12"/>
        <color theme="1"/>
        <rFont val="Times New Roman"/>
        <family val="1"/>
        <charset val="204"/>
      </rPr>
      <t xml:space="preserve">
 ФГУП "ВНИИФТРИ"
9 сентября 2014 г. Лаб. № ________
г. Москва</t>
    </r>
  </si>
  <si>
    <r>
      <t xml:space="preserve">фактическая по
конструкции, 
</t>
    </r>
    <r>
      <rPr>
        <b/>
        <sz val="8"/>
        <color theme="1"/>
        <rFont val="Times New Roman"/>
        <family val="1"/>
        <charset val="204"/>
      </rPr>
      <t>Rm</t>
    </r>
  </si>
  <si>
    <t xml:space="preserve">Вид контролируемой прочности:                         </t>
  </si>
  <si>
    <t>Вывод:</t>
  </si>
  <si>
    <t>Начальник лаборатории</t>
  </si>
  <si>
    <t>И.Н. Лапшин</t>
  </si>
  <si>
    <t>Р.Р. Низамов</t>
  </si>
  <si>
    <t>Исполнитель</t>
  </si>
  <si>
    <t xml:space="preserve">Фактическая прочность ж/б колонны № 5 на пятом производственном участке составляет 11,9 </t>
  </si>
  <si>
    <t>Rm*0,8</t>
  </si>
  <si>
    <t>―</t>
  </si>
  <si>
    <t xml:space="preserve">      фактическая</t>
  </si>
  <si>
    <r>
      <rPr>
        <sz val="14"/>
        <rFont val="Times New Roman"/>
        <family val="1"/>
        <charset val="204"/>
      </rPr>
      <t xml:space="preserve"> Начальнику проектного отдела</t>
    </r>
    <r>
      <rPr>
        <sz val="14"/>
        <color theme="1"/>
        <rFont val="Times New Roman"/>
        <family val="1"/>
        <charset val="204"/>
      </rPr>
      <t xml:space="preserve">
ФГУП "ГУССТ № 1 при Спецстрое России"
А.Ю ЛУЦЕНКО</t>
    </r>
  </si>
  <si>
    <r>
      <t xml:space="preserve">Объект: </t>
    </r>
    <r>
      <rPr>
        <sz val="11"/>
        <color rgb="FFFF0000"/>
        <rFont val="Times New Roman"/>
        <family val="1"/>
        <charset val="204"/>
      </rPr>
      <t>производственный участок № 5</t>
    </r>
    <r>
      <rPr>
        <sz val="11"/>
        <color theme="1"/>
        <rFont val="Times New Roman"/>
        <family val="1"/>
        <charset val="204"/>
      </rPr>
      <t xml:space="preserve">
По адресу: Москва, Россия, Автомобильный проезд, 3</t>
    </r>
  </si>
  <si>
    <t>№ 5</t>
  </si>
  <si>
    <t xml:space="preserve">Аварийная колонна </t>
  </si>
  <si>
    <r>
      <rPr>
        <b/>
        <sz val="12"/>
        <color theme="1"/>
        <rFont val="Times New Roman"/>
        <family val="1"/>
        <charset val="204"/>
      </rPr>
      <t>Результаты</t>
    </r>
    <r>
      <rPr>
        <sz val="12"/>
        <color theme="1"/>
        <rFont val="Times New Roman"/>
        <family val="1"/>
        <charset val="204"/>
      </rPr>
      <t xml:space="preserve">
   определения фактической прочности бетона колонны
    (Схема В по ГОСТ Р 53231-2008)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</si>
</sst>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582708</xdr:colOff>
      <xdr:row>0</xdr:row>
      <xdr:rowOff>0</xdr:rowOff>
    </xdr:from>
    <xdr:to>
      <xdr:col>4</xdr:col>
      <xdr:colOff>68358</xdr:colOff>
      <xdr:row>1</xdr:row>
      <xdr:rowOff>11206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620" y="0"/>
          <a:ext cx="8572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tabSelected="1" view="pageLayout" topLeftCell="A4" zoomScaleNormal="100" workbookViewId="0">
      <selection activeCell="O21" sqref="O21:O23"/>
    </sheetView>
  </sheetViews>
  <sheetFormatPr defaultRowHeight="15.75" x14ac:dyDescent="0.25"/>
  <cols>
    <col min="1" max="1" width="3.42578125" style="1" customWidth="1"/>
    <col min="2" max="2" width="10.140625" style="1" customWidth="1"/>
    <col min="3" max="3" width="9.140625" style="1"/>
    <col min="4" max="4" width="10" style="1" customWidth="1"/>
    <col min="5" max="5" width="6.7109375" style="1" customWidth="1"/>
    <col min="6" max="6" width="6.28515625" style="1" customWidth="1"/>
    <col min="7" max="7" width="11.5703125" style="1" customWidth="1"/>
    <col min="8" max="8" width="8.28515625" style="1" customWidth="1"/>
    <col min="9" max="9" width="12.42578125" style="1" customWidth="1"/>
    <col min="10" max="10" width="9.5703125" style="1" customWidth="1"/>
    <col min="11" max="11" width="11.5703125" style="1" customWidth="1"/>
    <col min="12" max="13" width="9.7109375" style="1" customWidth="1"/>
    <col min="14" max="14" width="12.140625" style="1" customWidth="1"/>
    <col min="15" max="15" width="10.5703125" style="1" customWidth="1"/>
    <col min="16" max="16" width="6.85546875" style="1" customWidth="1"/>
    <col min="17" max="17" width="14.140625" customWidth="1"/>
  </cols>
  <sheetData>
    <row r="1" spans="1:17" ht="44.25" customHeight="1" x14ac:dyDescent="0.25">
      <c r="N1" s="22"/>
      <c r="O1" s="22"/>
      <c r="P1" s="22"/>
      <c r="Q1" s="22"/>
    </row>
    <row r="2" spans="1:17" ht="15.75" customHeight="1" x14ac:dyDescent="0.25">
      <c r="A2" s="24" t="s">
        <v>24</v>
      </c>
      <c r="B2" s="24"/>
      <c r="C2" s="24"/>
      <c r="D2" s="24"/>
      <c r="E2" s="24"/>
      <c r="F2" s="24"/>
      <c r="G2" s="24"/>
      <c r="H2" s="29" t="s">
        <v>36</v>
      </c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 x14ac:dyDescent="0.25">
      <c r="A3" s="24"/>
      <c r="B3" s="24"/>
      <c r="C3" s="24"/>
      <c r="D3" s="24"/>
      <c r="E3" s="24"/>
      <c r="F3" s="24"/>
      <c r="G3" s="24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customHeight="1" x14ac:dyDescent="0.25">
      <c r="A4" s="24"/>
      <c r="B4" s="24"/>
      <c r="C4" s="24"/>
      <c r="D4" s="24"/>
      <c r="E4" s="24"/>
      <c r="F4" s="24"/>
      <c r="G4" s="24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46.5" customHeight="1" x14ac:dyDescent="0.25">
      <c r="A5" s="24"/>
      <c r="B5" s="24"/>
      <c r="C5" s="24"/>
      <c r="D5" s="24"/>
      <c r="E5" s="24"/>
      <c r="F5" s="24"/>
      <c r="G5" s="24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.75" customHeight="1" x14ac:dyDescent="0.25">
      <c r="A6" s="24"/>
      <c r="B6" s="24"/>
      <c r="C6" s="24"/>
      <c r="D6" s="24"/>
      <c r="E6" s="24"/>
      <c r="F6" s="24"/>
      <c r="G6" s="24"/>
      <c r="H6" s="3"/>
      <c r="I6" s="8"/>
      <c r="J6" s="23" t="s">
        <v>37</v>
      </c>
      <c r="K6" s="23"/>
      <c r="L6" s="23"/>
      <c r="M6" s="23"/>
      <c r="N6" s="23"/>
      <c r="O6" s="23"/>
      <c r="P6" s="23"/>
      <c r="Q6" s="23"/>
    </row>
    <row r="7" spans="1:17" ht="15.75" customHeight="1" x14ac:dyDescent="0.25">
      <c r="A7" s="24"/>
      <c r="B7" s="24"/>
      <c r="C7" s="24"/>
      <c r="D7" s="24"/>
      <c r="E7" s="24"/>
      <c r="F7" s="24"/>
      <c r="G7" s="24"/>
      <c r="H7" s="3"/>
      <c r="I7" s="8"/>
      <c r="J7" s="23"/>
      <c r="K7" s="23"/>
      <c r="L7" s="23"/>
      <c r="M7" s="23"/>
      <c r="N7" s="23"/>
      <c r="O7" s="23"/>
      <c r="P7" s="23"/>
      <c r="Q7" s="23"/>
    </row>
    <row r="8" spans="1:17" ht="53.25" customHeight="1" x14ac:dyDescent="0.25">
      <c r="A8" s="24" t="s">
        <v>40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x14ac:dyDescent="0.25">
      <c r="A9" s="19" t="s">
        <v>13</v>
      </c>
      <c r="B9" s="19"/>
      <c r="C9" s="19"/>
      <c r="D9" s="20" t="s">
        <v>16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7" ht="15.75" customHeight="1" x14ac:dyDescent="0.25">
      <c r="A10" s="19" t="s">
        <v>20</v>
      </c>
      <c r="B10" s="19"/>
      <c r="C10" s="19"/>
      <c r="D10" s="19"/>
      <c r="E10" s="20" t="s">
        <v>21</v>
      </c>
      <c r="F10" s="20"/>
      <c r="G10" s="20"/>
      <c r="H10" s="20"/>
      <c r="I10" s="20"/>
      <c r="J10" s="20"/>
      <c r="K10" s="19" t="s">
        <v>15</v>
      </c>
      <c r="L10" s="19"/>
      <c r="M10" s="19"/>
      <c r="N10" s="19"/>
      <c r="O10" s="19"/>
      <c r="P10" s="19"/>
      <c r="Q10" s="6" t="s">
        <v>34</v>
      </c>
    </row>
    <row r="11" spans="1:17" ht="15.75" customHeight="1" x14ac:dyDescent="0.25">
      <c r="A11" s="19" t="s">
        <v>18</v>
      </c>
      <c r="B11" s="19"/>
      <c r="C11" s="19"/>
      <c r="D11" s="19"/>
      <c r="E11" s="19"/>
      <c r="F11" s="19"/>
      <c r="G11" s="20" t="s">
        <v>19</v>
      </c>
      <c r="H11" s="20"/>
      <c r="I11" s="20"/>
      <c r="J11" s="20"/>
      <c r="K11" s="19" t="s">
        <v>17</v>
      </c>
      <c r="L11" s="19"/>
      <c r="M11" s="19"/>
      <c r="N11" s="19"/>
      <c r="O11" s="19"/>
      <c r="P11" s="19"/>
      <c r="Q11" s="5" t="s">
        <v>33</v>
      </c>
    </row>
    <row r="12" spans="1:17" ht="15.75" customHeight="1" x14ac:dyDescent="0.25">
      <c r="A12" s="34" t="s">
        <v>12</v>
      </c>
      <c r="B12" s="34"/>
      <c r="C12" s="52" t="s">
        <v>14</v>
      </c>
      <c r="D12" s="52"/>
      <c r="E12" s="52"/>
      <c r="F12" s="31"/>
      <c r="G12" s="31"/>
      <c r="H12" s="31"/>
      <c r="I12" s="31"/>
      <c r="J12" s="31"/>
      <c r="K12" s="20"/>
      <c r="L12" s="20"/>
      <c r="M12" s="20"/>
      <c r="N12" s="20"/>
      <c r="O12" s="20"/>
      <c r="P12" s="20"/>
      <c r="Q12" s="20"/>
    </row>
    <row r="13" spans="1:17" ht="15.75" customHeight="1" x14ac:dyDescent="0.25">
      <c r="A13" s="34" t="s">
        <v>26</v>
      </c>
      <c r="B13" s="34"/>
      <c r="C13" s="34"/>
      <c r="D13" s="34"/>
      <c r="E13" s="35" t="s">
        <v>35</v>
      </c>
      <c r="F13" s="35"/>
      <c r="G13" s="35"/>
      <c r="H13" s="18"/>
      <c r="I13" s="18"/>
      <c r="J13" s="18"/>
      <c r="K13" s="13"/>
      <c r="L13" s="13"/>
      <c r="M13" s="13"/>
      <c r="N13" s="13"/>
      <c r="O13" s="13"/>
      <c r="P13" s="13"/>
      <c r="Q13" s="13"/>
    </row>
    <row r="14" spans="1:17" ht="15.75" customHeight="1" x14ac:dyDescent="0.25">
      <c r="A14" s="16"/>
      <c r="B14" s="16"/>
      <c r="C14" s="16"/>
      <c r="D14" s="16"/>
      <c r="E14" s="17"/>
      <c r="F14" s="17"/>
      <c r="G14" s="17"/>
      <c r="H14" s="14"/>
      <c r="I14" s="14"/>
      <c r="J14" s="14"/>
      <c r="K14" s="13"/>
      <c r="L14" s="13"/>
      <c r="M14" s="13"/>
      <c r="N14" s="13"/>
      <c r="O14" s="13"/>
      <c r="P14" s="13"/>
      <c r="Q14" s="13"/>
    </row>
    <row r="15" spans="1:17" ht="20.25" customHeight="1" x14ac:dyDescent="0.25">
      <c r="A15" s="32" t="s">
        <v>6</v>
      </c>
      <c r="B15" s="40" t="s">
        <v>1</v>
      </c>
      <c r="C15" s="41"/>
      <c r="D15" s="42"/>
      <c r="E15" s="40" t="s">
        <v>0</v>
      </c>
      <c r="F15" s="42"/>
      <c r="G15" s="32" t="s">
        <v>2</v>
      </c>
      <c r="H15" s="32" t="s">
        <v>3</v>
      </c>
      <c r="I15" s="32" t="s">
        <v>23</v>
      </c>
      <c r="J15" s="46" t="s">
        <v>4</v>
      </c>
      <c r="K15" s="48"/>
      <c r="L15" s="50" t="s">
        <v>9</v>
      </c>
      <c r="M15" s="50" t="s">
        <v>10</v>
      </c>
      <c r="N15" s="32" t="s">
        <v>8</v>
      </c>
      <c r="O15" s="38" t="s">
        <v>11</v>
      </c>
      <c r="P15" s="30" t="s">
        <v>5</v>
      </c>
      <c r="Q15" s="30"/>
    </row>
    <row r="16" spans="1:17" ht="36" customHeight="1" x14ac:dyDescent="0.25">
      <c r="A16" s="33"/>
      <c r="B16" s="43"/>
      <c r="C16" s="44"/>
      <c r="D16" s="45"/>
      <c r="E16" s="43"/>
      <c r="F16" s="45"/>
      <c r="G16" s="33"/>
      <c r="H16" s="33"/>
      <c r="I16" s="33"/>
      <c r="J16" s="2" t="s">
        <v>22</v>
      </c>
      <c r="K16" s="2" t="s">
        <v>25</v>
      </c>
      <c r="L16" s="51"/>
      <c r="M16" s="51"/>
      <c r="N16" s="33"/>
      <c r="O16" s="39"/>
      <c r="P16" s="30"/>
      <c r="Q16" s="30"/>
    </row>
    <row r="17" spans="1:17" ht="11.25" customHeight="1" x14ac:dyDescent="0.25">
      <c r="A17" s="2">
        <v>1</v>
      </c>
      <c r="B17" s="46">
        <v>2</v>
      </c>
      <c r="C17" s="47"/>
      <c r="D17" s="48"/>
      <c r="E17" s="46">
        <v>3</v>
      </c>
      <c r="F17" s="48"/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/>
      <c r="M17" s="2"/>
      <c r="N17" s="2">
        <v>9</v>
      </c>
      <c r="O17" s="2"/>
      <c r="P17" s="30">
        <v>10</v>
      </c>
      <c r="Q17" s="30"/>
    </row>
    <row r="18" spans="1:17" ht="15" x14ac:dyDescent="0.25">
      <c r="A18" s="25">
        <v>1</v>
      </c>
      <c r="B18" s="25" t="s">
        <v>39</v>
      </c>
      <c r="C18" s="25"/>
      <c r="D18" s="25"/>
      <c r="E18" s="26" t="s">
        <v>38</v>
      </c>
      <c r="F18" s="26"/>
      <c r="G18" s="25" t="s">
        <v>7</v>
      </c>
      <c r="H18" s="4">
        <v>1</v>
      </c>
      <c r="I18" s="10">
        <v>30</v>
      </c>
      <c r="J18" s="7">
        <f>(1.11*I18-12.7)*0.88</f>
        <v>18.128000000000004</v>
      </c>
      <c r="K18" s="28">
        <f>AVERAGE(J18:J23)</f>
        <v>18.128000000000004</v>
      </c>
      <c r="L18" s="49">
        <f>STDEV(J18:J23)</f>
        <v>0</v>
      </c>
      <c r="M18" s="27">
        <f>1.18*L18+2.22</f>
        <v>2.2200000000000002</v>
      </c>
      <c r="N18" s="37">
        <f>M18/K18*100</f>
        <v>12.246248896734333</v>
      </c>
      <c r="O18" s="36">
        <f>N18</f>
        <v>12.246248896734333</v>
      </c>
      <c r="P18" s="28" t="e">
        <f>K18/O21</f>
        <v>#DIV/0!</v>
      </c>
      <c r="Q18" s="28"/>
    </row>
    <row r="19" spans="1:17" ht="15" x14ac:dyDescent="0.25">
      <c r="A19" s="25"/>
      <c r="B19" s="25"/>
      <c r="C19" s="25"/>
      <c r="D19" s="25"/>
      <c r="E19" s="26"/>
      <c r="F19" s="26"/>
      <c r="G19" s="25"/>
      <c r="H19" s="4">
        <v>2</v>
      </c>
      <c r="I19" s="10">
        <v>30</v>
      </c>
      <c r="J19" s="7">
        <f t="shared" ref="J19:J23" si="0">(1.11*I19-12.7)*0.88</f>
        <v>18.128000000000004</v>
      </c>
      <c r="K19" s="25"/>
      <c r="L19" s="49"/>
      <c r="M19" s="27"/>
      <c r="N19" s="37"/>
      <c r="O19" s="36"/>
      <c r="P19" s="28"/>
      <c r="Q19" s="28"/>
    </row>
    <row r="20" spans="1:17" ht="15.75" customHeight="1" x14ac:dyDescent="0.25">
      <c r="A20" s="25"/>
      <c r="B20" s="25"/>
      <c r="C20" s="25"/>
      <c r="D20" s="25"/>
      <c r="E20" s="26"/>
      <c r="F20" s="26"/>
      <c r="G20" s="25"/>
      <c r="H20" s="4">
        <v>3</v>
      </c>
      <c r="I20" s="10">
        <v>30</v>
      </c>
      <c r="J20" s="7">
        <f t="shared" si="0"/>
        <v>18.128000000000004</v>
      </c>
      <c r="K20" s="25"/>
      <c r="L20" s="49"/>
      <c r="M20" s="27"/>
      <c r="N20" s="37"/>
      <c r="O20" s="36"/>
      <c r="P20" s="28"/>
      <c r="Q20" s="28"/>
    </row>
    <row r="21" spans="1:17" ht="15" x14ac:dyDescent="0.25">
      <c r="A21" s="25"/>
      <c r="B21" s="25"/>
      <c r="C21" s="25"/>
      <c r="D21" s="25"/>
      <c r="E21" s="26"/>
      <c r="F21" s="26"/>
      <c r="G21" s="25"/>
      <c r="H21" s="4">
        <v>4</v>
      </c>
      <c r="I21" s="10">
        <v>30</v>
      </c>
      <c r="J21" s="7">
        <f t="shared" si="0"/>
        <v>18.128000000000004</v>
      </c>
      <c r="K21" s="25"/>
      <c r="L21" s="49"/>
      <c r="M21" s="27"/>
      <c r="N21" s="37"/>
      <c r="O21" s="37">
        <f>IF(O18&lt;=6,1.07,IF(O18=7,1.08,IF(O18=8,1.09,IF(O18=9,1.11,IF(O18=10,1.14,IF(O18=11,1.18,IF(O18=12,1.23,IF(O18=13,1.28,0))))))))</f>
        <v>0</v>
      </c>
      <c r="P21" s="28"/>
      <c r="Q21" s="28"/>
    </row>
    <row r="22" spans="1:17" ht="15" x14ac:dyDescent="0.25">
      <c r="A22" s="25"/>
      <c r="B22" s="25"/>
      <c r="C22" s="25"/>
      <c r="D22" s="25"/>
      <c r="E22" s="26"/>
      <c r="F22" s="26"/>
      <c r="G22" s="25"/>
      <c r="H22" s="4">
        <v>5</v>
      </c>
      <c r="I22" s="10">
        <v>30</v>
      </c>
      <c r="J22" s="7">
        <f t="shared" si="0"/>
        <v>18.128000000000004</v>
      </c>
      <c r="K22" s="25"/>
      <c r="L22" s="49"/>
      <c r="M22" s="27"/>
      <c r="N22" s="37"/>
      <c r="O22" s="37"/>
      <c r="P22" s="28"/>
      <c r="Q22" s="28"/>
    </row>
    <row r="23" spans="1:17" ht="15" x14ac:dyDescent="0.25">
      <c r="A23" s="25"/>
      <c r="B23" s="25"/>
      <c r="C23" s="25"/>
      <c r="D23" s="25"/>
      <c r="E23" s="26"/>
      <c r="F23" s="26"/>
      <c r="G23" s="25"/>
      <c r="H23" s="4">
        <v>6</v>
      </c>
      <c r="I23" s="10">
        <v>30</v>
      </c>
      <c r="J23" s="7">
        <f t="shared" si="0"/>
        <v>18.128000000000004</v>
      </c>
      <c r="K23" s="25"/>
      <c r="L23" s="49"/>
      <c r="M23" s="27"/>
      <c r="N23" s="37"/>
      <c r="O23" s="37"/>
      <c r="P23" s="28"/>
      <c r="Q23" s="28"/>
    </row>
    <row r="24" spans="1:17" ht="6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5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5.75" customHeight="1" x14ac:dyDescent="0.25">
      <c r="A26" s="21" t="s">
        <v>32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9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5.75" customHeight="1" x14ac:dyDescent="0.25">
      <c r="A28" s="3"/>
      <c r="B28" s="3"/>
      <c r="C28" s="20" t="s">
        <v>28</v>
      </c>
      <c r="D28" s="20"/>
      <c r="E28" s="20"/>
      <c r="F28" s="20"/>
      <c r="G28" s="20"/>
      <c r="H28" s="3"/>
      <c r="N28" s="20" t="s">
        <v>29</v>
      </c>
      <c r="O28" s="20"/>
      <c r="P28" s="20"/>
      <c r="Q28" s="20"/>
    </row>
    <row r="29" spans="1:17" x14ac:dyDescent="0.25">
      <c r="A29" s="11"/>
      <c r="B29" s="11"/>
      <c r="C29" s="11"/>
      <c r="D29" s="11"/>
      <c r="E29" s="11"/>
      <c r="F29" s="11"/>
      <c r="G29" s="11"/>
      <c r="H29" s="11"/>
      <c r="N29" s="11"/>
      <c r="O29" s="11"/>
      <c r="P29" s="11"/>
      <c r="Q29" s="15"/>
    </row>
    <row r="30" spans="1:17" ht="15.75" customHeight="1" x14ac:dyDescent="0.25">
      <c r="A30" s="3"/>
      <c r="B30" s="3"/>
      <c r="C30" s="20" t="s">
        <v>31</v>
      </c>
      <c r="D30" s="20"/>
      <c r="E30" s="20"/>
      <c r="F30" s="20"/>
      <c r="G30" s="20"/>
      <c r="H30" s="3"/>
      <c r="I30" s="12"/>
      <c r="J30" s="12"/>
      <c r="K30" s="12"/>
      <c r="L30" s="12"/>
      <c r="M30" s="12"/>
      <c r="N30" s="20" t="s">
        <v>30</v>
      </c>
      <c r="O30" s="20"/>
      <c r="P30" s="20"/>
      <c r="Q30" s="20"/>
    </row>
    <row r="31" spans="1:17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41" spans="8:8" x14ac:dyDescent="0.25">
      <c r="H41" s="1">
        <v>14.55</v>
      </c>
    </row>
  </sheetData>
  <mergeCells count="53">
    <mergeCell ref="M15:M16"/>
    <mergeCell ref="A12:B12"/>
    <mergeCell ref="C12:E12"/>
    <mergeCell ref="H15:H16"/>
    <mergeCell ref="J15:K15"/>
    <mergeCell ref="A13:D13"/>
    <mergeCell ref="E13:G13"/>
    <mergeCell ref="N18:N23"/>
    <mergeCell ref="O18:O20"/>
    <mergeCell ref="O21:O23"/>
    <mergeCell ref="O15:O16"/>
    <mergeCell ref="I15:I16"/>
    <mergeCell ref="B15:D16"/>
    <mergeCell ref="E15:F16"/>
    <mergeCell ref="G15:G16"/>
    <mergeCell ref="A18:A23"/>
    <mergeCell ref="B17:D17"/>
    <mergeCell ref="E17:F17"/>
    <mergeCell ref="B18:D23"/>
    <mergeCell ref="L18:L23"/>
    <mergeCell ref="A15:A16"/>
    <mergeCell ref="G18:G23"/>
    <mergeCell ref="E18:F23"/>
    <mergeCell ref="M18:M23"/>
    <mergeCell ref="K18:K23"/>
    <mergeCell ref="H2:Q5"/>
    <mergeCell ref="P15:Q16"/>
    <mergeCell ref="P17:Q17"/>
    <mergeCell ref="P18:Q23"/>
    <mergeCell ref="K12:Q12"/>
    <mergeCell ref="G11:J11"/>
    <mergeCell ref="F12:J12"/>
    <mergeCell ref="K11:P11"/>
    <mergeCell ref="N15:N16"/>
    <mergeCell ref="A11:F11"/>
    <mergeCell ref="A10:D10"/>
    <mergeCell ref="L15:L16"/>
    <mergeCell ref="N1:Q1"/>
    <mergeCell ref="J6:Q7"/>
    <mergeCell ref="A8:Q8"/>
    <mergeCell ref="A2:G7"/>
    <mergeCell ref="E10:J10"/>
    <mergeCell ref="K10:P10"/>
    <mergeCell ref="A9:C9"/>
    <mergeCell ref="D9:G9"/>
    <mergeCell ref="H9:K9"/>
    <mergeCell ref="L9:P9"/>
    <mergeCell ref="A25:Q25"/>
    <mergeCell ref="N28:Q28"/>
    <mergeCell ref="N30:Q30"/>
    <mergeCell ref="C28:G28"/>
    <mergeCell ref="C30:G30"/>
    <mergeCell ref="A26:Q26"/>
  </mergeCells>
  <pageMargins left="1.0906862745098038" right="0.19607843137254902" top="7.2916666666666671E-2" bottom="0.1838235294117647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Решетникова</cp:lastModifiedBy>
  <cp:lastPrinted>2014-10-02T11:06:17Z</cp:lastPrinted>
  <dcterms:created xsi:type="dcterms:W3CDTF">2014-10-02T06:39:07Z</dcterms:created>
  <dcterms:modified xsi:type="dcterms:W3CDTF">2014-10-02T12:23:57Z</dcterms:modified>
</cp:coreProperties>
</file>