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10" windowHeight="1185" tabRatio="430" activeTab="0"/>
  </bookViews>
  <sheets>
    <sheet name="2014" sheetId="1" r:id="rId1"/>
  </sheets>
  <definedNames>
    <definedName name="_xlnm._FilterDatabase" localSheetId="0" hidden="1">'2014'!$A$1:$L$60</definedName>
    <definedName name="_xlfn.IFERROR" hidden="1">#NAME?</definedName>
    <definedName name="_xlnm.Print_Area" localSheetId="0">'2014'!#REF!</definedName>
    <definedName name="_xlnm.Print_Titles" localSheetId="0">'2014'!$1:$3</definedName>
    <definedName name="Z_4C14AFE4_CDB2_4FED_ACDE_521D1C885232_.wvu.PrintArea" localSheetId="0" hidden="1">'2014'!#REF!</definedName>
    <definedName name="Z_4C14AFE4_CDB2_4FED_ACDE_521D1C885232_.wvu.PrintTitles" localSheetId="0" hidden="1">'2014'!$1:$3</definedName>
    <definedName name="Z_769F87D5_98DE_4D86_B1BF_A87C63ED19B0_.wvu.PrintArea" localSheetId="0" hidden="1">'2014'!#REF!</definedName>
    <definedName name="Z_769F87D5_98DE_4D86_B1BF_A87C63ED19B0_.wvu.PrintTitles" localSheetId="0" hidden="1">'2014'!$1:$3</definedName>
  </definedNames>
  <calcPr fullCalcOnLoad="1"/>
</workbook>
</file>

<file path=xl/sharedStrings.xml><?xml version="1.0" encoding="utf-8"?>
<sst xmlns="http://schemas.openxmlformats.org/spreadsheetml/2006/main" count="306" uniqueCount="80">
  <si>
    <t>DATE</t>
  </si>
  <si>
    <t>SAMPLING</t>
  </si>
  <si>
    <t>Inspector</t>
  </si>
  <si>
    <t>PRODUCT REFERENCE</t>
  </si>
  <si>
    <t>RESULTS  A/R</t>
  </si>
  <si>
    <t>REJECTED QUANTITY</t>
  </si>
  <si>
    <t>Sampling qty CHECK</t>
  </si>
  <si>
    <t>PALLET N°</t>
  </si>
  <si>
    <t>PALLET QTY</t>
  </si>
  <si>
    <t>Family</t>
  </si>
  <si>
    <t>Defective RATE, %</t>
  </si>
  <si>
    <t>A</t>
  </si>
  <si>
    <t>Lewel of check</t>
  </si>
  <si>
    <t>Spiridonov</t>
  </si>
  <si>
    <t>BOX14020000001</t>
  </si>
  <si>
    <t>ICT220-01P2468F</t>
  </si>
  <si>
    <t>Reduced</t>
  </si>
  <si>
    <t>BOX14020000005</t>
  </si>
  <si>
    <t>Matveeva</t>
  </si>
  <si>
    <t>BOX14020000009</t>
  </si>
  <si>
    <t>BOX14020000013</t>
  </si>
  <si>
    <t>BOX14020000017</t>
  </si>
  <si>
    <t>ICT220</t>
  </si>
  <si>
    <t>BOX14020000021</t>
  </si>
  <si>
    <t>BOX14020000025</t>
  </si>
  <si>
    <t>BOX14030000004</t>
  </si>
  <si>
    <t>BOX14030000008</t>
  </si>
  <si>
    <t>BOX14030000012</t>
  </si>
  <si>
    <t>BOX14030000017</t>
  </si>
  <si>
    <t>BOX14030000021</t>
  </si>
  <si>
    <t>BOX14030000025</t>
  </si>
  <si>
    <t>BOX14030000029</t>
  </si>
  <si>
    <t>BOX14030000036</t>
  </si>
  <si>
    <t>BOX14030000040</t>
  </si>
  <si>
    <t>BOX14030000041</t>
  </si>
  <si>
    <t>IPP320-01P1997В</t>
  </si>
  <si>
    <t>IPP320</t>
  </si>
  <si>
    <t>BOX14030000045</t>
  </si>
  <si>
    <t>BOX14030000049</t>
  </si>
  <si>
    <t>BOX14030000056</t>
  </si>
  <si>
    <t>BOX14030000060</t>
  </si>
  <si>
    <t>BOX14030000064</t>
  </si>
  <si>
    <t>BOX14030000068</t>
  </si>
  <si>
    <t>BOX14030000072</t>
  </si>
  <si>
    <t>BOX14030000076</t>
  </si>
  <si>
    <t>BOX14030000080</t>
  </si>
  <si>
    <t>BOX14030000013</t>
  </si>
  <si>
    <t>IWL220</t>
  </si>
  <si>
    <t>IWL221-01P2529A</t>
  </si>
  <si>
    <t>BOX14040000001</t>
  </si>
  <si>
    <t>BOX14040000002</t>
  </si>
  <si>
    <t>BOX14040000006</t>
  </si>
  <si>
    <t>BOX14040000013</t>
  </si>
  <si>
    <t>BOX14040000020</t>
  </si>
  <si>
    <t>BOX14040000027</t>
  </si>
  <si>
    <t>BOX14040000031</t>
  </si>
  <si>
    <t>BOX14040000035</t>
  </si>
  <si>
    <t>BOX14040000039</t>
  </si>
  <si>
    <t>BOX14040000043</t>
  </si>
  <si>
    <t>BOX14040000047</t>
  </si>
  <si>
    <t>BOX14040000054</t>
  </si>
  <si>
    <t>BOX14040000058</t>
  </si>
  <si>
    <t>BOX14040000062</t>
  </si>
  <si>
    <t>BOX14040000066</t>
  </si>
  <si>
    <t>BOX14040000070</t>
  </si>
  <si>
    <t>BOX14040000074</t>
  </si>
  <si>
    <t>BOX14040000078</t>
  </si>
  <si>
    <t>BOX14040000082</t>
  </si>
  <si>
    <t>BOX14040000086</t>
  </si>
  <si>
    <t>BOX14040000090</t>
  </si>
  <si>
    <t>BOX14040000091</t>
  </si>
  <si>
    <t>BOX14050000001</t>
  </si>
  <si>
    <t>BOX14050000005</t>
  </si>
  <si>
    <t>BOX14050000006</t>
  </si>
  <si>
    <t>BOX14050000010</t>
  </si>
  <si>
    <t>BOX14050000014</t>
  </si>
  <si>
    <t>BOX14050000018</t>
  </si>
  <si>
    <t>BOX14050000022</t>
  </si>
  <si>
    <t>BOX14050000029</t>
  </si>
  <si>
    <t>Normal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</si>
</sst>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\-mmm\-yy;@"/>
    <numFmt numFmtId="166" formatCode="#,##0.00;[Red]#,##0.00"/>
    <numFmt numFmtId="167" formatCode="0.000"/>
    <numFmt numFmtId="168" formatCode="0.0000"/>
    <numFmt numFmtId="169" formatCode="0.0"/>
    <numFmt numFmtId="170" formatCode="[$-409]dddd\,\ mmmm\ dd\,\ yyyy"/>
    <numFmt numFmtId="171" formatCode="[$-409]h:mm:ss\ AM/PM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Comic Sans MS"/>
      <family val="4"/>
    </font>
    <font>
      <b/>
      <sz val="10"/>
      <color indexed="10"/>
      <name val="Comic Sans MS"/>
      <family val="4"/>
    </font>
    <font>
      <sz val="8"/>
      <name val="Comic Sans MS"/>
      <family val="4"/>
    </font>
    <font>
      <b/>
      <sz val="9"/>
      <color indexed="10"/>
      <name val="Comic Sans MS"/>
      <family val="4"/>
    </font>
    <font>
      <sz val="12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9" fontId="8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/>
      <protection/>
    </xf>
    <xf numFmtId="10" fontId="4" fillId="0" borderId="10" xfId="57" applyNumberFormat="1" applyFont="1" applyBorder="1" applyAlignment="1" applyProtection="1">
      <alignment horizontal="center" vertical="center"/>
      <protection/>
    </xf>
    <xf numFmtId="165" fontId="4" fillId="0" borderId="0" xfId="0" applyNumberFormat="1" applyFont="1" applyBorder="1" applyAlignment="1" applyProtection="1">
      <alignment horizontal="center"/>
      <protection locked="0"/>
    </xf>
    <xf numFmtId="165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" fillId="35" borderId="10" xfId="0" applyNumberFormat="1" applyFont="1" applyFill="1" applyBorder="1" applyAlignment="1" applyProtection="1">
      <alignment horizontal="center"/>
      <protection locked="0"/>
    </xf>
    <xf numFmtId="1" fontId="4" fillId="35" borderId="10" xfId="0" applyNumberFormat="1" applyFont="1" applyFill="1" applyBorder="1" applyAlignment="1" applyProtection="1">
      <alignment horizontal="center"/>
      <protection locked="0"/>
    </xf>
    <xf numFmtId="0" fontId="45" fillId="36" borderId="10" xfId="0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center"/>
    </xf>
    <xf numFmtId="1" fontId="5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6" fillId="37" borderId="11" xfId="0" applyFont="1" applyFill="1" applyBorder="1" applyAlignment="1" applyProtection="1">
      <alignment horizontal="center" vertical="center" wrapText="1"/>
      <protection/>
    </xf>
    <xf numFmtId="0" fontId="6" fillId="37" borderId="12" xfId="0" applyFont="1" applyFill="1" applyBorder="1" applyAlignment="1" applyProtection="1">
      <alignment horizontal="center" vertical="center" wrapText="1"/>
      <protection/>
    </xf>
    <xf numFmtId="0" fontId="6" fillId="37" borderId="13" xfId="0" applyFont="1" applyFill="1" applyBorder="1" applyAlignment="1" applyProtection="1">
      <alignment horizontal="center" vertical="center" wrapText="1"/>
      <protection/>
    </xf>
    <xf numFmtId="165" fontId="6" fillId="37" borderId="10" xfId="0" applyNumberFormat="1" applyFont="1" applyFill="1" applyBorder="1" applyAlignment="1" applyProtection="1">
      <alignment horizontal="center" vertical="center" wrapText="1"/>
      <protection/>
    </xf>
    <xf numFmtId="165" fontId="4" fillId="37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</xdr:row>
      <xdr:rowOff>247650</xdr:rowOff>
    </xdr:from>
    <xdr:to>
      <xdr:col>12</xdr:col>
      <xdr:colOff>9525</xdr:colOff>
      <xdr:row>10</xdr:row>
      <xdr:rowOff>66675</xdr:rowOff>
    </xdr:to>
    <xdr:pic>
      <xdr:nvPicPr>
        <xdr:cNvPr id="1" name="Рисунок 20" descr="IMG_53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1575"/>
          <a:ext cx="95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209550</xdr:rowOff>
    </xdr:from>
    <xdr:to>
      <xdr:col>12</xdr:col>
      <xdr:colOff>9525</xdr:colOff>
      <xdr:row>13</xdr:row>
      <xdr:rowOff>76200</xdr:rowOff>
    </xdr:to>
    <xdr:pic>
      <xdr:nvPicPr>
        <xdr:cNvPr id="2" name="Picture 8" descr="IMG_564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0" y="2124075"/>
          <a:ext cx="95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228600</xdr:rowOff>
    </xdr:from>
    <xdr:to>
      <xdr:col>12</xdr:col>
      <xdr:colOff>9525</xdr:colOff>
      <xdr:row>15</xdr:row>
      <xdr:rowOff>190500</xdr:rowOff>
    </xdr:to>
    <xdr:pic>
      <xdr:nvPicPr>
        <xdr:cNvPr id="3" name="Рисунок 19" descr="Pictur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0" y="2638425"/>
          <a:ext cx="95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zoomScale="74" zoomScaleNormal="74" zoomScaleSheetLayoutView="75" zoomScalePageLayoutView="0" workbookViewId="0" topLeftCell="A1">
      <pane xSplit="3" ySplit="3" topLeftCell="D4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D66" sqref="D66"/>
    </sheetView>
  </sheetViews>
  <sheetFormatPr defaultColWidth="11.421875" defaultRowHeight="12.75"/>
  <cols>
    <col min="1" max="1" width="13.57421875" style="1" customWidth="1"/>
    <col min="2" max="2" width="11.7109375" style="15" customWidth="1"/>
    <col min="3" max="3" width="16.140625" style="1" customWidth="1"/>
    <col min="4" max="4" width="22.421875" style="1" customWidth="1"/>
    <col min="5" max="5" width="10.28125" style="1" bestFit="1" customWidth="1"/>
    <col min="6" max="7" width="9.57421875" style="1" customWidth="1"/>
    <col min="8" max="8" width="10.28125" style="1" customWidth="1"/>
    <col min="9" max="9" width="11.57421875" style="10" customWidth="1"/>
    <col min="10" max="11" width="9.140625" style="1" customWidth="1"/>
    <col min="12" max="12" width="10.8515625" style="2" customWidth="1"/>
    <col min="13" max="26" width="11.421875" style="6" customWidth="1"/>
    <col min="27" max="16384" width="11.421875" style="1" customWidth="1"/>
  </cols>
  <sheetData>
    <row r="1" spans="1:26" s="2" customFormat="1" ht="16.5" customHeight="1">
      <c r="A1" s="24" t="s">
        <v>2</v>
      </c>
      <c r="B1" s="33" t="s">
        <v>0</v>
      </c>
      <c r="C1" s="24" t="s">
        <v>7</v>
      </c>
      <c r="D1" s="24" t="s">
        <v>3</v>
      </c>
      <c r="E1" s="24" t="s">
        <v>9</v>
      </c>
      <c r="F1" s="24" t="s">
        <v>8</v>
      </c>
      <c r="G1" s="30" t="s">
        <v>12</v>
      </c>
      <c r="H1" s="24" t="s">
        <v>1</v>
      </c>
      <c r="I1" s="28" t="s">
        <v>6</v>
      </c>
      <c r="J1" s="35" t="s">
        <v>4</v>
      </c>
      <c r="K1" s="37" t="s">
        <v>5</v>
      </c>
      <c r="L1" s="11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s="8" customFormat="1" ht="41.25" customHeight="1">
      <c r="A2" s="25"/>
      <c r="B2" s="34"/>
      <c r="C2" s="25"/>
      <c r="D2" s="26"/>
      <c r="E2" s="24"/>
      <c r="F2" s="27"/>
      <c r="G2" s="31"/>
      <c r="H2" s="25"/>
      <c r="I2" s="29"/>
      <c r="J2" s="36"/>
      <c r="K2" s="38"/>
      <c r="L2" s="12" t="s">
        <v>10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s="2" customFormat="1" ht="15" customHeight="1">
      <c r="A3" s="25"/>
      <c r="B3" s="34"/>
      <c r="C3" s="25"/>
      <c r="D3" s="26"/>
      <c r="E3" s="24"/>
      <c r="F3" s="27"/>
      <c r="G3" s="32"/>
      <c r="H3" s="25"/>
      <c r="I3" s="29"/>
      <c r="J3" s="36"/>
      <c r="K3" s="38"/>
      <c r="L3" s="13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12" ht="19.5">
      <c r="A4" s="5" t="s">
        <v>13</v>
      </c>
      <c r="B4" s="16">
        <v>41648</v>
      </c>
      <c r="C4" s="17" t="s">
        <v>14</v>
      </c>
      <c r="D4" s="18" t="s">
        <v>15</v>
      </c>
      <c r="E4" s="18" t="s">
        <v>22</v>
      </c>
      <c r="F4" s="17">
        <v>192</v>
      </c>
      <c r="G4" s="17" t="s">
        <v>16</v>
      </c>
      <c r="H4" s="3">
        <f>IF(F4=0,"",I4/F4)</f>
        <v>0.10416666666666667</v>
      </c>
      <c r="I4" s="17">
        <f>IF(G4="Normal",IF(F4&lt;=90,13,IF(AND(F4&gt;90,F4&lt;=150),20,IF(AND(F4&gt;150,F4&lt;=280),32,50))),IF(G4="Reduced",IF(F4&lt;=90,8,IF(AND(F4&gt;90,F4&lt;=150),13,IF(AND(F4&gt;150,F4&lt;=280),20,32))),IF(G4="Tightened",IF(F4&lt;=90,20,IF(AND(F4&gt;90,F4&lt;=150),32,IF(AND(F4&gt;150,F4&lt;=280),50,80))),"")))</f>
        <v>20</v>
      </c>
      <c r="J4" s="4" t="s">
        <v>11</v>
      </c>
      <c r="K4" s="20">
        <v>0</v>
      </c>
      <c r="L4" s="14">
        <f aca="true" t="shared" si="0" ref="L4:L60">_xlfn.IFERROR(IF(K4="0","0",K4/F4)," ")</f>
        <v>0</v>
      </c>
    </row>
    <row r="5" spans="1:12" ht="19.5">
      <c r="A5" s="5" t="s">
        <v>13</v>
      </c>
      <c r="B5" s="16">
        <v>41648</v>
      </c>
      <c r="C5" s="17" t="s">
        <v>17</v>
      </c>
      <c r="D5" s="18" t="s">
        <v>15</v>
      </c>
      <c r="E5" s="18" t="s">
        <v>22</v>
      </c>
      <c r="F5" s="17">
        <v>192</v>
      </c>
      <c r="G5" s="17" t="s">
        <v>16</v>
      </c>
      <c r="H5" s="3">
        <f aca="true" t="shared" si="1" ref="H5:H60">IF(F5=0,"",I5/F5)</f>
        <v>0.10416666666666667</v>
      </c>
      <c r="I5" s="17">
        <f>IF(G5="Normal",IF(F5&lt;=90,13,IF(AND(F5&gt;90,F5&lt;=150),20,IF(AND(F5&gt;150,F5&lt;=280),32,50))),IF(G5="Reduced",IF(F5&lt;=90,8,IF(AND(F5&gt;90,F5&lt;=150),13,IF(AND(F5&gt;150,F5&lt;=280),20,32))),IF(G5="Tightened",IF(F5&lt;=90,20,IF(AND(F5&gt;90,F5&lt;=150),32,IF(AND(F5&gt;150,F5&lt;=280),50,80))),"")))</f>
        <v>20</v>
      </c>
      <c r="J5" s="4" t="s">
        <v>11</v>
      </c>
      <c r="K5" s="20">
        <v>0</v>
      </c>
      <c r="L5" s="14">
        <f t="shared" si="0"/>
        <v>0</v>
      </c>
    </row>
    <row r="6" spans="1:12" ht="19.5">
      <c r="A6" s="5" t="s">
        <v>18</v>
      </c>
      <c r="B6" s="16">
        <v>41649</v>
      </c>
      <c r="C6" s="17" t="s">
        <v>19</v>
      </c>
      <c r="D6" s="18" t="s">
        <v>15</v>
      </c>
      <c r="E6" s="18" t="s">
        <v>22</v>
      </c>
      <c r="F6" s="17">
        <v>192</v>
      </c>
      <c r="G6" s="17" t="s">
        <v>16</v>
      </c>
      <c r="H6" s="3">
        <f t="shared" si="1"/>
        <v>0.10416666666666667</v>
      </c>
      <c r="I6" s="17">
        <f>IF(G6="Normal",IF(F6&lt;=90,13,IF(AND(F6&gt;90,F6&lt;=150),20,IF(AND(F6&gt;150,F6&lt;=280),32,50))),IF(G6="Reduced",IF(F6&lt;=90,8,IF(AND(F6&gt;90,F6&lt;=150),13,IF(AND(F6&gt;150,F6&lt;=280),20,32))),IF(G6="Tightened",IF(F6&lt;=90,20,IF(AND(F6&gt;90,F6&lt;=150),32,IF(AND(F6&gt;150,F6&lt;=280),50,80))),"")))</f>
        <v>20</v>
      </c>
      <c r="J6" s="4" t="s">
        <v>11</v>
      </c>
      <c r="K6" s="20">
        <v>0</v>
      </c>
      <c r="L6" s="14">
        <f t="shared" si="0"/>
        <v>0</v>
      </c>
    </row>
    <row r="7" spans="1:12" ht="19.5">
      <c r="A7" s="5" t="s">
        <v>18</v>
      </c>
      <c r="B7" s="16">
        <v>41649</v>
      </c>
      <c r="C7" s="17" t="s">
        <v>20</v>
      </c>
      <c r="D7" s="18" t="s">
        <v>15</v>
      </c>
      <c r="E7" s="18" t="s">
        <v>22</v>
      </c>
      <c r="F7" s="17">
        <v>192</v>
      </c>
      <c r="G7" s="17" t="s">
        <v>16</v>
      </c>
      <c r="H7" s="3">
        <f t="shared" si="1"/>
        <v>0.10416666666666667</v>
      </c>
      <c r="I7" s="17">
        <f>IF(G7="Normal",IF(F7&lt;=90,13,IF(AND(F7&gt;90,F7&lt;=150),20,IF(AND(F7&gt;150,F7&lt;=280),32,50))),IF(G7="Reduced",IF(F7&lt;=90,8,IF(AND(F7&gt;90,F7&lt;=150),13,IF(AND(F7&gt;150,F7&lt;=280),20,32))),IF(G7="Tightened",IF(F7&lt;=90,20,IF(AND(F7&gt;90,F7&lt;=150),32,IF(AND(F7&gt;150,F7&lt;=280),50,80))),"")))</f>
        <v>20</v>
      </c>
      <c r="J7" s="4" t="s">
        <v>11</v>
      </c>
      <c r="K7" s="20">
        <v>0</v>
      </c>
      <c r="L7" s="14">
        <f t="shared" si="0"/>
        <v>0</v>
      </c>
    </row>
    <row r="8" spans="1:12" ht="19.5">
      <c r="A8" s="5" t="s">
        <v>18</v>
      </c>
      <c r="B8" s="16">
        <v>41649</v>
      </c>
      <c r="C8" s="17" t="s">
        <v>21</v>
      </c>
      <c r="D8" s="18" t="s">
        <v>15</v>
      </c>
      <c r="E8" s="18" t="s">
        <v>22</v>
      </c>
      <c r="F8" s="17">
        <v>192</v>
      </c>
      <c r="G8" s="17" t="s">
        <v>79</v>
      </c>
      <c r="H8" s="3">
        <f t="shared" si="1"/>
        <v>0.16666666666666666</v>
      </c>
      <c r="I8" s="17">
        <f>IF(G8="Normal",IF(F8&lt;=90,13,IF(AND(F8&gt;90,F8&lt;=150),20,IF(AND(F8&gt;150,F8&lt;=280),32,50))),IF(G8="Reduced",IF(F8&lt;=90,8,IF(AND(F8&gt;90,F8&lt;=150),13,IF(AND(F8&gt;150,F8&lt;=280),20,32))),IF(G8="Tightened",IF(F8&lt;=90,20,IF(AND(F8&gt;90,F8&lt;=150),32,IF(AND(F8&gt;150,F8&lt;=280),50,80))),"")))</f>
        <v>32</v>
      </c>
      <c r="J8" s="4" t="s">
        <v>11</v>
      </c>
      <c r="K8" s="20">
        <v>0</v>
      </c>
      <c r="L8" s="14">
        <f t="shared" si="0"/>
        <v>0</v>
      </c>
    </row>
    <row r="9" spans="1:12" ht="19.5">
      <c r="A9" s="5" t="s">
        <v>18</v>
      </c>
      <c r="B9" s="16">
        <v>41649</v>
      </c>
      <c r="C9" s="17" t="s">
        <v>23</v>
      </c>
      <c r="D9" s="18" t="s">
        <v>15</v>
      </c>
      <c r="E9" s="18" t="s">
        <v>22</v>
      </c>
      <c r="F9" s="17">
        <v>192</v>
      </c>
      <c r="G9" s="21" t="str">
        <f>IF(K9&gt;0,IF(G8="Reduced","Normal",IF(G8="Tightened","Tightened",IF(SUM(K4:K8)&gt;0,"Tightened","Normal"))),IF(G8="Reduced","Reduced",IF(G8="Normal",IF(AND(G7="Normal",G6="Normal",G5="Normal",G4="Normal"),"Reduced","Normal"),IF(AND(G7="Tightened",G6="Tightened",G5="Tightened",G4="Tightened"),"Normal","Tightened"))))</f>
        <v>Normal</v>
      </c>
      <c r="H9" s="22">
        <f t="shared" si="1"/>
        <v>0.16666666666666666</v>
      </c>
      <c r="I9" s="23">
        <f>IF(G9="Normal",IF(F9&lt;=90,F9*0.2,IF(AND(F9&gt;90,F9&lt;=150),20,IF(AND(F9&gt;150,F9&lt;=280),32,50))),IF(G9="Reduced",IF(F9&lt;=90,8,IF(AND(F9&gt;90,F9&lt;=150),13,IF(AND(F9&gt;150,F9&lt;=280),20,32))),IF(G9="Tightened",IF(F9&lt;=90,20,IF(AND(F9&gt;90,F9&lt;=150),32,IF(AND(F9&gt;150,F9&lt;=280),50,80))),"")))</f>
        <v>32</v>
      </c>
      <c r="J9" s="4" t="s">
        <v>11</v>
      </c>
      <c r="K9" s="20">
        <v>0</v>
      </c>
      <c r="L9" s="14">
        <f t="shared" si="0"/>
        <v>0</v>
      </c>
    </row>
    <row r="10" spans="1:12" ht="19.5">
      <c r="A10" s="5" t="s">
        <v>13</v>
      </c>
      <c r="B10" s="16">
        <v>41652</v>
      </c>
      <c r="C10" s="17" t="s">
        <v>24</v>
      </c>
      <c r="D10" s="18" t="s">
        <v>15</v>
      </c>
      <c r="E10" s="18" t="s">
        <v>22</v>
      </c>
      <c r="F10" s="17">
        <v>192</v>
      </c>
      <c r="G10" s="21" t="str">
        <f aca="true" t="shared" si="2" ref="G10:G60">IF(K10&gt;0,IF(G9="Reduced","Normal",IF(G9="Tightened","Tightened",IF(SUM(K5:K9)&gt;0,"Tightened","Normal"))),IF(G9="Reduced","Reduced",IF(G9="Normal",IF(AND(G8="Normal",G7="Normal",G6="Normal",G5="Normal"),"Reduced","Normal"),IF(AND(G8="Tightened",G7="Tightened",G6="Tightened",G5="Tightened"),"Normal","Tightened"))))</f>
        <v>Normal</v>
      </c>
      <c r="H10" s="22">
        <f t="shared" si="1"/>
        <v>0.16666666666666666</v>
      </c>
      <c r="I10" s="23">
        <f aca="true" t="shared" si="3" ref="I10:I60">IF(G10="Normal",IF(F10&lt;=90,F10*0.2,IF(AND(F10&gt;90,F10&lt;=150),20,IF(AND(F10&gt;150,F10&lt;=280),32,50))),IF(G10="Reduced",IF(F10&lt;=90,8,IF(AND(F10&gt;90,F10&lt;=150),13,IF(AND(F10&gt;150,F10&lt;=280),20,32))),IF(G10="Tightened",IF(F10&lt;=90,20,IF(AND(F10&gt;90,F10&lt;=150),32,IF(AND(F10&gt;150,F10&lt;=280),50,80))),"")))</f>
        <v>32</v>
      </c>
      <c r="J10" s="4" t="s">
        <v>11</v>
      </c>
      <c r="K10" s="20">
        <v>0</v>
      </c>
      <c r="L10" s="14">
        <f t="shared" si="0"/>
        <v>0</v>
      </c>
    </row>
    <row r="11" spans="1:12" ht="19.5">
      <c r="A11" s="5" t="s">
        <v>13</v>
      </c>
      <c r="B11" s="16">
        <v>41652</v>
      </c>
      <c r="C11" s="17" t="s">
        <v>25</v>
      </c>
      <c r="D11" s="18" t="s">
        <v>15</v>
      </c>
      <c r="E11" s="18" t="s">
        <v>22</v>
      </c>
      <c r="F11" s="17">
        <v>192</v>
      </c>
      <c r="G11" s="21" t="str">
        <f t="shared" si="2"/>
        <v>Normal</v>
      </c>
      <c r="H11" s="22">
        <f t="shared" si="1"/>
        <v>0.16666666666666666</v>
      </c>
      <c r="I11" s="23">
        <f t="shared" si="3"/>
        <v>32</v>
      </c>
      <c r="J11" s="4" t="s">
        <v>11</v>
      </c>
      <c r="K11" s="20">
        <v>0</v>
      </c>
      <c r="L11" s="14">
        <f t="shared" si="0"/>
        <v>0</v>
      </c>
    </row>
    <row r="12" spans="1:12" ht="19.5">
      <c r="A12" s="5" t="s">
        <v>13</v>
      </c>
      <c r="B12" s="16">
        <v>41652</v>
      </c>
      <c r="C12" s="17" t="s">
        <v>26</v>
      </c>
      <c r="D12" s="18" t="s">
        <v>15</v>
      </c>
      <c r="E12" s="18" t="s">
        <v>22</v>
      </c>
      <c r="F12" s="17">
        <v>192</v>
      </c>
      <c r="G12" s="21" t="str">
        <f t="shared" si="2"/>
        <v>Normal</v>
      </c>
      <c r="H12" s="22">
        <f t="shared" si="1"/>
        <v>0.16666666666666666</v>
      </c>
      <c r="I12" s="23">
        <f t="shared" si="3"/>
        <v>32</v>
      </c>
      <c r="J12" s="4" t="s">
        <v>11</v>
      </c>
      <c r="K12" s="20">
        <v>0</v>
      </c>
      <c r="L12" s="14">
        <f t="shared" si="0"/>
        <v>0</v>
      </c>
    </row>
    <row r="13" spans="1:12" ht="19.5">
      <c r="A13" s="5" t="s">
        <v>13</v>
      </c>
      <c r="B13" s="16">
        <v>41652</v>
      </c>
      <c r="C13" s="17" t="s">
        <v>27</v>
      </c>
      <c r="D13" s="18" t="s">
        <v>15</v>
      </c>
      <c r="E13" s="18" t="s">
        <v>22</v>
      </c>
      <c r="F13" s="17">
        <v>192</v>
      </c>
      <c r="G13" s="21" t="str">
        <f t="shared" si="2"/>
        <v>Reduced</v>
      </c>
      <c r="H13" s="22">
        <f t="shared" si="1"/>
        <v>0.10416666666666667</v>
      </c>
      <c r="I13" s="23">
        <f t="shared" si="3"/>
        <v>20</v>
      </c>
      <c r="J13" s="4" t="s">
        <v>11</v>
      </c>
      <c r="K13" s="20">
        <v>0</v>
      </c>
      <c r="L13" s="14">
        <f t="shared" si="0"/>
        <v>0</v>
      </c>
    </row>
    <row r="14" spans="1:12" ht="19.5">
      <c r="A14" s="5" t="s">
        <v>13</v>
      </c>
      <c r="B14" s="16">
        <v>41653</v>
      </c>
      <c r="C14" s="17" t="s">
        <v>28</v>
      </c>
      <c r="D14" s="18" t="s">
        <v>15</v>
      </c>
      <c r="E14" s="18" t="s">
        <v>22</v>
      </c>
      <c r="F14" s="17">
        <v>192</v>
      </c>
      <c r="G14" s="21" t="str">
        <f t="shared" si="2"/>
        <v>Reduced</v>
      </c>
      <c r="H14" s="22">
        <f t="shared" si="1"/>
        <v>0.10416666666666667</v>
      </c>
      <c r="I14" s="23">
        <f t="shared" si="3"/>
        <v>20</v>
      </c>
      <c r="J14" s="4" t="s">
        <v>11</v>
      </c>
      <c r="K14" s="20">
        <v>0</v>
      </c>
      <c r="L14" s="14">
        <f t="shared" si="0"/>
        <v>0</v>
      </c>
    </row>
    <row r="15" spans="1:12" ht="19.5">
      <c r="A15" s="5" t="s">
        <v>13</v>
      </c>
      <c r="B15" s="16">
        <v>41653</v>
      </c>
      <c r="C15" s="17" t="s">
        <v>29</v>
      </c>
      <c r="D15" s="18" t="s">
        <v>15</v>
      </c>
      <c r="E15" s="18" t="s">
        <v>22</v>
      </c>
      <c r="F15" s="17">
        <v>192</v>
      </c>
      <c r="G15" s="21" t="str">
        <f t="shared" si="2"/>
        <v>Reduced</v>
      </c>
      <c r="H15" s="22">
        <f t="shared" si="1"/>
        <v>0.10416666666666667</v>
      </c>
      <c r="I15" s="23">
        <f t="shared" si="3"/>
        <v>20</v>
      </c>
      <c r="J15" s="4" t="s">
        <v>11</v>
      </c>
      <c r="K15" s="20">
        <v>0</v>
      </c>
      <c r="L15" s="14">
        <f t="shared" si="0"/>
        <v>0</v>
      </c>
    </row>
    <row r="16" spans="1:12" ht="19.5">
      <c r="A16" s="5" t="s">
        <v>13</v>
      </c>
      <c r="B16" s="16">
        <v>41653</v>
      </c>
      <c r="C16" s="17" t="s">
        <v>30</v>
      </c>
      <c r="D16" s="18" t="s">
        <v>15</v>
      </c>
      <c r="E16" s="18" t="s">
        <v>22</v>
      </c>
      <c r="F16" s="17">
        <v>192</v>
      </c>
      <c r="G16" s="21" t="str">
        <f t="shared" si="2"/>
        <v>Reduced</v>
      </c>
      <c r="H16" s="22">
        <f t="shared" si="1"/>
        <v>0.10416666666666667</v>
      </c>
      <c r="I16" s="23">
        <f t="shared" si="3"/>
        <v>20</v>
      </c>
      <c r="J16" s="4" t="s">
        <v>11</v>
      </c>
      <c r="K16" s="20">
        <v>0</v>
      </c>
      <c r="L16" s="14">
        <f t="shared" si="0"/>
        <v>0</v>
      </c>
    </row>
    <row r="17" spans="1:12" ht="19.5">
      <c r="A17" s="5" t="s">
        <v>13</v>
      </c>
      <c r="B17" s="16">
        <v>41653</v>
      </c>
      <c r="C17" s="17" t="s">
        <v>31</v>
      </c>
      <c r="D17" s="18" t="s">
        <v>15</v>
      </c>
      <c r="E17" s="18" t="s">
        <v>22</v>
      </c>
      <c r="F17" s="17">
        <v>192</v>
      </c>
      <c r="G17" s="21" t="str">
        <f t="shared" si="2"/>
        <v>Reduced</v>
      </c>
      <c r="H17" s="22">
        <f t="shared" si="1"/>
        <v>0.10416666666666667</v>
      </c>
      <c r="I17" s="23">
        <f t="shared" si="3"/>
        <v>20</v>
      </c>
      <c r="J17" s="4" t="s">
        <v>11</v>
      </c>
      <c r="K17" s="20">
        <v>0</v>
      </c>
      <c r="L17" s="14">
        <f t="shared" si="0"/>
        <v>0</v>
      </c>
    </row>
    <row r="18" spans="1:12" ht="19.5">
      <c r="A18" s="5" t="s">
        <v>13</v>
      </c>
      <c r="B18" s="16">
        <v>41654</v>
      </c>
      <c r="C18" s="17" t="s">
        <v>32</v>
      </c>
      <c r="D18" s="18" t="s">
        <v>15</v>
      </c>
      <c r="E18" s="18" t="s">
        <v>22</v>
      </c>
      <c r="F18" s="17">
        <v>192</v>
      </c>
      <c r="G18" s="21" t="str">
        <f t="shared" si="2"/>
        <v>Reduced</v>
      </c>
      <c r="H18" s="22">
        <f t="shared" si="1"/>
        <v>0.10416666666666667</v>
      </c>
      <c r="I18" s="23">
        <f t="shared" si="3"/>
        <v>20</v>
      </c>
      <c r="J18" s="4" t="s">
        <v>11</v>
      </c>
      <c r="K18" s="20">
        <v>0</v>
      </c>
      <c r="L18" s="14">
        <f t="shared" si="0"/>
        <v>0</v>
      </c>
    </row>
    <row r="19" spans="1:12" ht="19.5">
      <c r="A19" s="5" t="s">
        <v>13</v>
      </c>
      <c r="B19" s="16">
        <v>41654</v>
      </c>
      <c r="C19" s="17" t="s">
        <v>33</v>
      </c>
      <c r="D19" s="18" t="s">
        <v>15</v>
      </c>
      <c r="E19" s="18" t="s">
        <v>22</v>
      </c>
      <c r="F19" s="17">
        <v>97</v>
      </c>
      <c r="G19" s="21" t="str">
        <f t="shared" si="2"/>
        <v>Reduced</v>
      </c>
      <c r="H19" s="22">
        <f t="shared" si="1"/>
        <v>0.13402061855670103</v>
      </c>
      <c r="I19" s="23">
        <f t="shared" si="3"/>
        <v>13</v>
      </c>
      <c r="J19" s="4" t="s">
        <v>11</v>
      </c>
      <c r="K19" s="20">
        <v>0</v>
      </c>
      <c r="L19" s="14">
        <f t="shared" si="0"/>
        <v>0</v>
      </c>
    </row>
    <row r="20" spans="1:12" ht="19.5">
      <c r="A20" s="5" t="s">
        <v>13</v>
      </c>
      <c r="B20" s="16">
        <v>41654</v>
      </c>
      <c r="C20" s="17" t="s">
        <v>34</v>
      </c>
      <c r="D20" s="18" t="s">
        <v>35</v>
      </c>
      <c r="E20" s="18" t="s">
        <v>36</v>
      </c>
      <c r="F20" s="17">
        <v>192</v>
      </c>
      <c r="G20" s="21" t="str">
        <f t="shared" si="2"/>
        <v>Reduced</v>
      </c>
      <c r="H20" s="22">
        <f t="shared" si="1"/>
        <v>0.10416666666666667</v>
      </c>
      <c r="I20" s="23">
        <f t="shared" si="3"/>
        <v>20</v>
      </c>
      <c r="J20" s="4" t="s">
        <v>11</v>
      </c>
      <c r="K20" s="20">
        <v>0</v>
      </c>
      <c r="L20" s="14">
        <f t="shared" si="0"/>
        <v>0</v>
      </c>
    </row>
    <row r="21" spans="1:12" ht="19.5">
      <c r="A21" s="5" t="s">
        <v>13</v>
      </c>
      <c r="B21" s="16">
        <v>41654</v>
      </c>
      <c r="C21" s="17" t="s">
        <v>37</v>
      </c>
      <c r="D21" s="18" t="s">
        <v>35</v>
      </c>
      <c r="E21" s="18" t="s">
        <v>36</v>
      </c>
      <c r="F21" s="17">
        <v>192</v>
      </c>
      <c r="G21" s="21" t="str">
        <f t="shared" si="2"/>
        <v>Reduced</v>
      </c>
      <c r="H21" s="22">
        <f t="shared" si="1"/>
        <v>0.10416666666666667</v>
      </c>
      <c r="I21" s="23">
        <f t="shared" si="3"/>
        <v>20</v>
      </c>
      <c r="J21" s="4" t="s">
        <v>11</v>
      </c>
      <c r="K21" s="20">
        <v>0</v>
      </c>
      <c r="L21" s="14">
        <f t="shared" si="0"/>
        <v>0</v>
      </c>
    </row>
    <row r="22" spans="1:12" ht="19.5">
      <c r="A22" s="5" t="s">
        <v>13</v>
      </c>
      <c r="B22" s="16">
        <v>41654</v>
      </c>
      <c r="C22" s="17" t="s">
        <v>38</v>
      </c>
      <c r="D22" s="18" t="s">
        <v>35</v>
      </c>
      <c r="E22" s="18" t="s">
        <v>36</v>
      </c>
      <c r="F22" s="17">
        <v>192</v>
      </c>
      <c r="G22" s="21" t="str">
        <f t="shared" si="2"/>
        <v>Reduced</v>
      </c>
      <c r="H22" s="22">
        <f t="shared" si="1"/>
        <v>0.10416666666666667</v>
      </c>
      <c r="I22" s="23">
        <f t="shared" si="3"/>
        <v>20</v>
      </c>
      <c r="J22" s="4" t="s">
        <v>11</v>
      </c>
      <c r="K22" s="20">
        <v>0</v>
      </c>
      <c r="L22" s="14">
        <f t="shared" si="0"/>
        <v>0</v>
      </c>
    </row>
    <row r="23" spans="1:12" ht="19.5">
      <c r="A23" s="5" t="s">
        <v>13</v>
      </c>
      <c r="B23" s="16">
        <v>41655</v>
      </c>
      <c r="C23" s="17" t="s">
        <v>39</v>
      </c>
      <c r="D23" s="18" t="s">
        <v>35</v>
      </c>
      <c r="E23" s="18" t="s">
        <v>36</v>
      </c>
      <c r="F23" s="17">
        <v>192</v>
      </c>
      <c r="G23" s="21" t="str">
        <f t="shared" si="2"/>
        <v>Reduced</v>
      </c>
      <c r="H23" s="22">
        <f t="shared" si="1"/>
        <v>0.10416666666666667</v>
      </c>
      <c r="I23" s="23">
        <f t="shared" si="3"/>
        <v>20</v>
      </c>
      <c r="J23" s="4" t="s">
        <v>11</v>
      </c>
      <c r="K23" s="20">
        <v>0</v>
      </c>
      <c r="L23" s="14">
        <f t="shared" si="0"/>
        <v>0</v>
      </c>
    </row>
    <row r="24" spans="1:12" ht="19.5">
      <c r="A24" s="5" t="s">
        <v>13</v>
      </c>
      <c r="B24" s="16">
        <v>41655</v>
      </c>
      <c r="C24" s="17" t="s">
        <v>40</v>
      </c>
      <c r="D24" s="18" t="s">
        <v>35</v>
      </c>
      <c r="E24" s="18" t="s">
        <v>36</v>
      </c>
      <c r="F24" s="17">
        <v>192</v>
      </c>
      <c r="G24" s="21" t="str">
        <f t="shared" si="2"/>
        <v>Reduced</v>
      </c>
      <c r="H24" s="22">
        <f t="shared" si="1"/>
        <v>0.10416666666666667</v>
      </c>
      <c r="I24" s="23">
        <f t="shared" si="3"/>
        <v>20</v>
      </c>
      <c r="J24" s="4" t="s">
        <v>11</v>
      </c>
      <c r="K24" s="20">
        <v>0</v>
      </c>
      <c r="L24" s="14">
        <f t="shared" si="0"/>
        <v>0</v>
      </c>
    </row>
    <row r="25" spans="1:12" ht="19.5">
      <c r="A25" s="5" t="s">
        <v>13</v>
      </c>
      <c r="B25" s="16">
        <v>41655</v>
      </c>
      <c r="C25" s="17" t="s">
        <v>41</v>
      </c>
      <c r="D25" s="18" t="s">
        <v>35</v>
      </c>
      <c r="E25" s="18" t="s">
        <v>36</v>
      </c>
      <c r="F25" s="17">
        <v>192</v>
      </c>
      <c r="G25" s="21" t="str">
        <f t="shared" si="2"/>
        <v>Reduced</v>
      </c>
      <c r="H25" s="22">
        <f t="shared" si="1"/>
        <v>0.10416666666666667</v>
      </c>
      <c r="I25" s="23">
        <f t="shared" si="3"/>
        <v>20</v>
      </c>
      <c r="J25" s="4" t="s">
        <v>11</v>
      </c>
      <c r="K25" s="20">
        <v>0</v>
      </c>
      <c r="L25" s="14">
        <f t="shared" si="0"/>
        <v>0</v>
      </c>
    </row>
    <row r="26" spans="1:12" ht="19.5">
      <c r="A26" s="5" t="s">
        <v>13</v>
      </c>
      <c r="B26" s="16">
        <v>41655</v>
      </c>
      <c r="C26" s="17" t="s">
        <v>42</v>
      </c>
      <c r="D26" s="18" t="s">
        <v>35</v>
      </c>
      <c r="E26" s="18" t="s">
        <v>36</v>
      </c>
      <c r="F26" s="17">
        <v>192</v>
      </c>
      <c r="G26" s="21" t="str">
        <f t="shared" si="2"/>
        <v>Reduced</v>
      </c>
      <c r="H26" s="22">
        <f t="shared" si="1"/>
        <v>0.10416666666666667</v>
      </c>
      <c r="I26" s="23">
        <f t="shared" si="3"/>
        <v>20</v>
      </c>
      <c r="J26" s="4" t="s">
        <v>11</v>
      </c>
      <c r="K26" s="20">
        <v>0</v>
      </c>
      <c r="L26" s="14">
        <f t="shared" si="0"/>
        <v>0</v>
      </c>
    </row>
    <row r="27" spans="1:12" ht="19.5">
      <c r="A27" s="5" t="s">
        <v>13</v>
      </c>
      <c r="B27" s="16">
        <v>41655</v>
      </c>
      <c r="C27" s="17" t="s">
        <v>43</v>
      </c>
      <c r="D27" s="18" t="s">
        <v>35</v>
      </c>
      <c r="E27" s="18" t="s">
        <v>36</v>
      </c>
      <c r="F27" s="17">
        <v>192</v>
      </c>
      <c r="G27" s="21" t="str">
        <f t="shared" si="2"/>
        <v>Reduced</v>
      </c>
      <c r="H27" s="22">
        <f t="shared" si="1"/>
        <v>0.10416666666666667</v>
      </c>
      <c r="I27" s="23">
        <f t="shared" si="3"/>
        <v>20</v>
      </c>
      <c r="J27" s="4" t="s">
        <v>11</v>
      </c>
      <c r="K27" s="20">
        <v>0</v>
      </c>
      <c r="L27" s="14">
        <f t="shared" si="0"/>
        <v>0</v>
      </c>
    </row>
    <row r="28" spans="1:12" ht="19.5">
      <c r="A28" s="5" t="s">
        <v>13</v>
      </c>
      <c r="B28" s="16">
        <v>41656</v>
      </c>
      <c r="C28" s="17" t="s">
        <v>44</v>
      </c>
      <c r="D28" s="18" t="s">
        <v>35</v>
      </c>
      <c r="E28" s="18" t="s">
        <v>36</v>
      </c>
      <c r="F28" s="17">
        <v>192</v>
      </c>
      <c r="G28" s="21" t="str">
        <f t="shared" si="2"/>
        <v>Reduced</v>
      </c>
      <c r="H28" s="22">
        <f t="shared" si="1"/>
        <v>0.10416666666666667</v>
      </c>
      <c r="I28" s="23">
        <f t="shared" si="3"/>
        <v>20</v>
      </c>
      <c r="J28" s="4" t="s">
        <v>11</v>
      </c>
      <c r="K28" s="20">
        <v>0</v>
      </c>
      <c r="L28" s="14">
        <f t="shared" si="0"/>
        <v>0</v>
      </c>
    </row>
    <row r="29" spans="1:12" ht="19.5">
      <c r="A29" s="5" t="s">
        <v>13</v>
      </c>
      <c r="B29" s="16">
        <v>41656</v>
      </c>
      <c r="C29" s="17" t="s">
        <v>45</v>
      </c>
      <c r="D29" s="18" t="s">
        <v>35</v>
      </c>
      <c r="E29" s="18" t="s">
        <v>36</v>
      </c>
      <c r="F29" s="17">
        <v>191</v>
      </c>
      <c r="G29" s="21" t="str">
        <f t="shared" si="2"/>
        <v>Reduced</v>
      </c>
      <c r="H29" s="22">
        <f t="shared" si="1"/>
        <v>0.10471204188481675</v>
      </c>
      <c r="I29" s="23">
        <f t="shared" si="3"/>
        <v>20</v>
      </c>
      <c r="J29" s="4" t="s">
        <v>11</v>
      </c>
      <c r="K29" s="20">
        <v>0</v>
      </c>
      <c r="L29" s="14">
        <f t="shared" si="0"/>
        <v>0</v>
      </c>
    </row>
    <row r="30" spans="1:12" ht="19.5">
      <c r="A30" s="5" t="s">
        <v>13</v>
      </c>
      <c r="B30" s="16">
        <v>41660</v>
      </c>
      <c r="C30" s="17" t="s">
        <v>46</v>
      </c>
      <c r="D30" s="18" t="s">
        <v>48</v>
      </c>
      <c r="E30" s="18" t="s">
        <v>47</v>
      </c>
      <c r="F30" s="17">
        <v>150</v>
      </c>
      <c r="G30" s="21" t="str">
        <f t="shared" si="2"/>
        <v>Reduced</v>
      </c>
      <c r="H30" s="22">
        <f t="shared" si="1"/>
        <v>0.08666666666666667</v>
      </c>
      <c r="I30" s="23">
        <f t="shared" si="3"/>
        <v>13</v>
      </c>
      <c r="J30" s="4" t="s">
        <v>11</v>
      </c>
      <c r="K30" s="20">
        <v>0</v>
      </c>
      <c r="L30" s="14">
        <f t="shared" si="0"/>
        <v>0</v>
      </c>
    </row>
    <row r="31" spans="1:12" ht="19.5">
      <c r="A31" s="5" t="s">
        <v>13</v>
      </c>
      <c r="B31" s="16">
        <v>41660</v>
      </c>
      <c r="C31" s="17" t="s">
        <v>49</v>
      </c>
      <c r="D31" s="18" t="s">
        <v>48</v>
      </c>
      <c r="E31" s="18" t="s">
        <v>47</v>
      </c>
      <c r="F31" s="17">
        <v>64</v>
      </c>
      <c r="G31" s="21" t="str">
        <f t="shared" si="2"/>
        <v>Reduced</v>
      </c>
      <c r="H31" s="22">
        <f t="shared" si="1"/>
        <v>0.125</v>
      </c>
      <c r="I31" s="23">
        <f t="shared" si="3"/>
        <v>8</v>
      </c>
      <c r="J31" s="4" t="s">
        <v>11</v>
      </c>
      <c r="K31" s="20">
        <v>0</v>
      </c>
      <c r="L31" s="14">
        <f t="shared" si="0"/>
        <v>0</v>
      </c>
    </row>
    <row r="32" spans="1:12" ht="19.5">
      <c r="A32" s="5" t="s">
        <v>13</v>
      </c>
      <c r="B32" s="16">
        <v>41660</v>
      </c>
      <c r="C32" s="17" t="s">
        <v>50</v>
      </c>
      <c r="D32" s="18" t="s">
        <v>35</v>
      </c>
      <c r="E32" s="18" t="s">
        <v>36</v>
      </c>
      <c r="F32" s="17">
        <v>192</v>
      </c>
      <c r="G32" s="21" t="str">
        <f t="shared" si="2"/>
        <v>Reduced</v>
      </c>
      <c r="H32" s="22">
        <f t="shared" si="1"/>
        <v>0.10416666666666667</v>
      </c>
      <c r="I32" s="23">
        <f t="shared" si="3"/>
        <v>20</v>
      </c>
      <c r="J32" s="4" t="s">
        <v>11</v>
      </c>
      <c r="K32" s="20">
        <v>0</v>
      </c>
      <c r="L32" s="14">
        <f t="shared" si="0"/>
        <v>0</v>
      </c>
    </row>
    <row r="33" spans="1:12" ht="19.5">
      <c r="A33" s="5" t="s">
        <v>13</v>
      </c>
      <c r="B33" s="16">
        <v>41660</v>
      </c>
      <c r="C33" s="17" t="s">
        <v>51</v>
      </c>
      <c r="D33" s="18" t="s">
        <v>35</v>
      </c>
      <c r="E33" s="18" t="s">
        <v>36</v>
      </c>
      <c r="F33" s="17">
        <v>192</v>
      </c>
      <c r="G33" s="21" t="str">
        <f t="shared" si="2"/>
        <v>Reduced</v>
      </c>
      <c r="H33" s="22">
        <f t="shared" si="1"/>
        <v>0.10416666666666667</v>
      </c>
      <c r="I33" s="23">
        <f t="shared" si="3"/>
        <v>20</v>
      </c>
      <c r="J33" s="4" t="s">
        <v>11</v>
      </c>
      <c r="K33" s="20">
        <v>0</v>
      </c>
      <c r="L33" s="14">
        <f t="shared" si="0"/>
        <v>0</v>
      </c>
    </row>
    <row r="34" spans="1:12" ht="19.5">
      <c r="A34" s="5" t="s">
        <v>13</v>
      </c>
      <c r="B34" s="16">
        <v>41660</v>
      </c>
      <c r="C34" s="17" t="s">
        <v>52</v>
      </c>
      <c r="D34" s="18" t="s">
        <v>35</v>
      </c>
      <c r="E34" s="18" t="s">
        <v>36</v>
      </c>
      <c r="F34" s="17">
        <v>192</v>
      </c>
      <c r="G34" s="21" t="str">
        <f t="shared" si="2"/>
        <v>Reduced</v>
      </c>
      <c r="H34" s="22">
        <f t="shared" si="1"/>
        <v>0.10416666666666667</v>
      </c>
      <c r="I34" s="23">
        <f t="shared" si="3"/>
        <v>20</v>
      </c>
      <c r="J34" s="4" t="s">
        <v>11</v>
      </c>
      <c r="K34" s="20">
        <v>0</v>
      </c>
      <c r="L34" s="14">
        <f t="shared" si="0"/>
        <v>0</v>
      </c>
    </row>
    <row r="35" spans="1:12" ht="19.5">
      <c r="A35" s="5" t="s">
        <v>13</v>
      </c>
      <c r="B35" s="16">
        <v>41660</v>
      </c>
      <c r="C35" s="17" t="s">
        <v>53</v>
      </c>
      <c r="D35" s="18" t="s">
        <v>35</v>
      </c>
      <c r="E35" s="18" t="s">
        <v>36</v>
      </c>
      <c r="F35" s="17">
        <v>192</v>
      </c>
      <c r="G35" s="21" t="str">
        <f t="shared" si="2"/>
        <v>Reduced</v>
      </c>
      <c r="H35" s="22">
        <f t="shared" si="1"/>
        <v>0.10416666666666667</v>
      </c>
      <c r="I35" s="23">
        <f t="shared" si="3"/>
        <v>20</v>
      </c>
      <c r="J35" s="4" t="s">
        <v>11</v>
      </c>
      <c r="K35" s="20">
        <v>0</v>
      </c>
      <c r="L35" s="14">
        <f t="shared" si="0"/>
        <v>0</v>
      </c>
    </row>
    <row r="36" spans="1:12" ht="19.5">
      <c r="A36" s="5" t="s">
        <v>13</v>
      </c>
      <c r="B36" s="16">
        <v>41661</v>
      </c>
      <c r="C36" s="17" t="s">
        <v>54</v>
      </c>
      <c r="D36" s="18" t="s">
        <v>35</v>
      </c>
      <c r="E36" s="18" t="s">
        <v>36</v>
      </c>
      <c r="F36" s="17">
        <v>192</v>
      </c>
      <c r="G36" s="21" t="str">
        <f t="shared" si="2"/>
        <v>Reduced</v>
      </c>
      <c r="H36" s="22">
        <f t="shared" si="1"/>
        <v>0.10416666666666667</v>
      </c>
      <c r="I36" s="23">
        <f t="shared" si="3"/>
        <v>20</v>
      </c>
      <c r="J36" s="4" t="s">
        <v>11</v>
      </c>
      <c r="K36" s="20">
        <v>0</v>
      </c>
      <c r="L36" s="14">
        <f t="shared" si="0"/>
        <v>0</v>
      </c>
    </row>
    <row r="37" spans="1:12" ht="19.5">
      <c r="A37" s="5" t="s">
        <v>13</v>
      </c>
      <c r="B37" s="16">
        <v>41661</v>
      </c>
      <c r="C37" s="17" t="s">
        <v>55</v>
      </c>
      <c r="D37" s="18" t="s">
        <v>35</v>
      </c>
      <c r="E37" s="18" t="s">
        <v>36</v>
      </c>
      <c r="F37" s="17">
        <v>192</v>
      </c>
      <c r="G37" s="21" t="str">
        <f t="shared" si="2"/>
        <v>Reduced</v>
      </c>
      <c r="H37" s="22">
        <f t="shared" si="1"/>
        <v>0.10416666666666667</v>
      </c>
      <c r="I37" s="23">
        <f t="shared" si="3"/>
        <v>20</v>
      </c>
      <c r="J37" s="4" t="s">
        <v>11</v>
      </c>
      <c r="K37" s="20">
        <v>0</v>
      </c>
      <c r="L37" s="14">
        <f t="shared" si="0"/>
        <v>0</v>
      </c>
    </row>
    <row r="38" spans="1:12" ht="19.5">
      <c r="A38" s="5" t="s">
        <v>13</v>
      </c>
      <c r="B38" s="16">
        <v>41661</v>
      </c>
      <c r="C38" s="17" t="s">
        <v>56</v>
      </c>
      <c r="D38" s="18" t="s">
        <v>35</v>
      </c>
      <c r="E38" s="18" t="s">
        <v>36</v>
      </c>
      <c r="F38" s="17">
        <v>192</v>
      </c>
      <c r="G38" s="21" t="str">
        <f t="shared" si="2"/>
        <v>Reduced</v>
      </c>
      <c r="H38" s="22">
        <f t="shared" si="1"/>
        <v>0.10416666666666667</v>
      </c>
      <c r="I38" s="23">
        <f t="shared" si="3"/>
        <v>20</v>
      </c>
      <c r="J38" s="4" t="s">
        <v>11</v>
      </c>
      <c r="K38" s="20">
        <v>0</v>
      </c>
      <c r="L38" s="14">
        <f t="shared" si="0"/>
        <v>0</v>
      </c>
    </row>
    <row r="39" spans="1:12" ht="19.5">
      <c r="A39" s="5" t="s">
        <v>13</v>
      </c>
      <c r="B39" s="16">
        <v>41661</v>
      </c>
      <c r="C39" s="17" t="s">
        <v>57</v>
      </c>
      <c r="D39" s="18" t="s">
        <v>35</v>
      </c>
      <c r="E39" s="18" t="s">
        <v>36</v>
      </c>
      <c r="F39" s="17">
        <v>192</v>
      </c>
      <c r="G39" s="21" t="str">
        <f t="shared" si="2"/>
        <v>Reduced</v>
      </c>
      <c r="H39" s="22">
        <f t="shared" si="1"/>
        <v>0.10416666666666667</v>
      </c>
      <c r="I39" s="23">
        <f t="shared" si="3"/>
        <v>20</v>
      </c>
      <c r="J39" s="4" t="s">
        <v>11</v>
      </c>
      <c r="K39" s="20">
        <v>0</v>
      </c>
      <c r="L39" s="14">
        <f t="shared" si="0"/>
        <v>0</v>
      </c>
    </row>
    <row r="40" spans="1:12" ht="19.5">
      <c r="A40" s="5" t="s">
        <v>13</v>
      </c>
      <c r="B40" s="16">
        <v>41661</v>
      </c>
      <c r="C40" s="17" t="s">
        <v>58</v>
      </c>
      <c r="D40" s="18" t="s">
        <v>35</v>
      </c>
      <c r="E40" s="18" t="s">
        <v>36</v>
      </c>
      <c r="F40" s="17">
        <v>192</v>
      </c>
      <c r="G40" s="21" t="str">
        <f t="shared" si="2"/>
        <v>Reduced</v>
      </c>
      <c r="H40" s="22">
        <f t="shared" si="1"/>
        <v>0.10416666666666667</v>
      </c>
      <c r="I40" s="23">
        <f t="shared" si="3"/>
        <v>20</v>
      </c>
      <c r="J40" s="4" t="s">
        <v>11</v>
      </c>
      <c r="K40" s="20">
        <v>0</v>
      </c>
      <c r="L40" s="14">
        <f t="shared" si="0"/>
        <v>0</v>
      </c>
    </row>
    <row r="41" spans="1:12" ht="19.5">
      <c r="A41" s="5" t="s">
        <v>13</v>
      </c>
      <c r="B41" s="16">
        <v>41662</v>
      </c>
      <c r="C41" s="17" t="s">
        <v>59</v>
      </c>
      <c r="D41" s="18" t="s">
        <v>35</v>
      </c>
      <c r="E41" s="18" t="s">
        <v>36</v>
      </c>
      <c r="F41" s="17">
        <v>192</v>
      </c>
      <c r="G41" s="21" t="str">
        <f t="shared" si="2"/>
        <v>Reduced</v>
      </c>
      <c r="H41" s="22">
        <f t="shared" si="1"/>
        <v>0.10416666666666667</v>
      </c>
      <c r="I41" s="23">
        <f t="shared" si="3"/>
        <v>20</v>
      </c>
      <c r="J41" s="4" t="s">
        <v>11</v>
      </c>
      <c r="K41" s="20">
        <v>0</v>
      </c>
      <c r="L41" s="14">
        <f t="shared" si="0"/>
        <v>0</v>
      </c>
    </row>
    <row r="42" spans="1:12" ht="19.5">
      <c r="A42" s="5" t="s">
        <v>13</v>
      </c>
      <c r="B42" s="16">
        <v>41662</v>
      </c>
      <c r="C42" s="17" t="s">
        <v>60</v>
      </c>
      <c r="D42" s="18" t="s">
        <v>35</v>
      </c>
      <c r="E42" s="18" t="s">
        <v>36</v>
      </c>
      <c r="F42" s="17">
        <v>192</v>
      </c>
      <c r="G42" s="21" t="str">
        <f t="shared" si="2"/>
        <v>Reduced</v>
      </c>
      <c r="H42" s="22">
        <f t="shared" si="1"/>
        <v>0.10416666666666667</v>
      </c>
      <c r="I42" s="23">
        <f t="shared" si="3"/>
        <v>20</v>
      </c>
      <c r="J42" s="4" t="s">
        <v>11</v>
      </c>
      <c r="K42" s="20">
        <v>0</v>
      </c>
      <c r="L42" s="14">
        <f t="shared" si="0"/>
        <v>0</v>
      </c>
    </row>
    <row r="43" spans="1:12" ht="19.5">
      <c r="A43" s="5" t="s">
        <v>13</v>
      </c>
      <c r="B43" s="16">
        <v>41662</v>
      </c>
      <c r="C43" s="17" t="s">
        <v>61</v>
      </c>
      <c r="D43" s="18" t="s">
        <v>35</v>
      </c>
      <c r="E43" s="18" t="s">
        <v>36</v>
      </c>
      <c r="F43" s="17">
        <v>192</v>
      </c>
      <c r="G43" s="21" t="str">
        <f t="shared" si="2"/>
        <v>Reduced</v>
      </c>
      <c r="H43" s="22">
        <f t="shared" si="1"/>
        <v>0.10416666666666667</v>
      </c>
      <c r="I43" s="23">
        <f t="shared" si="3"/>
        <v>20</v>
      </c>
      <c r="J43" s="4" t="s">
        <v>11</v>
      </c>
      <c r="K43" s="20">
        <v>0</v>
      </c>
      <c r="L43" s="14">
        <f t="shared" si="0"/>
        <v>0</v>
      </c>
    </row>
    <row r="44" spans="1:12" ht="19.5">
      <c r="A44" s="5" t="s">
        <v>13</v>
      </c>
      <c r="B44" s="16">
        <v>41662</v>
      </c>
      <c r="C44" s="17" t="s">
        <v>62</v>
      </c>
      <c r="D44" s="18" t="s">
        <v>35</v>
      </c>
      <c r="E44" s="18" t="s">
        <v>36</v>
      </c>
      <c r="F44" s="17">
        <v>192</v>
      </c>
      <c r="G44" s="21" t="str">
        <f t="shared" si="2"/>
        <v>Reduced</v>
      </c>
      <c r="H44" s="22">
        <f t="shared" si="1"/>
        <v>0.10416666666666667</v>
      </c>
      <c r="I44" s="23">
        <f t="shared" si="3"/>
        <v>20</v>
      </c>
      <c r="J44" s="4" t="s">
        <v>11</v>
      </c>
      <c r="K44" s="20">
        <v>0</v>
      </c>
      <c r="L44" s="14">
        <f t="shared" si="0"/>
        <v>0</v>
      </c>
    </row>
    <row r="45" spans="1:12" ht="19.5">
      <c r="A45" s="5" t="s">
        <v>13</v>
      </c>
      <c r="B45" s="16">
        <v>41662</v>
      </c>
      <c r="C45" s="17" t="s">
        <v>63</v>
      </c>
      <c r="D45" s="18" t="s">
        <v>35</v>
      </c>
      <c r="E45" s="18" t="s">
        <v>36</v>
      </c>
      <c r="F45" s="17">
        <v>192</v>
      </c>
      <c r="G45" s="21" t="str">
        <f t="shared" si="2"/>
        <v>Reduced</v>
      </c>
      <c r="H45" s="22">
        <f t="shared" si="1"/>
        <v>0.10416666666666667</v>
      </c>
      <c r="I45" s="23">
        <f t="shared" si="3"/>
        <v>20</v>
      </c>
      <c r="J45" s="4" t="s">
        <v>11</v>
      </c>
      <c r="K45" s="20">
        <v>0</v>
      </c>
      <c r="L45" s="14">
        <f t="shared" si="0"/>
        <v>0</v>
      </c>
    </row>
    <row r="46" spans="1:12" ht="19.5">
      <c r="A46" s="5" t="s">
        <v>13</v>
      </c>
      <c r="B46" s="16">
        <v>41663</v>
      </c>
      <c r="C46" s="17" t="s">
        <v>64</v>
      </c>
      <c r="D46" s="18" t="s">
        <v>35</v>
      </c>
      <c r="E46" s="18" t="s">
        <v>36</v>
      </c>
      <c r="F46" s="17">
        <v>75</v>
      </c>
      <c r="G46" s="21" t="str">
        <f t="shared" si="2"/>
        <v>Reduced</v>
      </c>
      <c r="H46" s="22">
        <f t="shared" si="1"/>
        <v>0.10666666666666667</v>
      </c>
      <c r="I46" s="23">
        <f t="shared" si="3"/>
        <v>8</v>
      </c>
      <c r="J46" s="4" t="s">
        <v>11</v>
      </c>
      <c r="K46" s="20">
        <v>0</v>
      </c>
      <c r="L46" s="14">
        <f t="shared" si="0"/>
        <v>0</v>
      </c>
    </row>
    <row r="47" spans="1:12" ht="19.5">
      <c r="A47" s="5" t="s">
        <v>13</v>
      </c>
      <c r="B47" s="16">
        <v>41663</v>
      </c>
      <c r="C47" s="17" t="s">
        <v>65</v>
      </c>
      <c r="D47" s="18" t="s">
        <v>35</v>
      </c>
      <c r="E47" s="18" t="s">
        <v>36</v>
      </c>
      <c r="F47" s="17">
        <v>192</v>
      </c>
      <c r="G47" s="21" t="str">
        <f t="shared" si="2"/>
        <v>Reduced</v>
      </c>
      <c r="H47" s="22">
        <f t="shared" si="1"/>
        <v>0.10416666666666667</v>
      </c>
      <c r="I47" s="23">
        <f t="shared" si="3"/>
        <v>20</v>
      </c>
      <c r="J47" s="4" t="s">
        <v>11</v>
      </c>
      <c r="K47" s="20">
        <v>0</v>
      </c>
      <c r="L47" s="14">
        <f t="shared" si="0"/>
        <v>0</v>
      </c>
    </row>
    <row r="48" spans="1:12" ht="19.5">
      <c r="A48" s="5" t="s">
        <v>13</v>
      </c>
      <c r="B48" s="16">
        <v>41663</v>
      </c>
      <c r="C48" s="17" t="s">
        <v>66</v>
      </c>
      <c r="D48" s="18" t="s">
        <v>35</v>
      </c>
      <c r="E48" s="18" t="s">
        <v>36</v>
      </c>
      <c r="F48" s="17">
        <v>192</v>
      </c>
      <c r="G48" s="21" t="str">
        <f t="shared" si="2"/>
        <v>Reduced</v>
      </c>
      <c r="H48" s="22">
        <f t="shared" si="1"/>
        <v>0.10416666666666667</v>
      </c>
      <c r="I48" s="23">
        <f t="shared" si="3"/>
        <v>20</v>
      </c>
      <c r="J48" s="4" t="s">
        <v>11</v>
      </c>
      <c r="K48" s="20">
        <v>0</v>
      </c>
      <c r="L48" s="14">
        <f t="shared" si="0"/>
        <v>0</v>
      </c>
    </row>
    <row r="49" spans="1:12" ht="19.5">
      <c r="A49" s="5" t="s">
        <v>13</v>
      </c>
      <c r="B49" s="16">
        <v>41663</v>
      </c>
      <c r="C49" s="17" t="s">
        <v>67</v>
      </c>
      <c r="D49" s="18" t="s">
        <v>35</v>
      </c>
      <c r="E49" s="18" t="s">
        <v>36</v>
      </c>
      <c r="F49" s="17">
        <v>192</v>
      </c>
      <c r="G49" s="21" t="str">
        <f t="shared" si="2"/>
        <v>Reduced</v>
      </c>
      <c r="H49" s="22">
        <f t="shared" si="1"/>
        <v>0.10416666666666667</v>
      </c>
      <c r="I49" s="23">
        <f t="shared" si="3"/>
        <v>20</v>
      </c>
      <c r="J49" s="4" t="s">
        <v>11</v>
      </c>
      <c r="K49" s="20">
        <v>0</v>
      </c>
      <c r="L49" s="14">
        <f t="shared" si="0"/>
        <v>0</v>
      </c>
    </row>
    <row r="50" spans="1:12" ht="19.5">
      <c r="A50" s="5" t="s">
        <v>13</v>
      </c>
      <c r="B50" s="16">
        <v>41663</v>
      </c>
      <c r="C50" s="17" t="s">
        <v>68</v>
      </c>
      <c r="D50" s="18" t="s">
        <v>35</v>
      </c>
      <c r="E50" s="18" t="s">
        <v>36</v>
      </c>
      <c r="F50" s="17">
        <v>192</v>
      </c>
      <c r="G50" s="21" t="str">
        <f t="shared" si="2"/>
        <v>Reduced</v>
      </c>
      <c r="H50" s="22">
        <f t="shared" si="1"/>
        <v>0.10416666666666667</v>
      </c>
      <c r="I50" s="23">
        <f t="shared" si="3"/>
        <v>20</v>
      </c>
      <c r="J50" s="4" t="s">
        <v>11</v>
      </c>
      <c r="K50" s="20">
        <v>0</v>
      </c>
      <c r="L50" s="14">
        <f t="shared" si="0"/>
        <v>0</v>
      </c>
    </row>
    <row r="51" spans="1:12" ht="19.5">
      <c r="A51" s="5" t="s">
        <v>13</v>
      </c>
      <c r="B51" s="16">
        <v>41663</v>
      </c>
      <c r="C51" s="17" t="s">
        <v>69</v>
      </c>
      <c r="D51" s="18" t="s">
        <v>35</v>
      </c>
      <c r="E51" s="18" t="s">
        <v>36</v>
      </c>
      <c r="F51" s="17">
        <v>192</v>
      </c>
      <c r="G51" s="21" t="str">
        <f t="shared" si="2"/>
        <v>Reduced</v>
      </c>
      <c r="H51" s="22">
        <f t="shared" si="1"/>
        <v>0.10416666666666667</v>
      </c>
      <c r="I51" s="23">
        <f t="shared" si="3"/>
        <v>20</v>
      </c>
      <c r="J51" s="4" t="s">
        <v>11</v>
      </c>
      <c r="K51" s="20">
        <v>0</v>
      </c>
      <c r="L51" s="14">
        <f t="shared" si="0"/>
        <v>0</v>
      </c>
    </row>
    <row r="52" spans="1:12" ht="19.5">
      <c r="A52" s="5" t="s">
        <v>13</v>
      </c>
      <c r="B52" s="16">
        <v>41666</v>
      </c>
      <c r="C52" s="17" t="s">
        <v>70</v>
      </c>
      <c r="D52" s="18" t="s">
        <v>35</v>
      </c>
      <c r="E52" s="18" t="s">
        <v>36</v>
      </c>
      <c r="F52" s="17">
        <v>30</v>
      </c>
      <c r="G52" s="21" t="str">
        <f t="shared" si="2"/>
        <v>Reduced</v>
      </c>
      <c r="H52" s="22">
        <f t="shared" si="1"/>
        <v>0.26666666666666666</v>
      </c>
      <c r="I52" s="23">
        <f t="shared" si="3"/>
        <v>8</v>
      </c>
      <c r="J52" s="4" t="s">
        <v>11</v>
      </c>
      <c r="K52" s="20">
        <v>0</v>
      </c>
      <c r="L52" s="14">
        <f t="shared" si="0"/>
        <v>0</v>
      </c>
    </row>
    <row r="53" spans="1:12" ht="19.5">
      <c r="A53" s="5" t="s">
        <v>13</v>
      </c>
      <c r="B53" s="16">
        <v>41666</v>
      </c>
      <c r="C53" s="17" t="s">
        <v>71</v>
      </c>
      <c r="D53" s="18" t="s">
        <v>35</v>
      </c>
      <c r="E53" s="18" t="s">
        <v>36</v>
      </c>
      <c r="F53" s="17">
        <v>192</v>
      </c>
      <c r="G53" s="21" t="str">
        <f t="shared" si="2"/>
        <v>Reduced</v>
      </c>
      <c r="H53" s="22">
        <f t="shared" si="1"/>
        <v>0.10416666666666667</v>
      </c>
      <c r="I53" s="23">
        <f t="shared" si="3"/>
        <v>20</v>
      </c>
      <c r="J53" s="4" t="s">
        <v>11</v>
      </c>
      <c r="K53" s="20">
        <v>0</v>
      </c>
      <c r="L53" s="14">
        <f t="shared" si="0"/>
        <v>0</v>
      </c>
    </row>
    <row r="54" spans="1:12" ht="19.5">
      <c r="A54" s="5" t="s">
        <v>13</v>
      </c>
      <c r="B54" s="16">
        <v>41666</v>
      </c>
      <c r="C54" s="17" t="s">
        <v>72</v>
      </c>
      <c r="D54" s="18" t="s">
        <v>35</v>
      </c>
      <c r="E54" s="18" t="s">
        <v>36</v>
      </c>
      <c r="F54" s="17">
        <v>137</v>
      </c>
      <c r="G54" s="21" t="str">
        <f t="shared" si="2"/>
        <v>Reduced</v>
      </c>
      <c r="H54" s="22">
        <f t="shared" si="1"/>
        <v>0.0948905109489051</v>
      </c>
      <c r="I54" s="23">
        <f t="shared" si="3"/>
        <v>13</v>
      </c>
      <c r="J54" s="4" t="s">
        <v>11</v>
      </c>
      <c r="K54" s="20">
        <v>0</v>
      </c>
      <c r="L54" s="14">
        <f t="shared" si="0"/>
        <v>0</v>
      </c>
    </row>
    <row r="55" spans="1:12" ht="19.5">
      <c r="A55" s="5" t="s">
        <v>13</v>
      </c>
      <c r="B55" s="16">
        <v>41666</v>
      </c>
      <c r="C55" s="17" t="s">
        <v>73</v>
      </c>
      <c r="D55" s="18" t="s">
        <v>48</v>
      </c>
      <c r="E55" s="18" t="s">
        <v>47</v>
      </c>
      <c r="F55" s="17">
        <v>150</v>
      </c>
      <c r="G55" s="21" t="str">
        <f t="shared" si="2"/>
        <v>Reduced</v>
      </c>
      <c r="H55" s="22">
        <f t="shared" si="1"/>
        <v>0.08666666666666667</v>
      </c>
      <c r="I55" s="23">
        <f t="shared" si="3"/>
        <v>13</v>
      </c>
      <c r="J55" s="4" t="s">
        <v>11</v>
      </c>
      <c r="K55" s="20">
        <v>0</v>
      </c>
      <c r="L55" s="14">
        <f t="shared" si="0"/>
        <v>0</v>
      </c>
    </row>
    <row r="56" spans="1:12" ht="19.5">
      <c r="A56" s="5" t="s">
        <v>13</v>
      </c>
      <c r="B56" s="16">
        <v>41666</v>
      </c>
      <c r="C56" s="17" t="s">
        <v>74</v>
      </c>
      <c r="D56" s="18" t="s">
        <v>48</v>
      </c>
      <c r="E56" s="18" t="s">
        <v>47</v>
      </c>
      <c r="F56" s="17">
        <v>150</v>
      </c>
      <c r="G56" s="21" t="str">
        <f t="shared" si="2"/>
        <v>Reduced</v>
      </c>
      <c r="H56" s="22">
        <f t="shared" si="1"/>
        <v>0.08666666666666667</v>
      </c>
      <c r="I56" s="23">
        <f t="shared" si="3"/>
        <v>13</v>
      </c>
      <c r="J56" s="4" t="s">
        <v>11</v>
      </c>
      <c r="K56" s="20">
        <v>0</v>
      </c>
      <c r="L56" s="14">
        <f t="shared" si="0"/>
        <v>0</v>
      </c>
    </row>
    <row r="57" spans="1:12" ht="19.5">
      <c r="A57" s="5" t="s">
        <v>13</v>
      </c>
      <c r="B57" s="16">
        <v>41666</v>
      </c>
      <c r="C57" s="17" t="s">
        <v>75</v>
      </c>
      <c r="D57" s="18" t="s">
        <v>48</v>
      </c>
      <c r="E57" s="18" t="s">
        <v>47</v>
      </c>
      <c r="F57" s="17">
        <v>150</v>
      </c>
      <c r="G57" s="21" t="str">
        <f t="shared" si="2"/>
        <v>Reduced</v>
      </c>
      <c r="H57" s="22">
        <f t="shared" si="1"/>
        <v>0.08666666666666667</v>
      </c>
      <c r="I57" s="23">
        <f t="shared" si="3"/>
        <v>13</v>
      </c>
      <c r="J57" s="4" t="s">
        <v>11</v>
      </c>
      <c r="K57" s="20">
        <v>0</v>
      </c>
      <c r="L57" s="14">
        <f t="shared" si="0"/>
        <v>0</v>
      </c>
    </row>
    <row r="58" spans="1:12" ht="19.5">
      <c r="A58" s="5" t="s">
        <v>13</v>
      </c>
      <c r="B58" s="16">
        <v>41666</v>
      </c>
      <c r="C58" s="17" t="s">
        <v>76</v>
      </c>
      <c r="D58" s="18" t="s">
        <v>48</v>
      </c>
      <c r="E58" s="18" t="s">
        <v>47</v>
      </c>
      <c r="F58" s="17">
        <v>40</v>
      </c>
      <c r="G58" s="21" t="str">
        <f t="shared" si="2"/>
        <v>Reduced</v>
      </c>
      <c r="H58" s="22">
        <f t="shared" si="1"/>
        <v>0.2</v>
      </c>
      <c r="I58" s="23">
        <f t="shared" si="3"/>
        <v>8</v>
      </c>
      <c r="J58" s="4" t="s">
        <v>11</v>
      </c>
      <c r="K58" s="20">
        <v>0</v>
      </c>
      <c r="L58" s="14">
        <f t="shared" si="0"/>
        <v>0</v>
      </c>
    </row>
    <row r="59" spans="1:12" ht="19.5">
      <c r="A59" s="5" t="s">
        <v>13</v>
      </c>
      <c r="B59" s="16">
        <v>41667</v>
      </c>
      <c r="C59" s="17" t="s">
        <v>77</v>
      </c>
      <c r="D59" s="18" t="s">
        <v>15</v>
      </c>
      <c r="E59" s="18" t="s">
        <v>22</v>
      </c>
      <c r="F59" s="17">
        <v>37</v>
      </c>
      <c r="G59" s="21" t="str">
        <f t="shared" si="2"/>
        <v>Reduced</v>
      </c>
      <c r="H59" s="22">
        <f t="shared" si="1"/>
        <v>0.21621621621621623</v>
      </c>
      <c r="I59" s="23">
        <f t="shared" si="3"/>
        <v>8</v>
      </c>
      <c r="J59" s="4" t="s">
        <v>11</v>
      </c>
      <c r="K59" s="20">
        <v>0</v>
      </c>
      <c r="L59" s="14">
        <f t="shared" si="0"/>
        <v>0</v>
      </c>
    </row>
    <row r="60" spans="1:12" ht="19.5">
      <c r="A60" s="5" t="s">
        <v>13</v>
      </c>
      <c r="B60" s="16">
        <v>41667</v>
      </c>
      <c r="C60" s="17" t="s">
        <v>78</v>
      </c>
      <c r="D60" s="18" t="s">
        <v>15</v>
      </c>
      <c r="E60" s="18" t="s">
        <v>22</v>
      </c>
      <c r="F60" s="17">
        <v>192</v>
      </c>
      <c r="G60" s="21" t="str">
        <f t="shared" si="2"/>
        <v>Reduced</v>
      </c>
      <c r="H60" s="22">
        <f t="shared" si="1"/>
        <v>0.10416666666666667</v>
      </c>
      <c r="I60" s="23">
        <f t="shared" si="3"/>
        <v>20</v>
      </c>
      <c r="J60" s="4" t="s">
        <v>11</v>
      </c>
      <c r="K60" s="20">
        <v>0</v>
      </c>
      <c r="L60" s="14">
        <f t="shared" si="0"/>
        <v>0</v>
      </c>
    </row>
    <row r="61" spans="1:12" ht="19.5">
      <c r="A61" s="5"/>
      <c r="B61" s="16"/>
      <c r="C61" s="17"/>
      <c r="D61" s="18"/>
      <c r="E61" s="18" t="str">
        <f>IF(OR(D61="ICT220-01P1944F",D61="ICT220-01P1946F",D61="ICT250-01P2000F"),"ICT2**",IF(OR(D61="IPP320-01P1932A",D61="IPP320-01P1997A"),"IPP3**",IF(D61="IWL221-01P1937A","IWL2**",IF(D61="IPP220-01P1948A","IPP2**",IF(D61="IPP220-01P2002A","IPP2**"," ")))))</f>
        <v> </v>
      </c>
      <c r="F61" s="17"/>
      <c r="G61" s="17"/>
      <c r="H61" s="3" t="str">
        <f>_xlfn.IFERROR(I61/F61," ")</f>
        <v> </v>
      </c>
      <c r="I61" s="17">
        <f>IF(G61="Normal",IF(F61&lt;=90,13,IF(AND(F61&gt;90,F61&lt;=150),20,IF(AND(F61&gt;150,F61&lt;=280),32,50))),IF(G61="Reduced",IF(F61&lt;=90,8,IF(AND(F61&gt;90,F61&lt;=150),13,IF(AND(F61&gt;150,F61&lt;=280),32,50))),IF(G61="Tightened",IF(F61&lt;=90,20,IF(AND(F61&gt;90,F61&lt;=150),32,IF(AND(F61&gt;150,F61&lt;=280),50,80))),"")))</f>
      </c>
      <c r="J61" s="4" t="s">
        <v>11</v>
      </c>
      <c r="K61" s="19"/>
      <c r="L61" s="14" t="str">
        <f>_xlfn.IFERROR(IF(K61="0","0",K61/F61)," ")</f>
        <v> </v>
      </c>
    </row>
    <row r="62" spans="1:12" ht="19.5">
      <c r="A62" s="5"/>
      <c r="B62" s="16"/>
      <c r="C62" s="17"/>
      <c r="D62" s="18"/>
      <c r="E62" s="18" t="str">
        <f>IF(OR(D62="ICT220-01P1944F",D62="ICT220-01P1946F",D62="ICT250-01P2000F"),"ICT2**",IF(OR(D62="IPP320-01P1932A",D62="IPP320-01P1997A"),"IPP3**",IF(D62="IWL221-01P1937A","IWL2**",IF(D62="IPP220-01P1948A","IPP2**",IF(D62="IPP220-01P2002A","IPP2**"," ")))))</f>
        <v> </v>
      </c>
      <c r="F62" s="17"/>
      <c r="G62" s="17"/>
      <c r="H62" s="3" t="str">
        <f>_xlfn.IFERROR(I62/F62," ")</f>
        <v> </v>
      </c>
      <c r="I62" s="17">
        <f>IF(G62="Normal",IF(F62&lt;=90,13,IF(AND(F62&gt;90,F62&lt;=150),20,IF(AND(F62&gt;150,F62&lt;=280),32,50))),IF(G62="Reduced",IF(F62&lt;=90,8,IF(AND(F62&gt;90,F62&lt;=150),13,IF(AND(F62&gt;150,F62&lt;=280),32,50))),IF(G62="Tightened",IF(F62&lt;=90,20,IF(AND(F62&gt;90,F62&lt;=150),32,IF(AND(F62&gt;150,F62&lt;=280),50,80))),"")))</f>
      </c>
      <c r="J62" s="4" t="s">
        <v>11</v>
      </c>
      <c r="K62" s="19"/>
      <c r="L62" s="14" t="str">
        <f>_xlfn.IFERROR(IF(K62="0","0",K62/F62)," ")</f>
        <v> </v>
      </c>
    </row>
    <row r="63" spans="1:12" ht="19.5">
      <c r="A63" s="5"/>
      <c r="B63" s="16"/>
      <c r="C63" s="17"/>
      <c r="D63" s="18"/>
      <c r="E63" s="18" t="str">
        <f>IF(OR(D63="ICT220-01P1944F",D63="ICT220-01P1946F",D63="ICT250-01P2000F"),"ICT2**",IF(OR(D63="IPP320-01P1932A",D63="IPP320-01P1997A"),"IPP3**",IF(D63="IWL221-01P1937A","IWL2**",IF(D63="IPP220-01P1948A","IPP2**",IF(D63="IPP220-01P2002A","IPP2**"," ")))))</f>
        <v> </v>
      </c>
      <c r="F63" s="17"/>
      <c r="G63" s="17"/>
      <c r="H63" s="3" t="str">
        <f>_xlfn.IFERROR(I63/F63," ")</f>
        <v> </v>
      </c>
      <c r="I63" s="17">
        <f>IF(G63="Normal",IF(F63&lt;=90,13,IF(AND(F63&gt;90,F63&lt;=150),20,IF(AND(F63&gt;150,F63&lt;=280),32,50))),IF(G63="Reduced",IF(F63&lt;=90,8,IF(AND(F63&gt;90,F63&lt;=150),13,IF(AND(F63&gt;150,F63&lt;=280),32,50))),IF(G63="Tightened",IF(F63&lt;=90,20,IF(AND(F63&gt;90,F63&lt;=150),32,IF(AND(F63&gt;150,F63&lt;=280),50,80))),"")))</f>
      </c>
      <c r="J63" s="4" t="s">
        <v>11</v>
      </c>
      <c r="K63" s="19"/>
      <c r="L63" s="14" t="str">
        <f>_xlfn.IFERROR(IF(K63="0","0",K63/F63)," ")</f>
        <v> </v>
      </c>
    </row>
    <row r="64" spans="1:12" ht="19.5">
      <c r="A64" s="5"/>
      <c r="B64" s="16"/>
      <c r="C64" s="17"/>
      <c r="D64" s="18"/>
      <c r="E64" s="18" t="str">
        <f>IF(OR(D64="ICT220-01P1944F",D64="ICT220-01P1946F",D64="ICT250-01P2000F"),"ICT2**",IF(OR(D64="IPP320-01P1932A",D64="IPP320-01P1997A"),"IPP3**",IF(D64="IWL221-01P1937A","IWL2**",IF(D64="IPP220-01P1948A","IPP2**",IF(D64="IPP220-01P2002A","IPP2**"," ")))))</f>
        <v> </v>
      </c>
      <c r="F64" s="17"/>
      <c r="G64" s="17"/>
      <c r="H64" s="3" t="str">
        <f>_xlfn.IFERROR(I64/F64," ")</f>
        <v> </v>
      </c>
      <c r="I64" s="17">
        <f>IF(G64="Normal",IF(F64&lt;=90,13,IF(AND(F64&gt;90,F64&lt;=150),20,IF(AND(F64&gt;150,F64&lt;=280),32,50))),IF(G64="Reduced",IF(F64&lt;=90,8,IF(AND(F64&gt;90,F64&lt;=150),13,IF(AND(F64&gt;150,F64&lt;=280),32,50))),IF(G64="Tightened",IF(F64&lt;=90,20,IF(AND(F64&gt;90,F64&lt;=150),32,IF(AND(F64&gt;150,F64&lt;=280),50,80))),"")))</f>
      </c>
      <c r="J64" s="4" t="s">
        <v>11</v>
      </c>
      <c r="K64" s="19"/>
      <c r="L64" s="14" t="str">
        <f>_xlfn.IFERROR(IF(K64="0","0",K64/F64)," ")</f>
        <v> </v>
      </c>
    </row>
  </sheetData>
  <sheetProtection/>
  <autoFilter ref="A1:L60"/>
  <mergeCells count="11">
    <mergeCell ref="A1:A3"/>
    <mergeCell ref="B1:B3"/>
    <mergeCell ref="J1:J3"/>
    <mergeCell ref="K1:K3"/>
    <mergeCell ref="E1:E3"/>
    <mergeCell ref="C1:C3"/>
    <mergeCell ref="D1:D3"/>
    <mergeCell ref="F1:F3"/>
    <mergeCell ref="H1:H3"/>
    <mergeCell ref="I1:I3"/>
    <mergeCell ref="G1:G3"/>
  </mergeCells>
  <dataValidations count="4">
    <dataValidation type="list" allowBlank="1" showInputMessage="1" showErrorMessage="1" sqref="G4:G8 G61:G64">
      <formula1>"Reduced, Normal, Tightened"</formula1>
    </dataValidation>
    <dataValidation type="list" allowBlank="1" showInputMessage="1" showErrorMessage="1" sqref="D4:D29">
      <formula1>"IPP320-01P1932В, IPP320-01P1997В, IWL221-01P1937A, IWL221-01P2773A, IWL255-01P2500A, IWL251-01P2272A, ICT220-01P1944F, ICT220-01P2468F, ICT220-01P1946G, ICT250-01P2000F, IPP220-01P1948A, IPP220-01P2002A"</formula1>
    </dataValidation>
    <dataValidation type="list" allowBlank="1" showInputMessage="1" showErrorMessage="1" sqref="D30:D60">
      <formula1>"IPP320-01P1932В, IPP320-01P1997В, IWL221-01P1937A, IWL221-01P2529A, IWL221-01P2773A, IWL255-01P2500A, IWL251-01P2272A, ICT220-01P1944F, ICT220-01P2468F, ICT220-01P1946G, ICT250-01P2000F, IPP220-01P1948A, IPP220-01P2002A"</formula1>
    </dataValidation>
    <dataValidation type="list" allowBlank="1" showInputMessage="1" showErrorMessage="1" sqref="D61:D64">
      <formula1>"IPP320-01P1932D, IPP320-01P1997D, ICT250-11P2380A, IWL221-01P1937A, IWL221-01P2773A, IWL221-01P2529A, IWL255-01P2500A, IWL251-01P2272A, ICT220-01P1946G, ICT220-01P2468F, IPP220-01P1948A, IPP220-01P2002A"</formula1>
    </dataValidation>
  </dataValidations>
  <printOptions/>
  <pageMargins left="0.2" right="0" top="0.38" bottom="0.32" header="0.27" footer="0.22"/>
  <pageSetup horizontalDpi="600" verticalDpi="600" orientation="landscape" paperSize="8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INGENICO 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mdelorme</dc:creator>
  <cp:keywords/>
  <dc:description/>
  <cp:lastModifiedBy>AndreevA</cp:lastModifiedBy>
  <cp:lastPrinted>2008-11-14T08:49:54Z</cp:lastPrinted>
  <dcterms:created xsi:type="dcterms:W3CDTF">2002-02-14T15:34:29Z</dcterms:created>
  <dcterms:modified xsi:type="dcterms:W3CDTF">2014-10-07T06:33:17Z</dcterms:modified>
  <cp:category/>
  <cp:version/>
  <cp:contentType/>
  <cp:contentStatus/>
</cp:coreProperties>
</file>