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2" i="1"/>
  <c r="I3" i="1" l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L12" i="1" l="1"/>
  <c r="K2" i="1"/>
  <c r="L2" i="1"/>
  <c r="I2" i="1"/>
  <c r="M2" i="1" l="1"/>
  <c r="L3" i="1"/>
  <c r="L4" i="1" l="1"/>
  <c r="L5" i="1" l="1"/>
  <c r="K3" i="1"/>
  <c r="M3" i="1" l="1"/>
  <c r="K4" i="1"/>
  <c r="L6" i="1"/>
  <c r="M4" i="1" l="1"/>
  <c r="L7" i="1"/>
  <c r="K5" i="1"/>
  <c r="M5" i="1" l="1"/>
  <c r="K6" i="1"/>
  <c r="L8" i="1"/>
  <c r="M6" i="1" l="1"/>
  <c r="L9" i="1"/>
  <c r="K7" i="1"/>
  <c r="M7" i="1" l="1"/>
  <c r="K8" i="1"/>
  <c r="L10" i="1"/>
  <c r="M8" i="1" l="1"/>
  <c r="L11" i="1"/>
  <c r="K9" i="1"/>
  <c r="M9" i="1" l="1"/>
  <c r="K10" i="1"/>
  <c r="M10" i="1" l="1"/>
  <c r="L13" i="1"/>
  <c r="K11" i="1"/>
  <c r="M11" i="1" l="1"/>
  <c r="K12" i="1"/>
  <c r="L14" i="1"/>
  <c r="M12" i="1" l="1"/>
  <c r="L15" i="1"/>
  <c r="K13" i="1"/>
  <c r="M13" i="1" l="1"/>
  <c r="K14" i="1"/>
  <c r="L16" i="1"/>
  <c r="M14" i="1" l="1"/>
  <c r="L17" i="1"/>
  <c r="K15" i="1"/>
  <c r="M15" i="1" l="1"/>
  <c r="K16" i="1"/>
  <c r="L18" i="1"/>
  <c r="M16" i="1" l="1"/>
  <c r="L19" i="1"/>
  <c r="K17" i="1"/>
  <c r="M17" i="1" l="1"/>
  <c r="K18" i="1"/>
  <c r="L20" i="1"/>
  <c r="M18" i="1" l="1"/>
  <c r="L21" i="1"/>
  <c r="K19" i="1"/>
  <c r="M19" i="1" l="1"/>
  <c r="K20" i="1"/>
  <c r="L22" i="1"/>
  <c r="M20" i="1" l="1"/>
  <c r="L23" i="1"/>
  <c r="K21" i="1"/>
  <c r="M21" i="1" l="1"/>
  <c r="K22" i="1"/>
  <c r="L24" i="1"/>
  <c r="M22" i="1" l="1"/>
  <c r="L25" i="1"/>
  <c r="K23" i="1"/>
  <c r="M23" i="1" l="1"/>
  <c r="K24" i="1"/>
  <c r="L26" i="1"/>
  <c r="M24" i="1" l="1"/>
  <c r="K25" i="1"/>
  <c r="L27" i="1"/>
  <c r="M25" i="1" l="1"/>
  <c r="K26" i="1"/>
  <c r="L28" i="1"/>
  <c r="M26" i="1" l="1"/>
  <c r="K27" i="1"/>
  <c r="L29" i="1"/>
  <c r="M27" i="1" l="1"/>
  <c r="K28" i="1"/>
  <c r="L30" i="1"/>
  <c r="M28" i="1" l="1"/>
  <c r="K29" i="1"/>
  <c r="L31" i="1"/>
  <c r="M29" i="1" l="1"/>
  <c r="K30" i="1"/>
  <c r="L32" i="1"/>
  <c r="M30" i="1" l="1"/>
  <c r="K31" i="1"/>
  <c r="L33" i="1"/>
  <c r="M31" i="1" l="1"/>
  <c r="K32" i="1"/>
  <c r="L34" i="1"/>
  <c r="M32" i="1" l="1"/>
  <c r="K33" i="1"/>
  <c r="L35" i="1"/>
  <c r="M33" i="1" l="1"/>
  <c r="K34" i="1"/>
  <c r="L36" i="1"/>
  <c r="M34" i="1" l="1"/>
  <c r="K35" i="1"/>
  <c r="L37" i="1"/>
  <c r="M35" i="1" l="1"/>
  <c r="K36" i="1"/>
  <c r="M36" i="1"/>
  <c r="L38" i="1"/>
  <c r="M37" i="1" l="1"/>
  <c r="K37" i="1"/>
  <c r="L39" i="1"/>
  <c r="K38" i="1" l="1"/>
  <c r="M38" i="1"/>
  <c r="L40" i="1"/>
  <c r="M39" i="1" l="1"/>
  <c r="K39" i="1"/>
  <c r="L41" i="1"/>
  <c r="K40" i="1" l="1"/>
  <c r="M40" i="1"/>
  <c r="L42" i="1"/>
  <c r="M41" i="1" l="1"/>
  <c r="K41" i="1"/>
  <c r="L43" i="1"/>
  <c r="K42" i="1" l="1"/>
  <c r="M42" i="1"/>
  <c r="L44" i="1"/>
  <c r="M43" i="1" l="1"/>
  <c r="K43" i="1"/>
  <c r="K44" i="1"/>
  <c r="M44" i="1"/>
</calcChain>
</file>

<file path=xl/sharedStrings.xml><?xml version="1.0" encoding="utf-8"?>
<sst xmlns="http://schemas.openxmlformats.org/spreadsheetml/2006/main" count="18" uniqueCount="16">
  <si>
    <t>Aktivitet</t>
  </si>
  <si>
    <t>Fordeling indirekte</t>
  </si>
  <si>
    <t>0</t>
  </si>
  <si>
    <t>1501</t>
  </si>
  <si>
    <t>1502</t>
  </si>
  <si>
    <t>1503</t>
  </si>
  <si>
    <t>1521</t>
  </si>
  <si>
    <t>1531</t>
  </si>
  <si>
    <t>1532</t>
  </si>
  <si>
    <t>Finanskonto</t>
  </si>
  <si>
    <t>Sum</t>
  </si>
  <si>
    <t>% Ind</t>
  </si>
  <si>
    <t>%kørs</t>
  </si>
  <si>
    <t>Fordeling kørsel</t>
  </si>
  <si>
    <r>
      <t xml:space="preserve">Fordeling </t>
    </r>
    <r>
      <rPr>
        <b/>
        <sz val="11"/>
        <color rgb="FFFF0000"/>
        <rFont val="Calibri"/>
        <family val="2"/>
        <charset val="204"/>
        <scheme val="minor"/>
      </rPr>
      <t>name</t>
    </r>
  </si>
  <si>
    <r>
      <t xml:space="preserve">Fordeling </t>
    </r>
    <r>
      <rPr>
        <b/>
        <sz val="11"/>
        <color rgb="FFFF0000"/>
        <rFont val="Calibri"/>
        <family val="2"/>
        <charset val="204"/>
        <scheme val="minor"/>
      </rPr>
      <t>numeric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</si>
</sst>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10" fontId="0" fillId="0" borderId="1" xfId="0" applyNumberFormat="1" applyBorder="1"/>
    <xf numFmtId="0" fontId="0" fillId="2" borderId="1" xfId="0" applyFill="1" applyBorder="1"/>
    <xf numFmtId="4" fontId="0" fillId="2" borderId="1" xfId="0" applyNumberFormat="1" applyFill="1" applyBorder="1"/>
    <xf numFmtId="0" fontId="1" fillId="0" borderId="1" xfId="0" applyFont="1" applyFill="1" applyBorder="1"/>
    <xf numFmtId="0" fontId="0" fillId="0" borderId="1" xfId="0" applyFill="1" applyBorder="1"/>
    <xf numFmtId="9" fontId="0" fillId="0" borderId="1" xfId="0" applyNumberFormat="1" applyBorder="1"/>
    <xf numFmtId="0" fontId="2" fillId="3" borderId="1" xfId="0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0" fillId="4" borderId="1" xfId="0" applyFill="1" applyBorder="1"/>
    <xf numFmtId="4" fontId="0" fillId="5" borderId="1" xfId="0" applyNumberFormat="1" applyFill="1" applyBorder="1"/>
    <xf numFmtId="10" fontId="0" fillId="5" borderId="1" xfId="0" applyNumberFormat="1" applyFill="1" applyBorder="1"/>
    <xf numFmtId="4" fontId="0" fillId="6" borderId="1" xfId="0" applyNumberFormat="1" applyFill="1" applyBorder="1"/>
    <xf numFmtId="10" fontId="0" fillId="6" borderId="1" xfId="0" applyNumberFormat="1" applyFill="1" applyBorder="1"/>
    <xf numFmtId="4" fontId="0" fillId="7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J2" sqref="J2:J44"/>
    </sheetView>
  </sheetViews>
  <sheetFormatPr defaultRowHeight="15" x14ac:dyDescent="0.25"/>
  <cols>
    <col min="2" max="2" width="18.28515625" bestFit="1" customWidth="1"/>
    <col min="3" max="3" width="15.42578125" bestFit="1" customWidth="1"/>
    <col min="5" max="5" width="11.85546875" bestFit="1" customWidth="1"/>
    <col min="10" max="11" width="18.7109375" customWidth="1"/>
    <col min="12" max="12" width="13.85546875" style="5" bestFit="1" customWidth="1"/>
    <col min="13" max="13" width="12.42578125" bestFit="1" customWidth="1"/>
  </cols>
  <sheetData>
    <row r="1" spans="1:13" x14ac:dyDescent="0.25">
      <c r="A1" s="1" t="s">
        <v>0</v>
      </c>
      <c r="B1" s="2" t="s">
        <v>1</v>
      </c>
      <c r="C1" s="2" t="s">
        <v>13</v>
      </c>
      <c r="E1" s="1" t="s">
        <v>9</v>
      </c>
      <c r="F1" s="1" t="s">
        <v>11</v>
      </c>
      <c r="G1" s="9" t="s">
        <v>12</v>
      </c>
      <c r="I1" s="13" t="s">
        <v>0</v>
      </c>
      <c r="J1" s="13" t="s">
        <v>14</v>
      </c>
      <c r="K1" s="12" t="s">
        <v>15</v>
      </c>
      <c r="L1" s="13" t="s">
        <v>9</v>
      </c>
      <c r="M1" s="14" t="s">
        <v>10</v>
      </c>
    </row>
    <row r="2" spans="1:13" x14ac:dyDescent="0.25">
      <c r="A2" s="3" t="s">
        <v>2</v>
      </c>
      <c r="B2" s="18">
        <v>-1892.2216860818701</v>
      </c>
      <c r="C2" s="16">
        <v>0</v>
      </c>
      <c r="E2" s="3">
        <v>161050</v>
      </c>
      <c r="F2" s="19">
        <v>-0.129</v>
      </c>
      <c r="G2" s="17">
        <v>0</v>
      </c>
      <c r="I2" s="15" t="str">
        <f>A2</f>
        <v>0</v>
      </c>
      <c r="J2" s="7" t="str">
        <f>IFERROR(IF(COUNTIF(I$2:I2,I2)&lt;=IF(INDEX(B$1:B$1000,MATCH(I2,A$1:A$1000,0))&lt;&gt;0,COUNTIF(F$1:F$1000,"&gt;0")+COUNTIF(F$1:F$1000,"&lt;0"),0),B$1,C$1),"")</f>
        <v>Fordeling indirekte</v>
      </c>
      <c r="K2" s="8">
        <f>IF(J2="","",INDEX(B$1:C$1000,MATCH(I2,A$1:A$1000,0),MATCH(J2,B$1:C$1,0)))</f>
        <v>-1892.2216860818701</v>
      </c>
      <c r="L2" s="7">
        <f>IF(J2="","",INDEX(E$1:E$1000,SUMPRODUCT(SMALL((INDEX(F$2:G$1000,,MATCH(J2,B$1:C$1,0))&lt;&gt;0)*ROW(F$2:F$1000),SUM(--(INDEX(F$2:G$1000,,MATCH(J2,B$1:C$1,0))=0))+COUNTIFS(I$2:I2,I2,J$2:J2,J2)))))</f>
        <v>161050</v>
      </c>
      <c r="M2" s="8">
        <f>IF(J2="","",INDEX(F$1:G$1000,MATCH(L2,E$1:E$1000,0),MATCH(J2,B$1:C$1,0))*K2)</f>
        <v>244.09659750456126</v>
      </c>
    </row>
    <row r="3" spans="1:13" x14ac:dyDescent="0.25">
      <c r="A3" s="3" t="s">
        <v>3</v>
      </c>
      <c r="B3" s="20">
        <v>0</v>
      </c>
      <c r="C3" s="4">
        <v>78830</v>
      </c>
      <c r="E3" s="3">
        <v>203050</v>
      </c>
      <c r="F3" s="6">
        <v>4.7899999999999998E-2</v>
      </c>
      <c r="G3" s="6">
        <v>0.33</v>
      </c>
      <c r="I3" s="7" t="str">
        <f>IFERROR(IF(COUNTIF(I$2:I2,I2)&lt;((INDEX(B$1:B$1000,MATCH(I2,A$1:A$1000,0))&lt;&gt;0)*(COUNTIF(F$1:F$1000,"&gt;0")+COUNTIF(F$1:F$1000,"&lt;0"))+(INDEX(C$1:C$1000,MATCH(I2,A$1:A$1000,0))&lt;&gt;0)*COUNTIF(G$1:G$1000,"&gt;0")),I2,INDEX(A$1:A$1000,MATCH(I2,A$1:A$1000,0)+1)),"")</f>
        <v>0</v>
      </c>
      <c r="J3" s="7" t="str">
        <f>IFERROR(IF(COUNTIF(I$2:I3,I3)&lt;=IF(INDEX(B$1:B$1000,MATCH(I3,A$1:A$1000,0))&lt;&gt;0,COUNTIF(F$1:F$1000,"&gt;0")+COUNTIF(F$1:F$1000,"&lt;0"),0),B$1,C$1),"")</f>
        <v>Fordeling indirekte</v>
      </c>
      <c r="K3" s="8">
        <f t="shared" ref="K3:K44" si="0">IF(J3="","",INDEX(B$1:C$1000,MATCH(I3,A$1:A$1000,0),MATCH(J3,B$1:C$1,0)))</f>
        <v>-1892.2216860818701</v>
      </c>
      <c r="L3" s="7">
        <f>IF(J3="","",INDEX(E$1:E$1000,SUMPRODUCT(SMALL((INDEX(F$2:G$1000,,MATCH(J3,B$1:C$1,0))&lt;&gt;0)*ROW(F$2:F$1000),SUM(--(INDEX(F$2:G$1000,,MATCH(J3,B$1:C$1,0))=0))+COUNTIFS(I$2:I3,I3,J$2:J3,J3)))))</f>
        <v>203050</v>
      </c>
      <c r="M3" s="8">
        <f t="shared" ref="M3:M44" si="1">IF(J3="","",INDEX(F$1:G$1000,MATCH(L3,E$1:E$1000,0),MATCH(J3,B$1:C$1,0))*K3)</f>
        <v>-90.637418763321577</v>
      </c>
    </row>
    <row r="4" spans="1:13" x14ac:dyDescent="0.25">
      <c r="A4" s="3" t="s">
        <v>4</v>
      </c>
      <c r="B4" s="4">
        <v>5167109.241830294</v>
      </c>
      <c r="C4" s="16">
        <v>0</v>
      </c>
      <c r="E4" s="3">
        <v>220750</v>
      </c>
      <c r="F4" s="6">
        <v>0.27260000000000001</v>
      </c>
      <c r="G4" s="6">
        <v>0.64</v>
      </c>
      <c r="I4" s="7" t="str">
        <f>IFERROR(IF(COUNTIF(I$2:I3,I3)&lt;((INDEX(B$1:B$1000,MATCH(I3,A$1:A$1000,0))&lt;&gt;0)*(COUNTIF(F$1:F$1000,"&gt;0")+COUNTIF(F$1:F$1000,"&lt;0"))+(INDEX(C$1:C$1000,MATCH(I3,A$1:A$1000,0))&lt;&gt;0)*COUNTIF(G$1:G$1000,"&gt;0")),I3,INDEX(A$1:A$1000,MATCH(I3,A$1:A$1000,0)+1)),"")</f>
        <v>0</v>
      </c>
      <c r="J4" s="7" t="str">
        <f>IFERROR(IF(COUNTIF(I$2:I4,I4)&lt;=IF(INDEX(B$1:B$1000,MATCH(I4,A$1:A$1000,0))&lt;&gt;0,COUNTIF(F$1:F$1000,"&gt;0")+COUNTIF(F$1:F$1000,"&lt;0"),0),B$1,C$1),"")</f>
        <v>Fordeling indirekte</v>
      </c>
      <c r="K4" s="8">
        <f t="shared" si="0"/>
        <v>-1892.2216860818701</v>
      </c>
      <c r="L4" s="7">
        <f>IF(J4="","",INDEX(E$1:E$1000,SUMPRODUCT(SMALL((INDEX(F$2:G$1000,,MATCH(J4,B$1:C$1,0))&lt;&gt;0)*ROW(F$2:F$1000),SUM(--(INDEX(F$2:G$1000,,MATCH(J4,B$1:C$1,0))=0))+COUNTIFS(I$2:I4,I4,J$2:J4,J4)))))</f>
        <v>220750</v>
      </c>
      <c r="M4" s="8">
        <f t="shared" si="1"/>
        <v>-515.81963162591785</v>
      </c>
    </row>
    <row r="5" spans="1:13" x14ac:dyDescent="0.25">
      <c r="A5" s="3" t="s">
        <v>5</v>
      </c>
      <c r="B5" s="4">
        <v>4098710.6961347666</v>
      </c>
      <c r="C5" s="16">
        <v>0</v>
      </c>
      <c r="E5" s="3">
        <v>180750</v>
      </c>
      <c r="F5" s="6">
        <v>0.55049999999999999</v>
      </c>
      <c r="G5" s="6">
        <v>0.03</v>
      </c>
      <c r="I5" s="7" t="str">
        <f>IFERROR(IF(COUNTIF(I$2:I4,I4)&lt;((INDEX(B$1:B$1000,MATCH(I4,A$1:A$1000,0))&lt;&gt;0)*(COUNTIF(F$1:F$1000,"&gt;0")+COUNTIF(F$1:F$1000,"&lt;0"))+(INDEX(C$1:C$1000,MATCH(I4,A$1:A$1000,0))&lt;&gt;0)*COUNTIF(G$1:G$1000,"&gt;0")),I4,INDEX(A$1:A$1000,MATCH(I4,A$1:A$1000,0)+1)),"")</f>
        <v>0</v>
      </c>
      <c r="J5" s="7" t="str">
        <f>IFERROR(IF(COUNTIF(I$2:I5,I5)&lt;=IF(INDEX(B$1:B$1000,MATCH(I5,A$1:A$1000,0))&lt;&gt;0,COUNTIF(F$1:F$1000,"&gt;0")+COUNTIF(F$1:F$1000,"&lt;0"),0),B$1,C$1),"")</f>
        <v>Fordeling indirekte</v>
      </c>
      <c r="K5" s="8">
        <f t="shared" si="0"/>
        <v>-1892.2216860818701</v>
      </c>
      <c r="L5" s="7">
        <f>IF(J5="","",INDEX(E$1:E$1000,SUMPRODUCT(SMALL((INDEX(F$2:G$1000,,MATCH(J5,B$1:C$1,0))&lt;&gt;0)*ROW(F$2:F$1000),SUM(--(INDEX(F$2:G$1000,,MATCH(J5,B$1:C$1,0))=0))+COUNTIFS(I$2:I5,I5,J$2:J5,J5)))))</f>
        <v>180750</v>
      </c>
      <c r="M5" s="8">
        <f t="shared" si="1"/>
        <v>-1041.6680381880694</v>
      </c>
    </row>
    <row r="6" spans="1:13" x14ac:dyDescent="0.25">
      <c r="A6" s="3" t="s">
        <v>6</v>
      </c>
      <c r="B6" s="4">
        <v>9584257.1508140713</v>
      </c>
      <c r="C6" s="16">
        <v>0</v>
      </c>
      <c r="E6" s="10"/>
      <c r="F6" s="6"/>
      <c r="G6" s="3"/>
      <c r="I6" s="7" t="str">
        <f>IFERROR(IF(COUNTIF(I$2:I5,I5)&lt;((INDEX(B$1:B$1000,MATCH(I5,A$1:A$1000,0))&lt;&gt;0)*(COUNTIF(F$1:F$1000,"&gt;0")+COUNTIF(F$1:F$1000,"&lt;0"))+(INDEX(C$1:C$1000,MATCH(I5,A$1:A$1000,0))&lt;&gt;0)*COUNTIF(G$1:G$1000,"&gt;0")),I5,INDEX(A$1:A$1000,MATCH(I5,A$1:A$1000,0)+1)),"")</f>
        <v>1501</v>
      </c>
      <c r="J6" s="7" t="str">
        <f>IFERROR(IF(COUNTIF(I$2:I6,I6)&lt;=IF(INDEX(B$1:B$1000,MATCH(I6,A$1:A$1000,0))&lt;&gt;0,COUNTIF(F$1:F$1000,"&gt;0")+COUNTIF(F$1:F$1000,"&lt;0"),0),B$1,C$1),"")</f>
        <v>Fordeling kørsel</v>
      </c>
      <c r="K6" s="8">
        <f t="shared" si="0"/>
        <v>78830</v>
      </c>
      <c r="L6" s="7">
        <f>IF(J6="","",INDEX(E$1:E$1000,SUMPRODUCT(SMALL((INDEX(F$2:G$1000,,MATCH(J6,B$1:C$1,0))&lt;&gt;0)*ROW(F$2:F$1000),SUM(--(INDEX(F$2:G$1000,,MATCH(J6,B$1:C$1,0))=0))+COUNTIFS(I$2:I6,I6,J$2:J6,J6)))))</f>
        <v>203050</v>
      </c>
      <c r="M6" s="8">
        <f t="shared" si="1"/>
        <v>26013.9</v>
      </c>
    </row>
    <row r="7" spans="1:13" x14ac:dyDescent="0.25">
      <c r="A7" s="3" t="s">
        <v>7</v>
      </c>
      <c r="B7" s="4">
        <v>7618696.4275333229</v>
      </c>
      <c r="C7" s="4">
        <v>789</v>
      </c>
      <c r="E7" s="10"/>
      <c r="F7" s="11"/>
      <c r="G7" s="3"/>
      <c r="I7" s="7" t="str">
        <f>IFERROR(IF(COUNTIF(I$2:I6,I6)&lt;((INDEX(B$1:B$1000,MATCH(I6,A$1:A$1000,0))&lt;&gt;0)*(COUNTIF(F$1:F$1000,"&gt;0")+COUNTIF(F$1:F$1000,"&lt;0"))+(INDEX(C$1:C$1000,MATCH(I6,A$1:A$1000,0))&lt;&gt;0)*COUNTIF(G$1:G$1000,"&gt;0")),I6,INDEX(A$1:A$1000,MATCH(I6,A$1:A$1000,0)+1)),"")</f>
        <v>1501</v>
      </c>
      <c r="J7" s="7" t="str">
        <f>IFERROR(IF(COUNTIF(I$2:I7,I7)&lt;=IF(INDEX(B$1:B$1000,MATCH(I7,A$1:A$1000,0))&lt;&gt;0,COUNTIF(F$1:F$1000,"&gt;0")+COUNTIF(F$1:F$1000,"&lt;0"),0),B$1,C$1),"")</f>
        <v>Fordeling kørsel</v>
      </c>
      <c r="K7" s="8">
        <f t="shared" si="0"/>
        <v>78830</v>
      </c>
      <c r="L7" s="7">
        <f>IF(J7="","",INDEX(E$1:E$1000,SUMPRODUCT(SMALL((INDEX(F$2:G$1000,,MATCH(J7,B$1:C$1,0))&lt;&gt;0)*ROW(F$2:F$1000),SUM(--(INDEX(F$2:G$1000,,MATCH(J7,B$1:C$1,0))=0))+COUNTIFS(I$2:I7,I7,J$2:J7,J7)))))</f>
        <v>220750</v>
      </c>
      <c r="M7" s="8">
        <f t="shared" si="1"/>
        <v>50451.200000000004</v>
      </c>
    </row>
    <row r="8" spans="1:13" x14ac:dyDescent="0.25">
      <c r="A8" s="3" t="s">
        <v>8</v>
      </c>
      <c r="B8" s="4">
        <v>20904780.123396192</v>
      </c>
      <c r="C8" s="16">
        <v>0</v>
      </c>
      <c r="I8" s="7" t="str">
        <f>IFERROR(IF(COUNTIF(I$2:I7,I7)&lt;((INDEX(B$1:B$1000,MATCH(I7,A$1:A$1000,0))&lt;&gt;0)*(COUNTIF(F$1:F$1000,"&gt;0")+COUNTIF(F$1:F$1000,"&lt;0"))+(INDEX(C$1:C$1000,MATCH(I7,A$1:A$1000,0))&lt;&gt;0)*COUNTIF(G$1:G$1000,"&gt;0")),I7,INDEX(A$1:A$1000,MATCH(I7,A$1:A$1000,0)+1)),"")</f>
        <v>1501</v>
      </c>
      <c r="J8" s="7" t="str">
        <f>IFERROR(IF(COUNTIF(I$2:I8,I8)&lt;=IF(INDEX(B$1:B$1000,MATCH(I8,A$1:A$1000,0))&lt;&gt;0,COUNTIF(F$1:F$1000,"&gt;0")+COUNTIF(F$1:F$1000,"&lt;0"),0),B$1,C$1),"")</f>
        <v>Fordeling kørsel</v>
      </c>
      <c r="K8" s="8">
        <f t="shared" si="0"/>
        <v>78830</v>
      </c>
      <c r="L8" s="7">
        <f>IF(J8="","",INDEX(E$1:E$1000,SUMPRODUCT(SMALL((INDEX(F$2:G$1000,,MATCH(J8,B$1:C$1,0))&lt;&gt;0)*ROW(F$2:F$1000),SUM(--(INDEX(F$2:G$1000,,MATCH(J8,B$1:C$1,0))=0))+COUNTIFS(I$2:I8,I8,J$2:J8,J8)))))</f>
        <v>180750</v>
      </c>
      <c r="M8" s="8">
        <f t="shared" si="1"/>
        <v>2364.9</v>
      </c>
    </row>
    <row r="9" spans="1:13" x14ac:dyDescent="0.25">
      <c r="I9" s="7" t="str">
        <f>IFERROR(IF(COUNTIF(I$2:I8,I8)&lt;((INDEX(B$1:B$1000,MATCH(I8,A$1:A$1000,0))&lt;&gt;0)*(COUNTIF(F$1:F$1000,"&gt;0")+COUNTIF(F$1:F$1000,"&lt;0"))+(INDEX(C$1:C$1000,MATCH(I8,A$1:A$1000,0))&lt;&gt;0)*COUNTIF(G$1:G$1000,"&gt;0")),I8,INDEX(A$1:A$1000,MATCH(I8,A$1:A$1000,0)+1)),"")</f>
        <v>1502</v>
      </c>
      <c r="J9" s="7" t="str">
        <f>IFERROR(IF(COUNTIF(I$2:I9,I9)&lt;=IF(INDEX(B$1:B$1000,MATCH(I9,A$1:A$1000,0))&lt;&gt;0,COUNTIF(F$1:F$1000,"&gt;0")+COUNTIF(F$1:F$1000,"&lt;0"),0),B$1,C$1),"")</f>
        <v>Fordeling indirekte</v>
      </c>
      <c r="K9" s="8">
        <f t="shared" si="0"/>
        <v>5167109.241830294</v>
      </c>
      <c r="L9" s="7">
        <f>IF(J9="","",INDEX(E$1:E$1000,SUMPRODUCT(SMALL((INDEX(F$2:G$1000,,MATCH(J9,B$1:C$1,0))&lt;&gt;0)*ROW(F$2:F$1000),SUM(--(INDEX(F$2:G$1000,,MATCH(J9,B$1:C$1,0))=0))+COUNTIFS(I$2:I9,I9,J$2:J9,J9)))))</f>
        <v>161050</v>
      </c>
      <c r="M9" s="8">
        <f t="shared" si="1"/>
        <v>-666557.09219610796</v>
      </c>
    </row>
    <row r="10" spans="1:13" x14ac:dyDescent="0.25">
      <c r="I10" s="7" t="str">
        <f>IFERROR(IF(COUNTIF(I$2:I9,I9)&lt;((INDEX(B$1:B$1000,MATCH(I9,A$1:A$1000,0))&lt;&gt;0)*(COUNTIF(F$1:F$1000,"&gt;0")+COUNTIF(F$1:F$1000,"&lt;0"))+(INDEX(C$1:C$1000,MATCH(I9,A$1:A$1000,0))&lt;&gt;0)*COUNTIF(G$1:G$1000,"&gt;0")),I9,INDEX(A$1:A$1000,MATCH(I9,A$1:A$1000,0)+1)),"")</f>
        <v>1502</v>
      </c>
      <c r="J10" s="7" t="str">
        <f>IFERROR(IF(COUNTIF(I$2:I10,I10)&lt;=IF(INDEX(B$1:B$1000,MATCH(I10,A$1:A$1000,0))&lt;&gt;0,COUNTIF(F$1:F$1000,"&gt;0")+COUNTIF(F$1:F$1000,"&lt;0"),0),B$1,C$1),"")</f>
        <v>Fordeling indirekte</v>
      </c>
      <c r="K10" s="8">
        <f t="shared" si="0"/>
        <v>5167109.241830294</v>
      </c>
      <c r="L10" s="7">
        <f>IF(J10="","",INDEX(E$1:E$1000,SUMPRODUCT(SMALL((INDEX(F$2:G$1000,,MATCH(J10,B$1:C$1,0))&lt;&gt;0)*ROW(F$2:F$1000),SUM(--(INDEX(F$2:G$1000,,MATCH(J10,B$1:C$1,0))=0))+COUNTIFS(I$2:I10,I10,J$2:J10,J10)))))</f>
        <v>203050</v>
      </c>
      <c r="M10" s="8">
        <f t="shared" si="1"/>
        <v>247504.53268367107</v>
      </c>
    </row>
    <row r="11" spans="1:13" x14ac:dyDescent="0.25">
      <c r="I11" s="7" t="str">
        <f>IFERROR(IF(COUNTIF(I$2:I10,I10)&lt;((INDEX(B$1:B$1000,MATCH(I10,A$1:A$1000,0))&lt;&gt;0)*(COUNTIF(F$1:F$1000,"&gt;0")+COUNTIF(F$1:F$1000,"&lt;0"))+(INDEX(C$1:C$1000,MATCH(I10,A$1:A$1000,0))&lt;&gt;0)*COUNTIF(G$1:G$1000,"&gt;0")),I10,INDEX(A$1:A$1000,MATCH(I10,A$1:A$1000,0)+1)),"")</f>
        <v>1502</v>
      </c>
      <c r="J11" s="7" t="str">
        <f>IFERROR(IF(COUNTIF(I$2:I11,I11)&lt;=IF(INDEX(B$1:B$1000,MATCH(I11,A$1:A$1000,0))&lt;&gt;0,COUNTIF(F$1:F$1000,"&gt;0")+COUNTIF(F$1:F$1000,"&lt;0"),0),B$1,C$1),"")</f>
        <v>Fordeling indirekte</v>
      </c>
      <c r="K11" s="8">
        <f t="shared" si="0"/>
        <v>5167109.241830294</v>
      </c>
      <c r="L11" s="7">
        <f>IF(J11="","",INDEX(E$1:E$1000,SUMPRODUCT(SMALL((INDEX(F$2:G$1000,,MATCH(J11,B$1:C$1,0))&lt;&gt;0)*ROW(F$2:F$1000),SUM(--(INDEX(F$2:G$1000,,MATCH(J11,B$1:C$1,0))=0))+COUNTIFS(I$2:I11,I11,J$2:J11,J11)))))</f>
        <v>220750</v>
      </c>
      <c r="M11" s="8">
        <f t="shared" si="1"/>
        <v>1408553.9793229382</v>
      </c>
    </row>
    <row r="12" spans="1:13" x14ac:dyDescent="0.25">
      <c r="I12" s="7" t="str">
        <f>IFERROR(IF(COUNTIF(I$2:I11,I11)&lt;((INDEX(B$1:B$1000,MATCH(I11,A$1:A$1000,0))&lt;&gt;0)*(COUNTIF(F$1:F$1000,"&gt;0")+COUNTIF(F$1:F$1000,"&lt;0"))+(INDEX(C$1:C$1000,MATCH(I11,A$1:A$1000,0))&lt;&gt;0)*COUNTIF(G$1:G$1000,"&gt;0")),I11,INDEX(A$1:A$1000,MATCH(I11,A$1:A$1000,0)+1)),"")</f>
        <v>1502</v>
      </c>
      <c r="J12" s="7" t="str">
        <f>IFERROR(IF(COUNTIF(I$2:I12,I12)&lt;=IF(INDEX(B$1:B$1000,MATCH(I12,A$1:A$1000,0))&lt;&gt;0,COUNTIF(F$1:F$1000,"&gt;0")+COUNTIF(F$1:F$1000,"&lt;0"),0),B$1,C$1),"")</f>
        <v>Fordeling indirekte</v>
      </c>
      <c r="K12" s="8">
        <f t="shared" si="0"/>
        <v>5167109.241830294</v>
      </c>
      <c r="L12" s="7">
        <f>IF(J12="","",INDEX(E$1:E$1000,SUMPRODUCT(SMALL((INDEX(F$2:G$1000,,MATCH(J12,B$1:C$1,0))&lt;&gt;0)*ROW(F$2:F$1000),SUM(--(INDEX(F$2:G$1000,,MATCH(J12,B$1:C$1,0))=0))+COUNTIFS(I$2:I12,I12,J$2:J12,J12)))))</f>
        <v>180750</v>
      </c>
      <c r="M12" s="8">
        <f t="shared" si="1"/>
        <v>2844493.6376275769</v>
      </c>
    </row>
    <row r="13" spans="1:13" x14ac:dyDescent="0.25">
      <c r="I13" s="7" t="str">
        <f>IFERROR(IF(COUNTIF(I$2:I12,I12)&lt;((INDEX(B$1:B$1000,MATCH(I12,A$1:A$1000,0))&lt;&gt;0)*(COUNTIF(F$1:F$1000,"&gt;0")+COUNTIF(F$1:F$1000,"&lt;0"))+(INDEX(C$1:C$1000,MATCH(I12,A$1:A$1000,0))&lt;&gt;0)*COUNTIF(G$1:G$1000,"&gt;0")),I12,INDEX(A$1:A$1000,MATCH(I12,A$1:A$1000,0)+1)),"")</f>
        <v>1503</v>
      </c>
      <c r="J13" s="7" t="str">
        <f>IFERROR(IF(COUNTIF(I$2:I13,I13)&lt;=IF(INDEX(B$1:B$1000,MATCH(I13,A$1:A$1000,0))&lt;&gt;0,COUNTIF(F$1:F$1000,"&gt;0")+COUNTIF(F$1:F$1000,"&lt;0"),0),B$1,C$1),"")</f>
        <v>Fordeling indirekte</v>
      </c>
      <c r="K13" s="8">
        <f t="shared" si="0"/>
        <v>4098710.6961347666</v>
      </c>
      <c r="L13" s="7">
        <f>IF(J13="","",INDEX(E$1:E$1000,SUMPRODUCT(SMALL((INDEX(F$2:G$1000,,MATCH(J13,B$1:C$1,0))&lt;&gt;0)*ROW(F$2:F$1000),SUM(--(INDEX(F$2:G$1000,,MATCH(J13,B$1:C$1,0))=0))+COUNTIFS(I$2:I13,I13,J$2:J13,J13)))))</f>
        <v>161050</v>
      </c>
      <c r="M13" s="8">
        <f t="shared" si="1"/>
        <v>-528733.67980138492</v>
      </c>
    </row>
    <row r="14" spans="1:13" x14ac:dyDescent="0.25">
      <c r="I14" s="7" t="str">
        <f>IFERROR(IF(COUNTIF(I$2:I13,I13)&lt;((INDEX(B$1:B$1000,MATCH(I13,A$1:A$1000,0))&lt;&gt;0)*(COUNTIF(F$1:F$1000,"&gt;0")+COUNTIF(F$1:F$1000,"&lt;0"))+(INDEX(C$1:C$1000,MATCH(I13,A$1:A$1000,0))&lt;&gt;0)*COUNTIF(G$1:G$1000,"&gt;0")),I13,INDEX(A$1:A$1000,MATCH(I13,A$1:A$1000,0)+1)),"")</f>
        <v>1503</v>
      </c>
      <c r="J14" s="7" t="str">
        <f>IFERROR(IF(COUNTIF(I$2:I14,I14)&lt;=IF(INDEX(B$1:B$1000,MATCH(I14,A$1:A$1000,0))&lt;&gt;0,COUNTIF(F$1:F$1000,"&gt;0")+COUNTIF(F$1:F$1000,"&lt;0"),0),B$1,C$1),"")</f>
        <v>Fordeling indirekte</v>
      </c>
      <c r="K14" s="8">
        <f t="shared" si="0"/>
        <v>4098710.6961347666</v>
      </c>
      <c r="L14" s="7">
        <f>IF(J14="","",INDEX(E$1:E$1000,SUMPRODUCT(SMALL((INDEX(F$2:G$1000,,MATCH(J14,B$1:C$1,0))&lt;&gt;0)*ROW(F$2:F$1000),SUM(--(INDEX(F$2:G$1000,,MATCH(J14,B$1:C$1,0))=0))+COUNTIFS(I$2:I14,I14,J$2:J14,J14)))))</f>
        <v>203050</v>
      </c>
      <c r="M14" s="8">
        <f t="shared" si="1"/>
        <v>196328.2423448553</v>
      </c>
    </row>
    <row r="15" spans="1:13" x14ac:dyDescent="0.25">
      <c r="I15" s="7" t="str">
        <f>IFERROR(IF(COUNTIF(I$2:I14,I14)&lt;((INDEX(B$1:B$1000,MATCH(I14,A$1:A$1000,0))&lt;&gt;0)*(COUNTIF(F$1:F$1000,"&gt;0")+COUNTIF(F$1:F$1000,"&lt;0"))+(INDEX(C$1:C$1000,MATCH(I14,A$1:A$1000,0))&lt;&gt;0)*COUNTIF(G$1:G$1000,"&gt;0")),I14,INDEX(A$1:A$1000,MATCH(I14,A$1:A$1000,0)+1)),"")</f>
        <v>1503</v>
      </c>
      <c r="J15" s="7" t="str">
        <f>IFERROR(IF(COUNTIF(I$2:I15,I15)&lt;=IF(INDEX(B$1:B$1000,MATCH(I15,A$1:A$1000,0))&lt;&gt;0,COUNTIF(F$1:F$1000,"&gt;0")+COUNTIF(F$1:F$1000,"&lt;0"),0),B$1,C$1),"")</f>
        <v>Fordeling indirekte</v>
      </c>
      <c r="K15" s="8">
        <f t="shared" si="0"/>
        <v>4098710.6961347666</v>
      </c>
      <c r="L15" s="7">
        <f>IF(J15="","",INDEX(E$1:E$1000,SUMPRODUCT(SMALL((INDEX(F$2:G$1000,,MATCH(J15,B$1:C$1,0))&lt;&gt;0)*ROW(F$2:F$1000),SUM(--(INDEX(F$2:G$1000,,MATCH(J15,B$1:C$1,0))=0))+COUNTIFS(I$2:I15,I15,J$2:J15,J15)))))</f>
        <v>220750</v>
      </c>
      <c r="M15" s="8">
        <f t="shared" si="1"/>
        <v>1117308.5357663373</v>
      </c>
    </row>
    <row r="16" spans="1:13" x14ac:dyDescent="0.25">
      <c r="I16" s="7" t="str">
        <f>IFERROR(IF(COUNTIF(I$2:I15,I15)&lt;((INDEX(B$1:B$1000,MATCH(I15,A$1:A$1000,0))&lt;&gt;0)*(COUNTIF(F$1:F$1000,"&gt;0")+COUNTIF(F$1:F$1000,"&lt;0"))+(INDEX(C$1:C$1000,MATCH(I15,A$1:A$1000,0))&lt;&gt;0)*COUNTIF(G$1:G$1000,"&gt;0")),I15,INDEX(A$1:A$1000,MATCH(I15,A$1:A$1000,0)+1)),"")</f>
        <v>1503</v>
      </c>
      <c r="J16" s="7" t="str">
        <f>IFERROR(IF(COUNTIF(I$2:I16,I16)&lt;=IF(INDEX(B$1:B$1000,MATCH(I16,A$1:A$1000,0))&lt;&gt;0,COUNTIF(F$1:F$1000,"&gt;0")+COUNTIF(F$1:F$1000,"&lt;0"),0),B$1,C$1),"")</f>
        <v>Fordeling indirekte</v>
      </c>
      <c r="K16" s="8">
        <f t="shared" si="0"/>
        <v>4098710.6961347666</v>
      </c>
      <c r="L16" s="7">
        <f>IF(J16="","",INDEX(E$1:E$1000,SUMPRODUCT(SMALL((INDEX(F$2:G$1000,,MATCH(J16,B$1:C$1,0))&lt;&gt;0)*ROW(F$2:F$1000),SUM(--(INDEX(F$2:G$1000,,MATCH(J16,B$1:C$1,0))=0))+COUNTIFS(I$2:I16,I16,J$2:J16,J16)))))</f>
        <v>180750</v>
      </c>
      <c r="M16" s="8">
        <f t="shared" si="1"/>
        <v>2256340.2382221888</v>
      </c>
    </row>
    <row r="17" spans="9:13" x14ac:dyDescent="0.25">
      <c r="I17" s="7" t="str">
        <f>IFERROR(IF(COUNTIF(I$2:I16,I16)&lt;((INDEX(B$1:B$1000,MATCH(I16,A$1:A$1000,0))&lt;&gt;0)*(COUNTIF(F$1:F$1000,"&gt;0")+COUNTIF(F$1:F$1000,"&lt;0"))+(INDEX(C$1:C$1000,MATCH(I16,A$1:A$1000,0))&lt;&gt;0)*COUNTIF(G$1:G$1000,"&gt;0")),I16,INDEX(A$1:A$1000,MATCH(I16,A$1:A$1000,0)+1)),"")</f>
        <v>1521</v>
      </c>
      <c r="J17" s="7" t="str">
        <f>IFERROR(IF(COUNTIF(I$2:I17,I17)&lt;=IF(INDEX(B$1:B$1000,MATCH(I17,A$1:A$1000,0))&lt;&gt;0,COUNTIF(F$1:F$1000,"&gt;0")+COUNTIF(F$1:F$1000,"&lt;0"),0),B$1,C$1),"")</f>
        <v>Fordeling indirekte</v>
      </c>
      <c r="K17" s="8">
        <f t="shared" si="0"/>
        <v>9584257.1508140713</v>
      </c>
      <c r="L17" s="7">
        <f>IF(J17="","",INDEX(E$1:E$1000,SUMPRODUCT(SMALL((INDEX(F$2:G$1000,,MATCH(J17,B$1:C$1,0))&lt;&gt;0)*ROW(F$2:F$1000),SUM(--(INDEX(F$2:G$1000,,MATCH(J17,B$1:C$1,0))=0))+COUNTIFS(I$2:I17,I17,J$2:J17,J17)))))</f>
        <v>161050</v>
      </c>
      <c r="M17" s="8">
        <f t="shared" si="1"/>
        <v>-1236369.1724550151</v>
      </c>
    </row>
    <row r="18" spans="9:13" x14ac:dyDescent="0.25">
      <c r="I18" s="7" t="str">
        <f>IFERROR(IF(COUNTIF(I$2:I17,I17)&lt;((INDEX(B$1:B$1000,MATCH(I17,A$1:A$1000,0))&lt;&gt;0)*(COUNTIF(F$1:F$1000,"&gt;0")+COUNTIF(F$1:F$1000,"&lt;0"))+(INDEX(C$1:C$1000,MATCH(I17,A$1:A$1000,0))&lt;&gt;0)*COUNTIF(G$1:G$1000,"&gt;0")),I17,INDEX(A$1:A$1000,MATCH(I17,A$1:A$1000,0)+1)),"")</f>
        <v>1521</v>
      </c>
      <c r="J18" s="7" t="str">
        <f>IFERROR(IF(COUNTIF(I$2:I18,I18)&lt;=IF(INDEX(B$1:B$1000,MATCH(I18,A$1:A$1000,0))&lt;&gt;0,COUNTIF(F$1:F$1000,"&gt;0")+COUNTIF(F$1:F$1000,"&lt;0"),0),B$1,C$1),"")</f>
        <v>Fordeling indirekte</v>
      </c>
      <c r="K18" s="8">
        <f t="shared" si="0"/>
        <v>9584257.1508140713</v>
      </c>
      <c r="L18" s="7">
        <f>IF(J18="","",INDEX(E$1:E$1000,SUMPRODUCT(SMALL((INDEX(F$2:G$1000,,MATCH(J18,B$1:C$1,0))&lt;&gt;0)*ROW(F$2:F$1000),SUM(--(INDEX(F$2:G$1000,,MATCH(J18,B$1:C$1,0))=0))+COUNTIFS(I$2:I18,I18,J$2:J18,J18)))))</f>
        <v>203050</v>
      </c>
      <c r="M18" s="8">
        <f t="shared" si="1"/>
        <v>459085.91752399399</v>
      </c>
    </row>
    <row r="19" spans="9:13" x14ac:dyDescent="0.25">
      <c r="I19" s="7" t="str">
        <f>IFERROR(IF(COUNTIF(I$2:I18,I18)&lt;((INDEX(B$1:B$1000,MATCH(I18,A$1:A$1000,0))&lt;&gt;0)*(COUNTIF(F$1:F$1000,"&gt;0")+COUNTIF(F$1:F$1000,"&lt;0"))+(INDEX(C$1:C$1000,MATCH(I18,A$1:A$1000,0))&lt;&gt;0)*COUNTIF(G$1:G$1000,"&gt;0")),I18,INDEX(A$1:A$1000,MATCH(I18,A$1:A$1000,0)+1)),"")</f>
        <v>1521</v>
      </c>
      <c r="J19" s="7" t="str">
        <f>IFERROR(IF(COUNTIF(I$2:I19,I19)&lt;=IF(INDEX(B$1:B$1000,MATCH(I19,A$1:A$1000,0))&lt;&gt;0,COUNTIF(F$1:F$1000,"&gt;0")+COUNTIF(F$1:F$1000,"&lt;0"),0),B$1,C$1),"")</f>
        <v>Fordeling indirekte</v>
      </c>
      <c r="K19" s="8">
        <f t="shared" si="0"/>
        <v>9584257.1508140713</v>
      </c>
      <c r="L19" s="7">
        <f>IF(J19="","",INDEX(E$1:E$1000,SUMPRODUCT(SMALL((INDEX(F$2:G$1000,,MATCH(J19,B$1:C$1,0))&lt;&gt;0)*ROW(F$2:F$1000),SUM(--(INDEX(F$2:G$1000,,MATCH(J19,B$1:C$1,0))=0))+COUNTIFS(I$2:I19,I19,J$2:J19,J19)))))</f>
        <v>220750</v>
      </c>
      <c r="M19" s="8">
        <f t="shared" si="1"/>
        <v>2612668.4993119161</v>
      </c>
    </row>
    <row r="20" spans="9:13" x14ac:dyDescent="0.25">
      <c r="I20" s="7" t="str">
        <f>IFERROR(IF(COUNTIF(I$2:I19,I19)&lt;((INDEX(B$1:B$1000,MATCH(I19,A$1:A$1000,0))&lt;&gt;0)*(COUNTIF(F$1:F$1000,"&gt;0")+COUNTIF(F$1:F$1000,"&lt;0"))+(INDEX(C$1:C$1000,MATCH(I19,A$1:A$1000,0))&lt;&gt;0)*COUNTIF(G$1:G$1000,"&gt;0")),I19,INDEX(A$1:A$1000,MATCH(I19,A$1:A$1000,0)+1)),"")</f>
        <v>1521</v>
      </c>
      <c r="J20" s="7" t="str">
        <f>IFERROR(IF(COUNTIF(I$2:I20,I20)&lt;=IF(INDEX(B$1:B$1000,MATCH(I20,A$1:A$1000,0))&lt;&gt;0,COUNTIF(F$1:F$1000,"&gt;0")+COUNTIF(F$1:F$1000,"&lt;0"),0),B$1,C$1),"")</f>
        <v>Fordeling indirekte</v>
      </c>
      <c r="K20" s="8">
        <f t="shared" si="0"/>
        <v>9584257.1508140713</v>
      </c>
      <c r="L20" s="7">
        <f>IF(J20="","",INDEX(E$1:E$1000,SUMPRODUCT(SMALL((INDEX(F$2:G$1000,,MATCH(J20,B$1:C$1,0))&lt;&gt;0)*ROW(F$2:F$1000),SUM(--(INDEX(F$2:G$1000,,MATCH(J20,B$1:C$1,0))=0))+COUNTIFS(I$2:I20,I20,J$2:J20,J20)))))</f>
        <v>180750</v>
      </c>
      <c r="M20" s="8">
        <f t="shared" si="1"/>
        <v>5276133.561523146</v>
      </c>
    </row>
    <row r="21" spans="9:13" x14ac:dyDescent="0.25">
      <c r="I21" s="7" t="str">
        <f>IFERROR(IF(COUNTIF(I$2:I20,I20)&lt;((INDEX(B$1:B$1000,MATCH(I20,A$1:A$1000,0))&lt;&gt;0)*(COUNTIF(F$1:F$1000,"&gt;0")+COUNTIF(F$1:F$1000,"&lt;0"))+(INDEX(C$1:C$1000,MATCH(I20,A$1:A$1000,0))&lt;&gt;0)*COUNTIF(G$1:G$1000,"&gt;0")),I20,INDEX(A$1:A$1000,MATCH(I20,A$1:A$1000,0)+1)),"")</f>
        <v>1531</v>
      </c>
      <c r="J21" s="7" t="str">
        <f>IFERROR(IF(COUNTIF(I$2:I21,I21)&lt;=IF(INDEX(B$1:B$1000,MATCH(I21,A$1:A$1000,0))&lt;&gt;0,COUNTIF(F$1:F$1000,"&gt;0")+COUNTIF(F$1:F$1000,"&lt;0"),0),B$1,C$1),"")</f>
        <v>Fordeling indirekte</v>
      </c>
      <c r="K21" s="8">
        <f t="shared" si="0"/>
        <v>7618696.4275333229</v>
      </c>
      <c r="L21" s="7">
        <f>IF(J21="","",INDEX(E$1:E$1000,SUMPRODUCT(SMALL((INDEX(F$2:G$1000,,MATCH(J21,B$1:C$1,0))&lt;&gt;0)*ROW(F$2:F$1000),SUM(--(INDEX(F$2:G$1000,,MATCH(J21,B$1:C$1,0))=0))+COUNTIFS(I$2:I21,I21,J$2:J21,J21)))))</f>
        <v>161050</v>
      </c>
      <c r="M21" s="8">
        <f t="shared" si="1"/>
        <v>-982811.83915179863</v>
      </c>
    </row>
    <row r="22" spans="9:13" x14ac:dyDescent="0.25">
      <c r="I22" s="7" t="str">
        <f>IFERROR(IF(COUNTIF(I$2:I21,I21)&lt;((INDEX(B$1:B$1000,MATCH(I21,A$1:A$1000,0))&lt;&gt;0)*(COUNTIF(F$1:F$1000,"&gt;0")+COUNTIF(F$1:F$1000,"&lt;0"))+(INDEX(C$1:C$1000,MATCH(I21,A$1:A$1000,0))&lt;&gt;0)*COUNTIF(G$1:G$1000,"&gt;0")),I21,INDEX(A$1:A$1000,MATCH(I21,A$1:A$1000,0)+1)),"")</f>
        <v>1531</v>
      </c>
      <c r="J22" s="7" t="str">
        <f>IFERROR(IF(COUNTIF(I$2:I22,I22)&lt;=IF(INDEX(B$1:B$1000,MATCH(I22,A$1:A$1000,0))&lt;&gt;0,COUNTIF(F$1:F$1000,"&gt;0")+COUNTIF(F$1:F$1000,"&lt;0"),0),B$1,C$1),"")</f>
        <v>Fordeling indirekte</v>
      </c>
      <c r="K22" s="8">
        <f t="shared" si="0"/>
        <v>7618696.4275333229</v>
      </c>
      <c r="L22" s="7">
        <f>IF(J22="","",INDEX(E$1:E$1000,SUMPRODUCT(SMALL((INDEX(F$2:G$1000,,MATCH(J22,B$1:C$1,0))&lt;&gt;0)*ROW(F$2:F$1000),SUM(--(INDEX(F$2:G$1000,,MATCH(J22,B$1:C$1,0))=0))+COUNTIFS(I$2:I22,I22,J$2:J22,J22)))))</f>
        <v>203050</v>
      </c>
      <c r="M22" s="8">
        <f t="shared" si="1"/>
        <v>364935.55887884618</v>
      </c>
    </row>
    <row r="23" spans="9:13" x14ac:dyDescent="0.25">
      <c r="I23" s="7" t="str">
        <f>IFERROR(IF(COUNTIF(I$2:I22,I22)&lt;((INDEX(B$1:B$1000,MATCH(I22,A$1:A$1000,0))&lt;&gt;0)*(COUNTIF(F$1:F$1000,"&gt;0")+COUNTIF(F$1:F$1000,"&lt;0"))+(INDEX(C$1:C$1000,MATCH(I22,A$1:A$1000,0))&lt;&gt;0)*COUNTIF(G$1:G$1000,"&gt;0")),I22,INDEX(A$1:A$1000,MATCH(I22,A$1:A$1000,0)+1)),"")</f>
        <v>1531</v>
      </c>
      <c r="J23" s="7" t="str">
        <f>IFERROR(IF(COUNTIF(I$2:I23,I23)&lt;=IF(INDEX(B$1:B$1000,MATCH(I23,A$1:A$1000,0))&lt;&gt;0,COUNTIF(F$1:F$1000,"&gt;0")+COUNTIF(F$1:F$1000,"&lt;0"),0),B$1,C$1),"")</f>
        <v>Fordeling indirekte</v>
      </c>
      <c r="K23" s="8">
        <f t="shared" si="0"/>
        <v>7618696.4275333229</v>
      </c>
      <c r="L23" s="7">
        <f>IF(J23="","",INDEX(E$1:E$1000,SUMPRODUCT(SMALL((INDEX(F$2:G$1000,,MATCH(J23,B$1:C$1,0))&lt;&gt;0)*ROW(F$2:F$1000),SUM(--(INDEX(F$2:G$1000,,MATCH(J23,B$1:C$1,0))=0))+COUNTIFS(I$2:I23,I23,J$2:J23,J23)))))</f>
        <v>220750</v>
      </c>
      <c r="M23" s="8">
        <f t="shared" si="1"/>
        <v>2076856.6461455838</v>
      </c>
    </row>
    <row r="24" spans="9:13" x14ac:dyDescent="0.25">
      <c r="I24" s="7" t="str">
        <f>IFERROR(IF(COUNTIF(I$2:I23,I23)&lt;((INDEX(B$1:B$1000,MATCH(I23,A$1:A$1000,0))&lt;&gt;0)*(COUNTIF(F$1:F$1000,"&gt;0")+COUNTIF(F$1:F$1000,"&lt;0"))+(INDEX(C$1:C$1000,MATCH(I23,A$1:A$1000,0))&lt;&gt;0)*COUNTIF(G$1:G$1000,"&gt;0")),I23,INDEX(A$1:A$1000,MATCH(I23,A$1:A$1000,0)+1)),"")</f>
        <v>1531</v>
      </c>
      <c r="J24" s="7" t="str">
        <f>IFERROR(IF(COUNTIF(I$2:I24,I24)&lt;=IF(INDEX(B$1:B$1000,MATCH(I24,A$1:A$1000,0))&lt;&gt;0,COUNTIF(F$1:F$1000,"&gt;0")+COUNTIF(F$1:F$1000,"&lt;0"),0),B$1,C$1),"")</f>
        <v>Fordeling indirekte</v>
      </c>
      <c r="K24" s="8">
        <f t="shared" si="0"/>
        <v>7618696.4275333229</v>
      </c>
      <c r="L24" s="7">
        <f>IF(J24="","",INDEX(E$1:E$1000,SUMPRODUCT(SMALL((INDEX(F$2:G$1000,,MATCH(J24,B$1:C$1,0))&lt;&gt;0)*ROW(F$2:F$1000),SUM(--(INDEX(F$2:G$1000,,MATCH(J24,B$1:C$1,0))=0))+COUNTIFS(I$2:I24,I24,J$2:J24,J24)))))</f>
        <v>180750</v>
      </c>
      <c r="M24" s="8">
        <f t="shared" si="1"/>
        <v>4194092.3833570941</v>
      </c>
    </row>
    <row r="25" spans="9:13" x14ac:dyDescent="0.25">
      <c r="I25" s="7" t="str">
        <f>IFERROR(IF(COUNTIF(I$2:I24,I24)&lt;((INDEX(B$1:B$1000,MATCH(I24,A$1:A$1000,0))&lt;&gt;0)*(COUNTIF(F$1:F$1000,"&gt;0")+COUNTIF(F$1:F$1000,"&lt;0"))+(INDEX(C$1:C$1000,MATCH(I24,A$1:A$1000,0))&lt;&gt;0)*COUNTIF(G$1:G$1000,"&gt;0")),I24,INDEX(A$1:A$1000,MATCH(I24,A$1:A$1000,0)+1)),"")</f>
        <v>1531</v>
      </c>
      <c r="J25" s="7" t="str">
        <f>IFERROR(IF(COUNTIF(I$2:I25,I25)&lt;=IF(INDEX(B$1:B$1000,MATCH(I25,A$1:A$1000,0))&lt;&gt;0,COUNTIF(F$1:F$1000,"&gt;0")+COUNTIF(F$1:F$1000,"&lt;0"),0),B$1,C$1),"")</f>
        <v>Fordeling kørsel</v>
      </c>
      <c r="K25" s="8">
        <f t="shared" si="0"/>
        <v>789</v>
      </c>
      <c r="L25" s="7">
        <f>IF(J25="","",INDEX(E$1:E$1000,SUMPRODUCT(SMALL((INDEX(F$2:G$1000,,MATCH(J25,B$1:C$1,0))&lt;&gt;0)*ROW(F$2:F$1000),SUM(--(INDEX(F$2:G$1000,,MATCH(J25,B$1:C$1,0))=0))+COUNTIFS(I$2:I25,I25,J$2:J25,J25)))))</f>
        <v>203050</v>
      </c>
      <c r="M25" s="8">
        <f t="shared" si="1"/>
        <v>260.37</v>
      </c>
    </row>
    <row r="26" spans="9:13" x14ac:dyDescent="0.25">
      <c r="I26" s="7" t="str">
        <f>IFERROR(IF(COUNTIF(I$2:I25,I25)&lt;((INDEX(B$1:B$1000,MATCH(I25,A$1:A$1000,0))&lt;&gt;0)*(COUNTIF(F$1:F$1000,"&gt;0")+COUNTIF(F$1:F$1000,"&lt;0"))+(INDEX(C$1:C$1000,MATCH(I25,A$1:A$1000,0))&lt;&gt;0)*COUNTIF(G$1:G$1000,"&gt;0")),I25,INDEX(A$1:A$1000,MATCH(I25,A$1:A$1000,0)+1)),"")</f>
        <v>1531</v>
      </c>
      <c r="J26" s="7" t="str">
        <f>IFERROR(IF(COUNTIF(I$2:I26,I26)&lt;=IF(INDEX(B$1:B$1000,MATCH(I26,A$1:A$1000,0))&lt;&gt;0,COUNTIF(F$1:F$1000,"&gt;0")+COUNTIF(F$1:F$1000,"&lt;0"),0),B$1,C$1),"")</f>
        <v>Fordeling kørsel</v>
      </c>
      <c r="K26" s="8">
        <f t="shared" si="0"/>
        <v>789</v>
      </c>
      <c r="L26" s="7">
        <f>IF(J26="","",INDEX(E$1:E$1000,SUMPRODUCT(SMALL((INDEX(F$2:G$1000,,MATCH(J26,B$1:C$1,0))&lt;&gt;0)*ROW(F$2:F$1000),SUM(--(INDEX(F$2:G$1000,,MATCH(J26,B$1:C$1,0))=0))+COUNTIFS(I$2:I26,I26,J$2:J26,J26)))))</f>
        <v>220750</v>
      </c>
      <c r="M26" s="8">
        <f t="shared" si="1"/>
        <v>504.96000000000004</v>
      </c>
    </row>
    <row r="27" spans="9:13" x14ac:dyDescent="0.25">
      <c r="I27" s="7" t="str">
        <f>IFERROR(IF(COUNTIF(I$2:I26,I26)&lt;((INDEX(B$1:B$1000,MATCH(I26,A$1:A$1000,0))&lt;&gt;0)*(COUNTIF(F$1:F$1000,"&gt;0")+COUNTIF(F$1:F$1000,"&lt;0"))+(INDEX(C$1:C$1000,MATCH(I26,A$1:A$1000,0))&lt;&gt;0)*COUNTIF(G$1:G$1000,"&gt;0")),I26,INDEX(A$1:A$1000,MATCH(I26,A$1:A$1000,0)+1)),"")</f>
        <v>1531</v>
      </c>
      <c r="J27" s="7" t="str">
        <f>IFERROR(IF(COUNTIF(I$2:I27,I27)&lt;=IF(INDEX(B$1:B$1000,MATCH(I27,A$1:A$1000,0))&lt;&gt;0,COUNTIF(F$1:F$1000,"&gt;0")+COUNTIF(F$1:F$1000,"&lt;0"),0),B$1,C$1),"")</f>
        <v>Fordeling kørsel</v>
      </c>
      <c r="K27" s="8">
        <f t="shared" si="0"/>
        <v>789</v>
      </c>
      <c r="L27" s="7">
        <f>IF(J27="","",INDEX(E$1:E$1000,SUMPRODUCT(SMALL((INDEX(F$2:G$1000,,MATCH(J27,B$1:C$1,0))&lt;&gt;0)*ROW(F$2:F$1000),SUM(--(INDEX(F$2:G$1000,,MATCH(J27,B$1:C$1,0))=0))+COUNTIFS(I$2:I27,I27,J$2:J27,J27)))))</f>
        <v>180750</v>
      </c>
      <c r="M27" s="8">
        <f t="shared" si="1"/>
        <v>23.669999999999998</v>
      </c>
    </row>
    <row r="28" spans="9:13" x14ac:dyDescent="0.25">
      <c r="I28" s="7" t="str">
        <f>IFERROR(IF(COUNTIF(I$2:I27,I27)&lt;((INDEX(B$1:B$1000,MATCH(I27,A$1:A$1000,0))&lt;&gt;0)*(COUNTIF(F$1:F$1000,"&gt;0")+COUNTIF(F$1:F$1000,"&lt;0"))+(INDEX(C$1:C$1000,MATCH(I27,A$1:A$1000,0))&lt;&gt;0)*COUNTIF(G$1:G$1000,"&gt;0")),I27,INDEX(A$1:A$1000,MATCH(I27,A$1:A$1000,0)+1)),"")</f>
        <v>1532</v>
      </c>
      <c r="J28" s="7" t="str">
        <f>IFERROR(IF(COUNTIF(I$2:I28,I28)&lt;=IF(INDEX(B$1:B$1000,MATCH(I28,A$1:A$1000,0))&lt;&gt;0,COUNTIF(F$1:F$1000,"&gt;0")+COUNTIF(F$1:F$1000,"&lt;0"),0),B$1,C$1),"")</f>
        <v>Fordeling indirekte</v>
      </c>
      <c r="K28" s="8">
        <f t="shared" si="0"/>
        <v>20904780.123396192</v>
      </c>
      <c r="L28" s="7">
        <f>IF(J28="","",INDEX(E$1:E$1000,SUMPRODUCT(SMALL((INDEX(F$2:G$1000,,MATCH(J28,B$1:C$1,0))&lt;&gt;0)*ROW(F$2:F$1000),SUM(--(INDEX(F$2:G$1000,,MATCH(J28,B$1:C$1,0))=0))+COUNTIFS(I$2:I28,I28,J$2:J28,J28)))))</f>
        <v>161050</v>
      </c>
      <c r="M28" s="8">
        <f t="shared" si="1"/>
        <v>-2696716.6359181087</v>
      </c>
    </row>
    <row r="29" spans="9:13" x14ac:dyDescent="0.25">
      <c r="I29" s="7" t="str">
        <f>IFERROR(IF(COUNTIF(I$2:I28,I28)&lt;((INDEX(B$1:B$1000,MATCH(I28,A$1:A$1000,0))&lt;&gt;0)*(COUNTIF(F$1:F$1000,"&gt;0")+COUNTIF(F$1:F$1000,"&lt;0"))+(INDEX(C$1:C$1000,MATCH(I28,A$1:A$1000,0))&lt;&gt;0)*COUNTIF(G$1:G$1000,"&gt;0")),I28,INDEX(A$1:A$1000,MATCH(I28,A$1:A$1000,0)+1)),"")</f>
        <v>1532</v>
      </c>
      <c r="J29" s="7" t="str">
        <f>IFERROR(IF(COUNTIF(I$2:I29,I29)&lt;=IF(INDEX(B$1:B$1000,MATCH(I29,A$1:A$1000,0))&lt;&gt;0,COUNTIF(F$1:F$1000,"&gt;0")+COUNTIF(F$1:F$1000,"&lt;0"),0),B$1,C$1),"")</f>
        <v>Fordeling indirekte</v>
      </c>
      <c r="K29" s="8">
        <f t="shared" si="0"/>
        <v>20904780.123396192</v>
      </c>
      <c r="L29" s="7">
        <f>IF(J29="","",INDEX(E$1:E$1000,SUMPRODUCT(SMALL((INDEX(F$2:G$1000,,MATCH(J29,B$1:C$1,0))&lt;&gt;0)*ROW(F$2:F$1000),SUM(--(INDEX(F$2:G$1000,,MATCH(J29,B$1:C$1,0))=0))+COUNTIFS(I$2:I29,I29,J$2:J29,J29)))))</f>
        <v>203050</v>
      </c>
      <c r="M29" s="8">
        <f t="shared" si="1"/>
        <v>1001338.9679106775</v>
      </c>
    </row>
    <row r="30" spans="9:13" x14ac:dyDescent="0.25">
      <c r="I30" s="7" t="str">
        <f>IFERROR(IF(COUNTIF(I$2:I29,I29)&lt;((INDEX(B$1:B$1000,MATCH(I29,A$1:A$1000,0))&lt;&gt;0)*(COUNTIF(F$1:F$1000,"&gt;0")+COUNTIF(F$1:F$1000,"&lt;0"))+(INDEX(C$1:C$1000,MATCH(I29,A$1:A$1000,0))&lt;&gt;0)*COUNTIF(G$1:G$1000,"&gt;0")),I29,INDEX(A$1:A$1000,MATCH(I29,A$1:A$1000,0)+1)),"")</f>
        <v>1532</v>
      </c>
      <c r="J30" s="7" t="str">
        <f>IFERROR(IF(COUNTIF(I$2:I30,I30)&lt;=IF(INDEX(B$1:B$1000,MATCH(I30,A$1:A$1000,0))&lt;&gt;0,COUNTIF(F$1:F$1000,"&gt;0")+COUNTIF(F$1:F$1000,"&lt;0"),0),B$1,C$1),"")</f>
        <v>Fordeling indirekte</v>
      </c>
      <c r="K30" s="8">
        <f t="shared" si="0"/>
        <v>20904780.123396192</v>
      </c>
      <c r="L30" s="7">
        <f>IF(J30="","",INDEX(E$1:E$1000,SUMPRODUCT(SMALL((INDEX(F$2:G$1000,,MATCH(J30,B$1:C$1,0))&lt;&gt;0)*ROW(F$2:F$1000),SUM(--(INDEX(F$2:G$1000,,MATCH(J30,B$1:C$1,0))=0))+COUNTIFS(I$2:I30,I30,J$2:J30,J30)))))</f>
        <v>220750</v>
      </c>
      <c r="M30" s="8">
        <f t="shared" si="1"/>
        <v>5698643.061637802</v>
      </c>
    </row>
    <row r="31" spans="9:13" x14ac:dyDescent="0.25">
      <c r="I31" s="7" t="str">
        <f>IFERROR(IF(COUNTIF(I$2:I30,I30)&lt;((INDEX(B$1:B$1000,MATCH(I30,A$1:A$1000,0))&lt;&gt;0)*(COUNTIF(F$1:F$1000,"&gt;0")+COUNTIF(F$1:F$1000,"&lt;0"))+(INDEX(C$1:C$1000,MATCH(I30,A$1:A$1000,0))&lt;&gt;0)*COUNTIF(G$1:G$1000,"&gt;0")),I30,INDEX(A$1:A$1000,MATCH(I30,A$1:A$1000,0)+1)),"")</f>
        <v>1532</v>
      </c>
      <c r="J31" s="7" t="str">
        <f>IFERROR(IF(COUNTIF(I$2:I31,I31)&lt;=IF(INDEX(B$1:B$1000,MATCH(I31,A$1:A$1000,0))&lt;&gt;0,COUNTIF(F$1:F$1000,"&gt;0")+COUNTIF(F$1:F$1000,"&lt;0"),0),B$1,C$1),"")</f>
        <v>Fordeling indirekte</v>
      </c>
      <c r="K31" s="8">
        <f t="shared" si="0"/>
        <v>20904780.123396192</v>
      </c>
      <c r="L31" s="7">
        <f>IF(J31="","",INDEX(E$1:E$1000,SUMPRODUCT(SMALL((INDEX(F$2:G$1000,,MATCH(J31,B$1:C$1,0))&lt;&gt;0)*ROW(F$2:F$1000),SUM(--(INDEX(F$2:G$1000,,MATCH(J31,B$1:C$1,0))=0))+COUNTIFS(I$2:I31,I31,J$2:J31,J31)))))</f>
        <v>180750</v>
      </c>
      <c r="M31" s="8">
        <f t="shared" si="1"/>
        <v>11508081.457929604</v>
      </c>
    </row>
    <row r="32" spans="9:13" x14ac:dyDescent="0.25">
      <c r="I32" s="7">
        <f>IFERROR(IF(COUNTIF(I$2:I31,I31)&lt;((INDEX(B$1:B$1000,MATCH(I31,A$1:A$1000,0))&lt;&gt;0)*(COUNTIF(F$1:F$1000,"&gt;0")+COUNTIF(F$1:F$1000,"&lt;0"))+(INDEX(C$1:C$1000,MATCH(I31,A$1:A$1000,0))&lt;&gt;0)*COUNTIF(G$1:G$1000,"&gt;0")),I31,INDEX(A$1:A$1000,MATCH(I31,A$1:A$1000,0)+1)),"")</f>
        <v>0</v>
      </c>
      <c r="J32" s="7" t="str">
        <f>IFERROR(IF(COUNTIF(I$2:I32,I32)&lt;=IF(INDEX(B$1:B$1000,MATCH(I32,A$1:A$1000,0))&lt;&gt;0,COUNTIF(F$1:F$1000,"&gt;0")+COUNTIF(F$1:F$1000,"&lt;0"),0),B$1,C$1),"")</f>
        <v/>
      </c>
      <c r="K32" s="8" t="str">
        <f t="shared" si="0"/>
        <v/>
      </c>
      <c r="L32" s="7" t="str">
        <f>IF(J32="","",INDEX(E$1:E$1000,SUMPRODUCT(SMALL((INDEX(F$2:G$1000,,MATCH(J32,B$1:C$1,0))&lt;&gt;0)*ROW(F$2:F$1000),SUM(--(INDEX(F$2:G$1000,,MATCH(J32,B$1:C$1,0))=0))+COUNTIFS(I$2:I32,I32,J$2:J32,J32)))))</f>
        <v/>
      </c>
      <c r="M32" s="8" t="str">
        <f t="shared" si="1"/>
        <v/>
      </c>
    </row>
    <row r="33" spans="9:13" x14ac:dyDescent="0.25">
      <c r="I33" s="7" t="str">
        <f>IFERROR(IF(COUNTIF(I$2:I32,I32)&lt;((INDEX(B$1:B$1000,MATCH(I32,A$1:A$1000,0))&lt;&gt;0)*(COUNTIF(F$1:F$1000,"&gt;0")+COUNTIF(F$1:F$1000,"&lt;0"))+(INDEX(C$1:C$1000,MATCH(I32,A$1:A$1000,0))&lt;&gt;0)*COUNTIF(G$1:G$1000,"&gt;0")),I32,INDEX(A$1:A$1000,MATCH(I32,A$1:A$1000,0)+1)),"")</f>
        <v/>
      </c>
      <c r="J33" s="7" t="str">
        <f>IFERROR(IF(COUNTIF(I$2:I33,I33)&lt;=IF(INDEX(B$1:B$1000,MATCH(I33,A$1:A$1000,0))&lt;&gt;0,COUNTIF(F$1:F$1000,"&gt;0")+COUNTIF(F$1:F$1000,"&lt;0"),0),B$1,C$1),"")</f>
        <v/>
      </c>
      <c r="K33" s="8" t="str">
        <f t="shared" si="0"/>
        <v/>
      </c>
      <c r="L33" s="7" t="str">
        <f>IF(J33="","",INDEX(E$1:E$1000,SUMPRODUCT(SMALL((INDEX(F$2:G$1000,,MATCH(J33,B$1:C$1,0))&lt;&gt;0)*ROW(F$2:F$1000),SUM(--(INDEX(F$2:G$1000,,MATCH(J33,B$1:C$1,0))=0))+COUNTIFS(I$2:I33,I33,J$2:J33,J33)))))</f>
        <v/>
      </c>
      <c r="M33" s="8" t="str">
        <f t="shared" si="1"/>
        <v/>
      </c>
    </row>
    <row r="34" spans="9:13" x14ac:dyDescent="0.25">
      <c r="I34" s="7" t="str">
        <f>IFERROR(IF(COUNTIF(I$2:I33,I33)&lt;((INDEX(B$1:B$1000,MATCH(I33,A$1:A$1000,0))&lt;&gt;0)*(COUNTIF(F$1:F$1000,"&gt;0")+COUNTIF(F$1:F$1000,"&lt;0"))+(INDEX(C$1:C$1000,MATCH(I33,A$1:A$1000,0))&lt;&gt;0)*COUNTIF(G$1:G$1000,"&gt;0")),I33,INDEX(A$1:A$1000,MATCH(I33,A$1:A$1000,0)+1)),"")</f>
        <v/>
      </c>
      <c r="J34" s="7" t="str">
        <f>IFERROR(IF(COUNTIF(I$2:I34,I34)&lt;=IF(INDEX(B$1:B$1000,MATCH(I34,A$1:A$1000,0))&lt;&gt;0,COUNTIF(F$1:F$1000,"&gt;0")+COUNTIF(F$1:F$1000,"&lt;0"),0),B$1,C$1),"")</f>
        <v/>
      </c>
      <c r="K34" s="8" t="str">
        <f t="shared" si="0"/>
        <v/>
      </c>
      <c r="L34" s="7" t="str">
        <f>IF(J34="","",INDEX(E$1:E$1000,SUMPRODUCT(SMALL((INDEX(F$2:G$1000,,MATCH(J34,B$1:C$1,0))&lt;&gt;0)*ROW(F$2:F$1000),SUM(--(INDEX(F$2:G$1000,,MATCH(J34,B$1:C$1,0))=0))+COUNTIFS(I$2:I34,I34,J$2:J34,J34)))))</f>
        <v/>
      </c>
      <c r="M34" s="8" t="str">
        <f t="shared" si="1"/>
        <v/>
      </c>
    </row>
    <row r="35" spans="9:13" x14ac:dyDescent="0.25">
      <c r="I35" s="7" t="str">
        <f>IFERROR(IF(COUNTIF(I$2:I34,I34)&lt;((INDEX(B$1:B$1000,MATCH(I34,A$1:A$1000,0))&lt;&gt;0)*(COUNTIF(F$1:F$1000,"&gt;0")+COUNTIF(F$1:F$1000,"&lt;0"))+(INDEX(C$1:C$1000,MATCH(I34,A$1:A$1000,0))&lt;&gt;0)*COUNTIF(G$1:G$1000,"&gt;0")),I34,INDEX(A$1:A$1000,MATCH(I34,A$1:A$1000,0)+1)),"")</f>
        <v/>
      </c>
      <c r="J35" s="7" t="str">
        <f>IFERROR(IF(COUNTIF(I$2:I35,I35)&lt;=IF(INDEX(B$1:B$1000,MATCH(I35,A$1:A$1000,0))&lt;&gt;0,COUNTIF(F$1:F$1000,"&gt;0")+COUNTIF(F$1:F$1000,"&lt;0"),0),B$1,C$1),"")</f>
        <v/>
      </c>
      <c r="K35" s="8" t="str">
        <f t="shared" si="0"/>
        <v/>
      </c>
      <c r="L35" s="7" t="str">
        <f>IF(J35="","",INDEX(E$1:E$1000,SUMPRODUCT(SMALL((INDEX(F$2:G$1000,,MATCH(J35,B$1:C$1,0))&lt;&gt;0)*ROW(F$2:F$1000),SUM(--(INDEX(F$2:G$1000,,MATCH(J35,B$1:C$1,0))=0))+COUNTIFS(I$2:I35,I35,J$2:J35,J35)))))</f>
        <v/>
      </c>
      <c r="M35" s="8" t="str">
        <f t="shared" si="1"/>
        <v/>
      </c>
    </row>
    <row r="36" spans="9:13" x14ac:dyDescent="0.25">
      <c r="I36" s="7" t="str">
        <f>IFERROR(IF(COUNTIF(I$2:I35,I35)&lt;((INDEX(B$1:B$1000,MATCH(I35,A$1:A$1000,0))&lt;&gt;0)*(COUNTIF(F$1:F$1000,"&gt;0")+COUNTIF(F$1:F$1000,"&lt;0"))+(INDEX(C$1:C$1000,MATCH(I35,A$1:A$1000,0))&lt;&gt;0)*COUNTIF(G$1:G$1000,"&gt;0")),I35,INDEX(A$1:A$1000,MATCH(I35,A$1:A$1000,0)+1)),"")</f>
        <v/>
      </c>
      <c r="J36" s="7" t="str">
        <f>IFERROR(IF(COUNTIF(I$2:I36,I36)&lt;=IF(INDEX(B$1:B$1000,MATCH(I36,A$1:A$1000,0))&lt;&gt;0,COUNTIF(F$1:F$1000,"&gt;0")+COUNTIF(F$1:F$1000,"&lt;0"),0),B$1,C$1),"")</f>
        <v/>
      </c>
      <c r="K36" s="8" t="str">
        <f t="shared" si="0"/>
        <v/>
      </c>
      <c r="L36" s="7" t="str">
        <f>IF(J36="","",INDEX(E$1:E$1000,SUMPRODUCT(SMALL((INDEX(F$2:G$1000,,MATCH(J36,B$1:C$1,0))&lt;&gt;0)*ROW(F$2:F$1000),SUM(--(INDEX(F$2:G$1000,,MATCH(J36,B$1:C$1,0))=0))+COUNTIFS(I$2:I36,I36,J$2:J36,J36)))))</f>
        <v/>
      </c>
      <c r="M36" s="8" t="str">
        <f t="shared" si="1"/>
        <v/>
      </c>
    </row>
    <row r="37" spans="9:13" x14ac:dyDescent="0.25">
      <c r="I37" s="7" t="str">
        <f>IFERROR(IF(COUNTIF(I$2:I36,I36)&lt;((INDEX(B$1:B$1000,MATCH(I36,A$1:A$1000,0))&lt;&gt;0)*(COUNTIF(F$1:F$1000,"&gt;0")+COUNTIF(F$1:F$1000,"&lt;0"))+(INDEX(C$1:C$1000,MATCH(I36,A$1:A$1000,0))&lt;&gt;0)*COUNTIF(G$1:G$1000,"&gt;0")),I36,INDEX(A$1:A$1000,MATCH(I36,A$1:A$1000,0)+1)),"")</f>
        <v/>
      </c>
      <c r="J37" s="7" t="str">
        <f>IFERROR(IF(COUNTIF(I$2:I37,I37)&lt;=IF(INDEX(B$1:B$1000,MATCH(I37,A$1:A$1000,0))&lt;&gt;0,COUNTIF(F$1:F$1000,"&gt;0")+COUNTIF(F$1:F$1000,"&lt;0"),0),B$1,C$1),"")</f>
        <v/>
      </c>
      <c r="K37" s="8" t="str">
        <f t="shared" si="0"/>
        <v/>
      </c>
      <c r="L37" s="7" t="str">
        <f>IF(J37="","",INDEX(E$1:E$1000,SUMPRODUCT(SMALL((INDEX(F$2:G$1000,,MATCH(J37,B$1:C$1,0))&lt;&gt;0)*ROW(F$2:F$1000),SUM(--(INDEX(F$2:G$1000,,MATCH(J37,B$1:C$1,0))=0))+COUNTIFS(I$2:I37,I37,J$2:J37,J37)))))</f>
        <v/>
      </c>
      <c r="M37" s="8" t="str">
        <f t="shared" si="1"/>
        <v/>
      </c>
    </row>
    <row r="38" spans="9:13" x14ac:dyDescent="0.25">
      <c r="I38" s="7" t="str">
        <f>IFERROR(IF(COUNTIF(I$2:I37,I37)&lt;((INDEX(B$1:B$1000,MATCH(I37,A$1:A$1000,0))&lt;&gt;0)*(COUNTIF(F$1:F$1000,"&gt;0")+COUNTIF(F$1:F$1000,"&lt;0"))+(INDEX(C$1:C$1000,MATCH(I37,A$1:A$1000,0))&lt;&gt;0)*COUNTIF(G$1:G$1000,"&gt;0")),I37,INDEX(A$1:A$1000,MATCH(I37,A$1:A$1000,0)+1)),"")</f>
        <v/>
      </c>
      <c r="J38" s="7" t="str">
        <f>IFERROR(IF(COUNTIF(I$2:I38,I38)&lt;=IF(INDEX(B$1:B$1000,MATCH(I38,A$1:A$1000,0))&lt;&gt;0,COUNTIF(F$1:F$1000,"&gt;0")+COUNTIF(F$1:F$1000,"&lt;0"),0),B$1,C$1),"")</f>
        <v/>
      </c>
      <c r="K38" s="8" t="str">
        <f t="shared" si="0"/>
        <v/>
      </c>
      <c r="L38" s="7" t="str">
        <f>IF(J38="","",INDEX(E$1:E$1000,SUMPRODUCT(SMALL((INDEX(F$2:G$1000,,MATCH(J38,B$1:C$1,0))&lt;&gt;0)*ROW(F$2:F$1000),SUM(--(INDEX(F$2:G$1000,,MATCH(J38,B$1:C$1,0))=0))+COUNTIFS(I$2:I38,I38,J$2:J38,J38)))))</f>
        <v/>
      </c>
      <c r="M38" s="8" t="str">
        <f t="shared" si="1"/>
        <v/>
      </c>
    </row>
    <row r="39" spans="9:13" x14ac:dyDescent="0.25">
      <c r="I39" s="7" t="str">
        <f>IFERROR(IF(COUNTIF(I$2:I38,I38)&lt;((INDEX(B$1:B$1000,MATCH(I38,A$1:A$1000,0))&lt;&gt;0)*(COUNTIF(F$1:F$1000,"&gt;0")+COUNTIF(F$1:F$1000,"&lt;0"))+(INDEX(C$1:C$1000,MATCH(I38,A$1:A$1000,0))&lt;&gt;0)*COUNTIF(G$1:G$1000,"&gt;0")),I38,INDEX(A$1:A$1000,MATCH(I38,A$1:A$1000,0)+1)),"")</f>
        <v/>
      </c>
      <c r="J39" s="7" t="str">
        <f>IFERROR(IF(COUNTIF(I$2:I39,I39)&lt;=IF(INDEX(B$1:B$1000,MATCH(I39,A$1:A$1000,0))&lt;&gt;0,COUNTIF(F$1:F$1000,"&gt;0")+COUNTIF(F$1:F$1000,"&lt;0"),0),B$1,C$1),"")</f>
        <v/>
      </c>
      <c r="K39" s="8" t="str">
        <f t="shared" si="0"/>
        <v/>
      </c>
      <c r="L39" s="7" t="str">
        <f>IF(J39="","",INDEX(E$1:E$1000,SUMPRODUCT(SMALL((INDEX(F$2:G$1000,,MATCH(J39,B$1:C$1,0))&lt;&gt;0)*ROW(F$2:F$1000),SUM(--(INDEX(F$2:G$1000,,MATCH(J39,B$1:C$1,0))=0))+COUNTIFS(I$2:I39,I39,J$2:J39,J39)))))</f>
        <v/>
      </c>
      <c r="M39" s="8" t="str">
        <f t="shared" si="1"/>
        <v/>
      </c>
    </row>
    <row r="40" spans="9:13" x14ac:dyDescent="0.25">
      <c r="I40" s="7" t="str">
        <f>IFERROR(IF(COUNTIF(I$2:I39,I39)&lt;((INDEX(B$1:B$1000,MATCH(I39,A$1:A$1000,0))&lt;&gt;0)*(COUNTIF(F$1:F$1000,"&gt;0")+COUNTIF(F$1:F$1000,"&lt;0"))+(INDEX(C$1:C$1000,MATCH(I39,A$1:A$1000,0))&lt;&gt;0)*COUNTIF(G$1:G$1000,"&gt;0")),I39,INDEX(A$1:A$1000,MATCH(I39,A$1:A$1000,0)+1)),"")</f>
        <v/>
      </c>
      <c r="J40" s="7" t="str">
        <f>IFERROR(IF(COUNTIF(I$2:I40,I40)&lt;=IF(INDEX(B$1:B$1000,MATCH(I40,A$1:A$1000,0))&lt;&gt;0,COUNTIF(F$1:F$1000,"&gt;0")+COUNTIF(F$1:F$1000,"&lt;0"),0),B$1,C$1),"")</f>
        <v/>
      </c>
      <c r="K40" s="8" t="str">
        <f t="shared" si="0"/>
        <v/>
      </c>
      <c r="L40" s="7" t="str">
        <f>IF(J40="","",INDEX(E$1:E$1000,SUMPRODUCT(SMALL((INDEX(F$2:G$1000,,MATCH(J40,B$1:C$1,0))&lt;&gt;0)*ROW(F$2:F$1000),SUM(--(INDEX(F$2:G$1000,,MATCH(J40,B$1:C$1,0))=0))+COUNTIFS(I$2:I40,I40,J$2:J40,J40)))))</f>
        <v/>
      </c>
      <c r="M40" s="8" t="str">
        <f t="shared" si="1"/>
        <v/>
      </c>
    </row>
    <row r="41" spans="9:13" x14ac:dyDescent="0.25">
      <c r="I41" s="7" t="str">
        <f>IFERROR(IF(COUNTIF(I$2:I40,I40)&lt;((INDEX(B$1:B$1000,MATCH(I40,A$1:A$1000,0))&lt;&gt;0)*(COUNTIF(F$1:F$1000,"&gt;0")+COUNTIF(F$1:F$1000,"&lt;0"))+(INDEX(C$1:C$1000,MATCH(I40,A$1:A$1000,0))&lt;&gt;0)*COUNTIF(G$1:G$1000,"&gt;0")),I40,INDEX(A$1:A$1000,MATCH(I40,A$1:A$1000,0)+1)),"")</f>
        <v/>
      </c>
      <c r="J41" s="7" t="str">
        <f>IFERROR(IF(COUNTIF(I$2:I41,I41)&lt;=IF(INDEX(B$1:B$1000,MATCH(I41,A$1:A$1000,0))&lt;&gt;0,COUNTIF(F$1:F$1000,"&gt;0")+COUNTIF(F$1:F$1000,"&lt;0"),0),B$1,C$1),"")</f>
        <v/>
      </c>
      <c r="K41" s="8" t="str">
        <f t="shared" si="0"/>
        <v/>
      </c>
      <c r="L41" s="7" t="str">
        <f>IF(J41="","",INDEX(E$1:E$1000,SUMPRODUCT(SMALL((INDEX(F$2:G$1000,,MATCH(J41,B$1:C$1,0))&lt;&gt;0)*ROW(F$2:F$1000),SUM(--(INDEX(F$2:G$1000,,MATCH(J41,B$1:C$1,0))=0))+COUNTIFS(I$2:I41,I41,J$2:J41,J41)))))</f>
        <v/>
      </c>
      <c r="M41" s="8" t="str">
        <f t="shared" si="1"/>
        <v/>
      </c>
    </row>
    <row r="42" spans="9:13" x14ac:dyDescent="0.25">
      <c r="I42" s="7" t="str">
        <f>IFERROR(IF(COUNTIF(I$2:I41,I41)&lt;((INDEX(B$1:B$1000,MATCH(I41,A$1:A$1000,0))&lt;&gt;0)*(COUNTIF(F$1:F$1000,"&gt;0")+COUNTIF(F$1:F$1000,"&lt;0"))+(INDEX(C$1:C$1000,MATCH(I41,A$1:A$1000,0))&lt;&gt;0)*COUNTIF(G$1:G$1000,"&gt;0")),I41,INDEX(A$1:A$1000,MATCH(I41,A$1:A$1000,0)+1)),"")</f>
        <v/>
      </c>
      <c r="J42" s="7" t="str">
        <f>IFERROR(IF(COUNTIF(I$2:I42,I42)&lt;=IF(INDEX(B$1:B$1000,MATCH(I42,A$1:A$1000,0))&lt;&gt;0,COUNTIF(F$1:F$1000,"&gt;0")+COUNTIF(F$1:F$1000,"&lt;0"),0),B$1,C$1),"")</f>
        <v/>
      </c>
      <c r="K42" s="8" t="str">
        <f t="shared" si="0"/>
        <v/>
      </c>
      <c r="L42" s="7" t="str">
        <f>IF(J42="","",INDEX(E$1:E$1000,SUMPRODUCT(SMALL((INDEX(F$2:G$1000,,MATCH(J42,B$1:C$1,0))&lt;&gt;0)*ROW(F$2:F$1000),SUM(--(INDEX(F$2:G$1000,,MATCH(J42,B$1:C$1,0))=0))+COUNTIFS(I$2:I42,I42,J$2:J42,J42)))))</f>
        <v/>
      </c>
      <c r="M42" s="8" t="str">
        <f t="shared" si="1"/>
        <v/>
      </c>
    </row>
    <row r="43" spans="9:13" x14ac:dyDescent="0.25">
      <c r="I43" s="7" t="str">
        <f>IFERROR(IF(COUNTIF(I$2:I42,I42)&lt;((INDEX(B$1:B$1000,MATCH(I42,A$1:A$1000,0))&lt;&gt;0)*(COUNTIF(F$1:F$1000,"&gt;0")+COUNTIF(F$1:F$1000,"&lt;0"))+(INDEX(C$1:C$1000,MATCH(I42,A$1:A$1000,0))&lt;&gt;0)*COUNTIF(G$1:G$1000,"&gt;0")),I42,INDEX(A$1:A$1000,MATCH(I42,A$1:A$1000,0)+1)),"")</f>
        <v/>
      </c>
      <c r="J43" s="7" t="str">
        <f>IFERROR(IF(COUNTIF(I$2:I43,I43)&lt;=IF(INDEX(B$1:B$1000,MATCH(I43,A$1:A$1000,0))&lt;&gt;0,COUNTIF(F$1:F$1000,"&gt;0")+COUNTIF(F$1:F$1000,"&lt;0"),0),B$1,C$1),"")</f>
        <v/>
      </c>
      <c r="K43" s="8" t="str">
        <f t="shared" si="0"/>
        <v/>
      </c>
      <c r="L43" s="7" t="str">
        <f>IF(J43="","",INDEX(E$1:E$1000,SUMPRODUCT(SMALL((INDEX(F$2:G$1000,,MATCH(J43,B$1:C$1,0))&lt;&gt;0)*ROW(F$2:F$1000),SUM(--(INDEX(F$2:G$1000,,MATCH(J43,B$1:C$1,0))=0))+COUNTIFS(I$2:I43,I43,J$2:J43,J43)))))</f>
        <v/>
      </c>
      <c r="M43" s="8" t="str">
        <f t="shared" si="1"/>
        <v/>
      </c>
    </row>
    <row r="44" spans="9:13" x14ac:dyDescent="0.25">
      <c r="I44" s="7" t="str">
        <f>IFERROR(IF(COUNTIF(I$2:I43,I43)&lt;((INDEX(B$1:B$1000,MATCH(I43,A$1:A$1000,0))&lt;&gt;0)*(COUNTIF(F$1:F$1000,"&gt;0")+COUNTIF(F$1:F$1000,"&lt;0"))+(INDEX(C$1:C$1000,MATCH(I43,A$1:A$1000,0))&lt;&gt;0)*COUNTIF(G$1:G$1000,"&gt;0")),I43,INDEX(A$1:A$1000,MATCH(I43,A$1:A$1000,0)+1)),"")</f>
        <v/>
      </c>
      <c r="J44" s="7" t="str">
        <f>IFERROR(IF(COUNTIF(I$2:I44,I44)&lt;=IF(INDEX(B$1:B$1000,MATCH(I44,A$1:A$1000,0))&lt;&gt;0,COUNTIF(F$1:F$1000,"&gt;0")+COUNTIF(F$1:F$1000,"&lt;0"),0),B$1,C$1),"")</f>
        <v/>
      </c>
      <c r="K44" s="8" t="str">
        <f t="shared" si="0"/>
        <v/>
      </c>
      <c r="L44" s="7" t="str">
        <f>IF(J44="","",INDEX(E$1:E$1000,SUMPRODUCT(SMALL((INDEX(F$2:G$1000,,MATCH(J44,B$1:C$1,0))&lt;&gt;0)*ROW(F$2:F$1000),SUM(--(INDEX(F$2:G$1000,,MATCH(J44,B$1:C$1,0))=0))+COUNTIFS(I$2:I44,I44,J$2:J44,J44)))))</f>
        <v/>
      </c>
      <c r="M44" s="8" t="str">
        <f t="shared" si="1"/>
        <v/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admin</cp:lastModifiedBy>
  <dcterms:created xsi:type="dcterms:W3CDTF">2014-10-08T09:26:46Z</dcterms:created>
  <dcterms:modified xsi:type="dcterms:W3CDTF">2014-10-09T01:53:27Z</dcterms:modified>
</cp:coreProperties>
</file>