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610" windowHeight="11640"/>
  </bookViews>
  <sheets>
    <sheet name="Ark1" sheetId="1" r:id="rId1"/>
    <sheet name="Проценты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I3" i="1" a="1"/>
  <c r="I3" s="1"/>
  <c r="I4" l="1" a="1"/>
  <c r="I4" s="1"/>
  <c r="J4" s="1"/>
  <c r="J3"/>
  <c r="L3" s="1"/>
  <c r="M3" l="1"/>
  <c r="I5" a="1"/>
  <c r="I5" s="1"/>
  <c r="I6" s="1" a="1"/>
  <c r="I6" s="1"/>
  <c r="K3"/>
  <c r="L4"/>
  <c r="K4"/>
  <c r="J5" l="1"/>
  <c r="L5" s="1"/>
  <c r="M4"/>
  <c r="I7" a="1"/>
  <c r="I7" s="1"/>
  <c r="J6"/>
  <c r="K5" l="1"/>
  <c r="M5" s="1"/>
  <c r="J7"/>
  <c r="I8" a="1"/>
  <c r="I8" s="1"/>
  <c r="L6"/>
  <c r="M6" s="1"/>
  <c r="K6"/>
  <c r="I9" l="1" a="1"/>
  <c r="I9" s="1"/>
  <c r="J8"/>
  <c r="L7"/>
  <c r="K7"/>
  <c r="M7" l="1"/>
  <c r="L8"/>
  <c r="K8"/>
  <c r="J9"/>
  <c r="I10" a="1"/>
  <c r="I10" s="1"/>
  <c r="M8" l="1"/>
  <c r="I11" a="1"/>
  <c r="I11" s="1"/>
  <c r="J10"/>
  <c r="K9"/>
  <c r="L9"/>
  <c r="M9" s="1"/>
  <c r="L10" l="1"/>
  <c r="M10" s="1"/>
  <c r="K10"/>
  <c r="J11"/>
  <c r="I12" a="1"/>
  <c r="I12" s="1"/>
  <c r="K11" l="1"/>
  <c r="L11"/>
  <c r="M11" s="1"/>
  <c r="I13" a="1"/>
  <c r="I13" s="1"/>
  <c r="J12"/>
  <c r="J13" l="1"/>
  <c r="I14" a="1"/>
  <c r="I14" s="1"/>
  <c r="L12"/>
  <c r="M12" s="1"/>
  <c r="K12"/>
  <c r="I15" l="1" a="1"/>
  <c r="I15" s="1"/>
  <c r="J14"/>
  <c r="K13"/>
  <c r="L13"/>
  <c r="M13" s="1"/>
  <c r="L14" l="1"/>
  <c r="M14" s="1"/>
  <c r="K14"/>
  <c r="J15"/>
  <c r="I16" a="1"/>
  <c r="I16" s="1"/>
  <c r="K15" l="1"/>
  <c r="L15"/>
  <c r="M15" s="1"/>
  <c r="I17" a="1"/>
  <c r="I17" s="1"/>
  <c r="J16"/>
  <c r="J17" l="1"/>
  <c r="I18" a="1"/>
  <c r="I18" s="1"/>
  <c r="K16"/>
  <c r="L16"/>
  <c r="M16" s="1"/>
  <c r="I19" l="1" a="1"/>
  <c r="I19" s="1"/>
  <c r="J18"/>
  <c r="K17"/>
  <c r="L17"/>
  <c r="M17" s="1"/>
  <c r="L18" l="1"/>
  <c r="M18" s="1"/>
  <c r="K18"/>
  <c r="J19"/>
  <c r="I20" a="1"/>
  <c r="I20" s="1"/>
  <c r="K19" l="1"/>
  <c r="L19"/>
  <c r="M19" s="1"/>
  <c r="I21" a="1"/>
  <c r="I21" s="1"/>
  <c r="J20"/>
  <c r="J21" l="1"/>
  <c r="I22" a="1"/>
  <c r="I22" s="1"/>
  <c r="K20"/>
  <c r="L20"/>
  <c r="M20" s="1"/>
  <c r="I23" l="1" a="1"/>
  <c r="I23" s="1"/>
  <c r="J22"/>
  <c r="K21"/>
  <c r="L21"/>
  <c r="M21" s="1"/>
  <c r="L22" l="1"/>
  <c r="M22" s="1"/>
  <c r="K22"/>
  <c r="J23"/>
  <c r="I24" a="1"/>
  <c r="I24" s="1"/>
  <c r="K23" l="1"/>
  <c r="L23"/>
  <c r="M23" s="1"/>
  <c r="I25" a="1"/>
  <c r="I25" s="1"/>
  <c r="J24"/>
  <c r="J25" l="1"/>
  <c r="I26" a="1"/>
  <c r="I26" s="1"/>
  <c r="K24"/>
  <c r="L24"/>
  <c r="M24" s="1"/>
  <c r="I27" l="1" a="1"/>
  <c r="I27" s="1"/>
  <c r="J26"/>
  <c r="K25"/>
  <c r="L25"/>
  <c r="M25" s="1"/>
  <c r="L26" l="1"/>
  <c r="M26" s="1"/>
  <c r="K26"/>
  <c r="J27"/>
  <c r="I28" a="1"/>
  <c r="I28" s="1"/>
  <c r="K27" l="1"/>
  <c r="L27"/>
  <c r="M27" s="1"/>
  <c r="J28"/>
  <c r="I29" a="1"/>
  <c r="I29" s="1"/>
  <c r="K28" l="1"/>
  <c r="L28"/>
  <c r="M28" s="1"/>
  <c r="J29"/>
  <c r="I30" a="1"/>
  <c r="I30" s="1"/>
  <c r="K29" l="1"/>
  <c r="L29"/>
  <c r="M29" s="1"/>
  <c r="I31" a="1"/>
  <c r="I31" s="1"/>
  <c r="J30"/>
  <c r="J31" l="1"/>
  <c r="I32" a="1"/>
  <c r="I32" s="1"/>
  <c r="L30"/>
  <c r="M30" s="1"/>
  <c r="K30"/>
  <c r="I33" l="1" a="1"/>
  <c r="I33" s="1"/>
  <c r="J32"/>
  <c r="K31"/>
  <c r="L31"/>
  <c r="M31" s="1"/>
  <c r="K32" l="1"/>
  <c r="L32"/>
  <c r="M32" s="1"/>
  <c r="J33"/>
  <c r="I34" a="1"/>
  <c r="I34" s="1"/>
  <c r="K33" l="1"/>
  <c r="L33"/>
  <c r="M33" s="1"/>
  <c r="I35" a="1"/>
  <c r="I35" s="1"/>
  <c r="J34"/>
  <c r="J35" l="1"/>
  <c r="I36" a="1"/>
  <c r="I36" s="1"/>
  <c r="L34"/>
  <c r="M34" s="1"/>
  <c r="K34"/>
  <c r="I37" l="1" a="1"/>
  <c r="I37" s="1"/>
  <c r="J36"/>
  <c r="K35"/>
  <c r="L35"/>
  <c r="M35" s="1"/>
  <c r="K36" l="1"/>
  <c r="L36"/>
  <c r="M36" s="1"/>
  <c r="J37"/>
  <c r="I38" a="1"/>
  <c r="I38" s="1"/>
  <c r="L37" l="1"/>
  <c r="M37"/>
  <c r="K37"/>
  <c r="J38"/>
  <c r="I39" a="1"/>
  <c r="I39" s="1"/>
  <c r="M38" l="1"/>
  <c r="K38"/>
  <c r="L38"/>
  <c r="J39"/>
  <c r="I40" a="1"/>
  <c r="I40" s="1"/>
  <c r="K39" l="1"/>
  <c r="L39"/>
  <c r="M39"/>
  <c r="J40"/>
  <c r="I41" a="1"/>
  <c r="I41" s="1"/>
  <c r="K40" l="1"/>
  <c r="L40"/>
  <c r="M40"/>
  <c r="J41"/>
  <c r="I42" a="1"/>
  <c r="I42" s="1"/>
  <c r="L41" l="1"/>
  <c r="K41"/>
  <c r="M41"/>
  <c r="I43" a="1"/>
  <c r="I43" s="1"/>
  <c r="J42"/>
  <c r="J43" l="1"/>
  <c r="I44" a="1"/>
  <c r="I44" s="1"/>
  <c r="M42"/>
  <c r="K42"/>
  <c r="L42"/>
  <c r="I45" l="1" a="1"/>
  <c r="I45" s="1"/>
  <c r="J45" s="1"/>
  <c r="J44"/>
  <c r="K43"/>
  <c r="M43"/>
  <c r="L43"/>
  <c r="K44" l="1"/>
  <c r="L44"/>
  <c r="M44"/>
  <c r="L45"/>
  <c r="M45"/>
  <c r="K45"/>
</calcChain>
</file>

<file path=xl/sharedStrings.xml><?xml version="1.0" encoding="utf-8"?>
<sst xmlns="http://schemas.openxmlformats.org/spreadsheetml/2006/main" count="21" uniqueCount="16">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</sst>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  <xf numFmtId="4" fontId="0" fillId="6" borderId="1" xfId="0" applyNumberFormat="1" applyFill="1" applyBorder="1"/>
    <xf numFmtId="10" fontId="0" fillId="6" borderId="1" xfId="0" applyNumberFormat="1" applyFill="1" applyBorder="1"/>
    <xf numFmtId="4" fontId="0" fillId="7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5"/>
  <sheetViews>
    <sheetView tabSelected="1" workbookViewId="0">
      <selection sqref="A1:XFD1"/>
    </sheetView>
  </sheetViews>
  <sheetFormatPr defaultRowHeight="1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  <col min="15" max="15" width="12" bestFit="1" customWidth="1"/>
  </cols>
  <sheetData>
    <row r="2" spans="1:13">
      <c r="A2" s="1" t="s">
        <v>0</v>
      </c>
      <c r="B2" s="2" t="s">
        <v>1</v>
      </c>
      <c r="C2" s="2" t="s">
        <v>13</v>
      </c>
      <c r="E2" s="1" t="s">
        <v>9</v>
      </c>
      <c r="F2" s="1" t="s">
        <v>11</v>
      </c>
      <c r="G2" s="9" t="s">
        <v>12</v>
      </c>
      <c r="I2" s="13" t="s">
        <v>0</v>
      </c>
      <c r="J2" s="13" t="s">
        <v>14</v>
      </c>
      <c r="K2" s="12" t="s">
        <v>15</v>
      </c>
      <c r="L2" s="13" t="s">
        <v>9</v>
      </c>
      <c r="M2" s="14" t="s">
        <v>10</v>
      </c>
    </row>
    <row r="3" spans="1:13">
      <c r="A3" s="3" t="s">
        <v>2</v>
      </c>
      <c r="B3" s="18">
        <v>23</v>
      </c>
      <c r="C3" s="16">
        <v>0</v>
      </c>
      <c r="E3" s="3">
        <v>161050</v>
      </c>
      <c r="F3" s="19">
        <v>-0.129</v>
      </c>
      <c r="G3" s="17">
        <v>0</v>
      </c>
      <c r="I3" s="15" t="str">
        <f t="array" ref="I3">IF(AND(B3=0,C3=0),INDEX(A4:A1001,MIN(IFERROR(MATCH(1=1,ISNUMBER(1/(INDEX(B$2:B$1001,3):INDEX(B$2:B$1001,1000))),0),1000),IFERROR(MATCH(1=1,ISNUMBER(1/(INDEX(C$2:C$1001,3):INDEX(C$2:C$1001,1000))),0),1000))),A3)</f>
        <v>0</v>
      </c>
      <c r="J3" s="7" t="str">
        <f>IFERROR(IF(COUNTIF(I$3:I3,I3)&lt;=IF(INDEX(B$2:B$1001,MATCH(I3,A$2:A$1001,0))&lt;&gt;0,COUNTIF(F$2:F$1001,"&gt;0")+COUNTIF(F$2:F$1001,"&lt;0"),0),B$2,C$2),"")</f>
        <v>Fordeling indirekte</v>
      </c>
      <c r="K3" s="8">
        <f>IF(J3="","",INDEX(B$2:C$1001,MATCH(I3,A$2:A$1001,0),MATCH(J3,B$2:C$2,0)))</f>
        <v>23</v>
      </c>
      <c r="L3" s="7">
        <f>IF(J3="","",INDEX(E$2:E$1001,SUMPRODUCT(SMALL((INDEX(F$3:G$1001,,MATCH(J3,B$2:C$2,0))&lt;&gt;0)*ROW(F$3:F$1001),SUM(--(INDEX(F$3:G$1001,,MATCH(J3,B$2:C$2,0))=0))+COUNTIFS(I$3:I3,I3,J$3:J3,J3)))))</f>
        <v>203050</v>
      </c>
      <c r="M3" s="8">
        <f>IF(J3="","",INDEX(F$2:G$1001,MATCH(L3,E$2:E$1001,0),MATCH(J3,B$2:C$2,0))*K3)</f>
        <v>1.1016999999999999</v>
      </c>
    </row>
    <row r="4" spans="1:13">
      <c r="A4" s="3" t="s">
        <v>3</v>
      </c>
      <c r="B4" s="20">
        <v>67</v>
      </c>
      <c r="C4" s="4">
        <v>78830</v>
      </c>
      <c r="E4" s="3">
        <v>203050</v>
      </c>
      <c r="F4" s="6">
        <v>4.7899999999999998E-2</v>
      </c>
      <c r="G4" s="6">
        <v>0.33</v>
      </c>
      <c r="I4" s="7" t="str">
        <f t="array" ref="I4">IFERROR(IF(COUNTIF(I$3:I3,I3)&lt;((INDEX(B$2:B$1001,MATCH(I3,A$2:A$1001,0))&lt;&gt;0)*(COUNTIF(F$2:F$1001,"&gt;0")+COUNTIF(F$2:F$1001,"&lt;0"))+(INDEX(C$2:C$1001,MATCH(I3,A$2:A$1001,0))&lt;&gt;0)*COUNTIF(G$2:G$1001,"&gt;0")),I3,INDEX(A$2:A$1001,MATCH(I3,A$2:A$1001,0)+MIN(IFERROR(MATCH(1=1,ISNUMBER(1/(INDEX(B$2:B$1001,MATCH(I3,A$2:A$1001,0)+1):INDEX(B$2:B$1001,1000))),0),1000),IFERROR(MATCH(1=1,ISNUMBER(1/(INDEX(C$2:C$1001,MATCH(I3,A$2:A$1001,0)+1):INDEX(C$2:C$1001,1000))),0),1000)))),"")</f>
        <v>0</v>
      </c>
      <c r="J4" s="7" t="str">
        <f>IFERROR(IF(COUNTIF(I$3:I4,I4)&lt;=IF(INDEX(B$2:B$1001,MATCH(I4,A$2:A$1001,0))&lt;&gt;0,COUNTIF(F$2:F$1001,"&gt;0")+COUNTIF(F$2:F$1001,"&lt;0"),0),B$2,C$2),"")</f>
        <v>Fordeling indirekte</v>
      </c>
      <c r="K4" s="8">
        <f t="shared" ref="K4:K45" si="0">IF(J4="","",INDEX(B$2:C$1001,MATCH(I4,A$2:A$1001,0),MATCH(J4,B$2:C$2,0)))</f>
        <v>23</v>
      </c>
      <c r="L4" s="7">
        <f>IF(J4="","",INDEX(E$2:E$1001,SUMPRODUCT(SMALL((INDEX(F$3:G$1001,,MATCH(J4,B$2:C$2,0))&lt;&gt;0)*ROW(F$3:F$1001),SUM(--(INDEX(F$3:G$1001,,MATCH(J4,B$2:C$2,0))=0))+COUNTIFS(I$3:I4,I4,J$3:J4,J4)))))</f>
        <v>220750</v>
      </c>
      <c r="M4" s="8">
        <f t="shared" ref="M4:M45" si="1">IF(J4="","",INDEX(F$2:G$1001,MATCH(L4,E$2:E$1001,0),MATCH(J4,B$2:C$2,0))*K4)</f>
        <v>6.2698</v>
      </c>
    </row>
    <row r="5" spans="1:13">
      <c r="A5" s="3" t="s">
        <v>4</v>
      </c>
      <c r="B5" s="4">
        <v>56</v>
      </c>
      <c r="C5" s="16">
        <v>0</v>
      </c>
      <c r="E5" s="3">
        <v>220750</v>
      </c>
      <c r="F5" s="6">
        <v>0.27260000000000001</v>
      </c>
      <c r="G5" s="6">
        <v>0.64</v>
      </c>
      <c r="I5" s="7" t="str">
        <f t="array" ref="I5">IFERROR(IF(COUNTIF(I$3:I4,I4)&lt;((INDEX(B$2:B$1001,MATCH(I4,A$2:A$1001,0))&lt;&gt;0)*(COUNTIF(F$2:F$1001,"&gt;0")+COUNTIF(F$2:F$1001,"&lt;0"))+(INDEX(C$2:C$1001,MATCH(I4,A$2:A$1001,0))&lt;&gt;0)*COUNTIF(G$2:G$1001,"&gt;0")),I4,INDEX(A$2:A$1001,MATCH(I4,A$2:A$1001,0)+MIN(IFERROR(MATCH(1=1,ISNUMBER(1/(INDEX(B$2:B$1001,MATCH(I4,A$2:A$1001,0)+1):INDEX(B$2:B$1001,1000))),0),1000),IFERROR(MATCH(1=1,ISNUMBER(1/(INDEX(C$2:C$1001,MATCH(I4,A$2:A$1001,0)+1):INDEX(C$2:C$1001,1000))),0),1000)))),"")</f>
        <v>0</v>
      </c>
      <c r="J5" s="7" t="str">
        <f>IFERROR(IF(COUNTIF(I$3:I5,I5)&lt;=IF(INDEX(B$2:B$1001,MATCH(I5,A$2:A$1001,0))&lt;&gt;0,COUNTIF(F$2:F$1001,"&gt;0")+COUNTIF(F$2:F$1001,"&lt;0"),0),B$2,C$2),"")</f>
        <v>Fordeling indirekte</v>
      </c>
      <c r="K5" s="8">
        <f t="shared" si="0"/>
        <v>23</v>
      </c>
      <c r="L5" s="7">
        <f>IF(J5="","",INDEX(E$2:E$1001,SUMPRODUCT(SMALL((INDEX(F$3:G$1001,,MATCH(J5,B$2:C$2,0))&lt;&gt;0)*ROW(F$3:F$1001),SUM(--(INDEX(F$3:G$1001,,MATCH(J5,B$2:C$2,0))=0))+COUNTIFS(I$3:I5,I5,J$3:J5,J5)))))</f>
        <v>180750</v>
      </c>
      <c r="M5" s="8">
        <f t="shared" si="1"/>
        <v>12.6615</v>
      </c>
    </row>
    <row r="6" spans="1:13">
      <c r="A6" s="3" t="s">
        <v>5</v>
      </c>
      <c r="B6" s="4">
        <v>39</v>
      </c>
      <c r="C6" s="16">
        <v>0</v>
      </c>
      <c r="E6" s="3">
        <v>180750</v>
      </c>
      <c r="F6" s="6">
        <v>0.55049999999999999</v>
      </c>
      <c r="G6" s="6">
        <v>0.03</v>
      </c>
      <c r="I6" s="7" t="str">
        <f t="array" ref="I6">IFERROR(IF(COUNTIF(I$3:I5,I5)&lt;((INDEX(B$2:B$1001,MATCH(I5,A$2:A$1001,0))&lt;&gt;0)*(COUNTIF(F$2:F$1001,"&gt;0")+COUNTIF(F$2:F$1001,"&lt;0"))+(INDEX(C$2:C$1001,MATCH(I5,A$2:A$1001,0))&lt;&gt;0)*COUNTIF(G$2:G$1001,"&gt;0")),I5,INDEX(A$2:A$1001,MATCH(I5,A$2:A$1001,0)+MIN(IFERROR(MATCH(1=1,ISNUMBER(1/(INDEX(B$2:B$1001,MATCH(I5,A$2:A$1001,0)+1):INDEX(B$2:B$1001,1000))),0),1000),IFERROR(MATCH(1=1,ISNUMBER(1/(INDEX(C$2:C$1001,MATCH(I5,A$2:A$1001,0)+1):INDEX(C$2:C$1001,1000))),0),1000)))),"")</f>
        <v>0</v>
      </c>
      <c r="J6" s="7" t="str">
        <f>IFERROR(IF(COUNTIF(I$3:I6,I6)&lt;=IF(INDEX(B$2:B$1001,MATCH(I6,A$2:A$1001,0))&lt;&gt;0,COUNTIF(F$2:F$1001,"&gt;0")+COUNTIF(F$2:F$1001,"&lt;0"),0),B$2,C$2),"")</f>
        <v>Fordeling indirekte</v>
      </c>
      <c r="K6" s="8">
        <f t="shared" si="0"/>
        <v>23</v>
      </c>
      <c r="L6" s="7">
        <f>IF(J6="","",INDEX(E$2:E$1001,SUMPRODUCT(SMALL((INDEX(F$3:G$1001,,MATCH(J6,B$2:C$2,0))&lt;&gt;0)*ROW(F$3:F$1001),SUM(--(INDEX(F$3:G$1001,,MATCH(J6,B$2:C$2,0))=0))+COUNTIFS(I$3:I6,I6,J$3:J6,J6)))))</f>
        <v>0</v>
      </c>
      <c r="M6" s="8" t="e">
        <f t="shared" si="1"/>
        <v>#N/A</v>
      </c>
    </row>
    <row r="7" spans="1:13">
      <c r="A7" s="3" t="s">
        <v>6</v>
      </c>
      <c r="B7" s="4">
        <v>49</v>
      </c>
      <c r="C7" s="16">
        <v>0</v>
      </c>
      <c r="E7" s="10"/>
      <c r="F7" s="6"/>
      <c r="G7" s="3"/>
      <c r="I7" s="7" t="str">
        <f t="array" ref="I7">IFERROR(IF(COUNTIF(I$3:I6,I6)&lt;((INDEX(B$2:B$1001,MATCH(I6,A$2:A$1001,0))&lt;&gt;0)*(COUNTIF(F$2:F$1001,"&gt;0")+COUNTIF(F$2:F$1001,"&lt;0"))+(INDEX(C$2:C$1001,MATCH(I6,A$2:A$1001,0))&lt;&gt;0)*COUNTIF(G$2:G$1001,"&gt;0")),I6,INDEX(A$2:A$1001,MATCH(I6,A$2:A$1001,0)+MIN(IFERROR(MATCH(1=1,ISNUMBER(1/(INDEX(B$2:B$1001,MATCH(I6,A$2:A$1001,0)+1):INDEX(B$2:B$1001,1000))),0),1000),IFERROR(MATCH(1=1,ISNUMBER(1/(INDEX(C$2:C$1001,MATCH(I6,A$2:A$1001,0)+1):INDEX(C$2:C$1001,1000))),0),1000)))),"")</f>
        <v>1501</v>
      </c>
      <c r="J7" s="7" t="str">
        <f>IFERROR(IF(COUNTIF(I$3:I7,I7)&lt;=IF(INDEX(B$2:B$1001,MATCH(I7,A$2:A$1001,0))&lt;&gt;0,COUNTIF(F$2:F$1001,"&gt;0")+COUNTIF(F$2:F$1001,"&lt;0"),0),B$2,C$2),"")</f>
        <v>Fordeling indirekte</v>
      </c>
      <c r="K7" s="8">
        <f>IF(J7="","",INDEX(B$2:C$1001,MATCH(I7,A$2:A$1001,0),MATCH(J7,B$2:C$2,0)))</f>
        <v>67</v>
      </c>
      <c r="L7" s="7">
        <f>IF(J7="","",INDEX(E$2:E$1001,SUMPRODUCT(SMALL((INDEX(F$3:G$1001,,MATCH(J7,B$2:C$2,0))&lt;&gt;0)*ROW(F$3:F$1001),SUM(--(INDEX(F$3:G$1001,,MATCH(J7,B$2:C$2,0))=0))+COUNTIFS(I$3:I7,I7,J$3:J7,J7)))))</f>
        <v>203050</v>
      </c>
      <c r="M7" s="8">
        <f t="shared" si="1"/>
        <v>3.2092999999999998</v>
      </c>
    </row>
    <row r="8" spans="1:13">
      <c r="A8" s="3" t="s">
        <v>7</v>
      </c>
      <c r="B8" s="4">
        <v>19</v>
      </c>
      <c r="C8" s="4">
        <v>789</v>
      </c>
      <c r="E8" s="10"/>
      <c r="F8" s="11"/>
      <c r="G8" s="3"/>
      <c r="I8" s="7" t="str">
        <f t="array" ref="I8">IFERROR(IF(COUNTIF(I$3:I7,I7)&lt;((INDEX(B$2:B$1001,MATCH(I7,A$2:A$1001,0))&lt;&gt;0)*(COUNTIF(F$2:F$1001,"&gt;0")+COUNTIF(F$2:F$1001,"&lt;0"))+(INDEX(C$2:C$1001,MATCH(I7,A$2:A$1001,0))&lt;&gt;0)*COUNTIF(G$2:G$1001,"&gt;0")),I7,INDEX(A$2:A$1001,MATCH(I7,A$2:A$1001,0)+MIN(IFERROR(MATCH(1=1,ISNUMBER(1/(INDEX(B$2:B$1001,MATCH(I7,A$2:A$1001,0)+1):INDEX(B$2:B$1001,1000))),0),1000),IFERROR(MATCH(1=1,ISNUMBER(1/(INDEX(C$2:C$1001,MATCH(I7,A$2:A$1001,0)+1):INDEX(C$2:C$1001,1000))),0),1000)))),"")</f>
        <v>1501</v>
      </c>
      <c r="J8" s="7" t="str">
        <f>IFERROR(IF(COUNTIF(I$3:I8,I8)&lt;=IF(INDEX(B$2:B$1001,MATCH(I8,A$2:A$1001,0))&lt;&gt;0,COUNTIF(F$2:F$1001,"&gt;0")+COUNTIF(F$2:F$1001,"&lt;0"),0),B$2,C$2),"")</f>
        <v>Fordeling indirekte</v>
      </c>
      <c r="K8" s="8">
        <f t="shared" si="0"/>
        <v>67</v>
      </c>
      <c r="L8" s="7">
        <f>IF(J8="","",INDEX(E$2:E$1001,SUMPRODUCT(SMALL((INDEX(F$3:G$1001,,MATCH(J8,B$2:C$2,0))&lt;&gt;0)*ROW(F$3:F$1001),SUM(--(INDEX(F$3:G$1001,,MATCH(J8,B$2:C$2,0))=0))+COUNTIFS(I$3:I8,I8,J$3:J8,J8)))))</f>
        <v>220750</v>
      </c>
      <c r="M8" s="8">
        <f t="shared" si="1"/>
        <v>18.264199999999999</v>
      </c>
    </row>
    <row r="9" spans="1:13">
      <c r="A9" s="3" t="s">
        <v>8</v>
      </c>
      <c r="B9" s="4">
        <v>20</v>
      </c>
      <c r="C9" s="16">
        <v>0</v>
      </c>
      <c r="I9" s="7" t="str">
        <f t="array" ref="I9">IFERROR(IF(COUNTIF(I$3:I8,I8)&lt;((INDEX(B$2:B$1001,MATCH(I8,A$2:A$1001,0))&lt;&gt;0)*(COUNTIF(F$2:F$1001,"&gt;0")+COUNTIF(F$2:F$1001,"&lt;0"))+(INDEX(C$2:C$1001,MATCH(I8,A$2:A$1001,0))&lt;&gt;0)*COUNTIF(G$2:G$1001,"&gt;0")),I8,INDEX(A$2:A$1001,MATCH(I8,A$2:A$1001,0)+MIN(IFERROR(MATCH(1=1,ISNUMBER(1/(INDEX(B$2:B$1001,MATCH(I8,A$2:A$1001,0)+1):INDEX(B$2:B$1001,1000))),0),1000),IFERROR(MATCH(1=1,ISNUMBER(1/(INDEX(C$2:C$1001,MATCH(I8,A$2:A$1001,0)+1):INDEX(C$2:C$1001,1000))),0),1000)))),"")</f>
        <v>1501</v>
      </c>
      <c r="J9" s="7" t="str">
        <f>IFERROR(IF(COUNTIF(I$3:I9,I9)&lt;=IF(INDEX(B$2:B$1001,MATCH(I9,A$2:A$1001,0))&lt;&gt;0,COUNTIF(F$2:F$1001,"&gt;0")+COUNTIF(F$2:F$1001,"&lt;0"),0),B$2,C$2),"")</f>
        <v>Fordeling indirekte</v>
      </c>
      <c r="K9" s="8">
        <f t="shared" si="0"/>
        <v>67</v>
      </c>
      <c r="L9" s="7">
        <f>IF(J9="","",INDEX(E$2:E$1001,SUMPRODUCT(SMALL((INDEX(F$3:G$1001,,MATCH(J9,B$2:C$2,0))&lt;&gt;0)*ROW(F$3:F$1001),SUM(--(INDEX(F$3:G$1001,,MATCH(J9,B$2:C$2,0))=0))+COUNTIFS(I$3:I9,I9,J$3:J9,J9)))))</f>
        <v>180750</v>
      </c>
      <c r="M9" s="8">
        <f t="shared" si="1"/>
        <v>36.883499999999998</v>
      </c>
    </row>
    <row r="10" spans="1:13">
      <c r="I10" s="7" t="str">
        <f t="array" ref="I10">IFERROR(IF(COUNTIF(I$3:I9,I9)&lt;((INDEX(B$2:B$1001,MATCH(I9,A$2:A$1001,0))&lt;&gt;0)*(COUNTIF(F$2:F$1001,"&gt;0")+COUNTIF(F$2:F$1001,"&lt;0"))+(INDEX(C$2:C$1001,MATCH(I9,A$2:A$1001,0))&lt;&gt;0)*COUNTIF(G$2:G$1001,"&gt;0")),I9,INDEX(A$2:A$1001,MATCH(I9,A$2:A$1001,0)+MIN(IFERROR(MATCH(1=1,ISNUMBER(1/(INDEX(B$2:B$1001,MATCH(I9,A$2:A$1001,0)+1):INDEX(B$2:B$1001,1000))),0),1000),IFERROR(MATCH(1=1,ISNUMBER(1/(INDEX(C$2:C$1001,MATCH(I9,A$2:A$1001,0)+1):INDEX(C$2:C$1001,1000))),0),1000)))),"")</f>
        <v>1501</v>
      </c>
      <c r="J10" s="7" t="str">
        <f>IFERROR(IF(COUNTIF(I$3:I10,I10)&lt;=IF(INDEX(B$2:B$1001,MATCH(I10,A$2:A$1001,0))&lt;&gt;0,COUNTIF(F$2:F$1001,"&gt;0")+COUNTIF(F$2:F$1001,"&lt;0"),0),B$2,C$2),"")</f>
        <v>Fordeling indirekte</v>
      </c>
      <c r="K10" s="8">
        <f t="shared" si="0"/>
        <v>67</v>
      </c>
      <c r="L10" s="7">
        <f>IF(J10="","",INDEX(E$2:E$1001,SUMPRODUCT(SMALL((INDEX(F$3:G$1001,,MATCH(J10,B$2:C$2,0))&lt;&gt;0)*ROW(F$3:F$1001),SUM(--(INDEX(F$3:G$1001,,MATCH(J10,B$2:C$2,0))=0))+COUNTIFS(I$3:I10,I10,J$3:J10,J10)))))</f>
        <v>0</v>
      </c>
      <c r="M10" s="8" t="e">
        <f t="shared" si="1"/>
        <v>#N/A</v>
      </c>
    </row>
    <row r="11" spans="1:13">
      <c r="I11" s="7" t="str">
        <f t="array" ref="I11">IFERROR(IF(COUNTIF(I$3:I10,I10)&lt;((INDEX(B$2:B$1001,MATCH(I10,A$2:A$1001,0))&lt;&gt;0)*(COUNTIF(F$2:F$1001,"&gt;0")+COUNTIF(F$2:F$1001,"&lt;0"))+(INDEX(C$2:C$1001,MATCH(I10,A$2:A$1001,0))&lt;&gt;0)*COUNTIF(G$2:G$1001,"&gt;0")),I10,INDEX(A$2:A$1001,MATCH(I10,A$2:A$1001,0)+MIN(IFERROR(MATCH(1=1,ISNUMBER(1/(INDEX(B$2:B$1001,MATCH(I10,A$2:A$1001,0)+1):INDEX(B$2:B$1001,1000))),0),1000),IFERROR(MATCH(1=1,ISNUMBER(1/(INDEX(C$2:C$1001,MATCH(I10,A$2:A$1001,0)+1):INDEX(C$2:C$1001,1000))),0),1000)))),"")</f>
        <v>1501</v>
      </c>
      <c r="J11" s="7" t="str">
        <f>IFERROR(IF(COUNTIF(I$3:I11,I11)&lt;=IF(INDEX(B$2:B$1001,MATCH(I11,A$2:A$1001,0))&lt;&gt;0,COUNTIF(F$2:F$1001,"&gt;0")+COUNTIF(F$2:F$1001,"&lt;0"),0),B$2,C$2),"")</f>
        <v>Fordeling kørsel</v>
      </c>
      <c r="K11" s="8">
        <f t="shared" si="0"/>
        <v>78830</v>
      </c>
      <c r="L11" s="7">
        <f>IF(J11="","",INDEX(E$2:E$1001,SUMPRODUCT(SMALL((INDEX(F$3:G$1001,,MATCH(J11,B$2:C$2,0))&lt;&gt;0)*ROW(F$3:F$1001),SUM(--(INDEX(F$3:G$1001,,MATCH(J11,B$2:C$2,0))=0))+COUNTIFS(I$3:I11,I11,J$3:J11,J11)))))</f>
        <v>220750</v>
      </c>
      <c r="M11" s="8">
        <f t="shared" si="1"/>
        <v>50451.200000000004</v>
      </c>
    </row>
    <row r="12" spans="1:13">
      <c r="I12" s="7" t="str">
        <f t="array" ref="I12">IFERROR(IF(COUNTIF(I$3:I11,I11)&lt;((INDEX(B$2:B$1001,MATCH(I11,A$2:A$1001,0))&lt;&gt;0)*(COUNTIF(F$2:F$1001,"&gt;0")+COUNTIF(F$2:F$1001,"&lt;0"))+(INDEX(C$2:C$1001,MATCH(I11,A$2:A$1001,0))&lt;&gt;0)*COUNTIF(G$2:G$1001,"&gt;0")),I11,INDEX(A$2:A$1001,MATCH(I11,A$2:A$1001,0)+MIN(IFERROR(MATCH(1=1,ISNUMBER(1/(INDEX(B$2:B$1001,MATCH(I11,A$2:A$1001,0)+1):INDEX(B$2:B$1001,1000))),0),1000),IFERROR(MATCH(1=1,ISNUMBER(1/(INDEX(C$2:C$1001,MATCH(I11,A$2:A$1001,0)+1):INDEX(C$2:C$1001,1000))),0),1000)))),"")</f>
        <v>1501</v>
      </c>
      <c r="J12" s="7" t="str">
        <f>IFERROR(IF(COUNTIF(I$3:I12,I12)&lt;=IF(INDEX(B$2:B$1001,MATCH(I12,A$2:A$1001,0))&lt;&gt;0,COUNTIF(F$2:F$1001,"&gt;0")+COUNTIF(F$2:F$1001,"&lt;0"),0),B$2,C$2),"")</f>
        <v>Fordeling kørsel</v>
      </c>
      <c r="K12" s="8">
        <f t="shared" si="0"/>
        <v>78830</v>
      </c>
      <c r="L12" s="7">
        <f>IF(J12="","",INDEX(E$2:E$1001,SUMPRODUCT(SMALL((INDEX(F$3:G$1001,,MATCH(J12,B$2:C$2,0))&lt;&gt;0)*ROW(F$3:F$1001),SUM(--(INDEX(F$3:G$1001,,MATCH(J12,B$2:C$2,0))=0))+COUNTIFS(I$3:I12,I12,J$3:J12,J12)))))</f>
        <v>180750</v>
      </c>
      <c r="M12" s="8">
        <f t="shared" si="1"/>
        <v>2364.9</v>
      </c>
    </row>
    <row r="13" spans="1:13">
      <c r="I13" s="7" t="str">
        <f t="array" ref="I13">IFERROR(IF(COUNTIF(I$3:I12,I12)&lt;((INDEX(B$2:B$1001,MATCH(I12,A$2:A$1001,0))&lt;&gt;0)*(COUNTIF(F$2:F$1001,"&gt;0")+COUNTIF(F$2:F$1001,"&lt;0"))+(INDEX(C$2:C$1001,MATCH(I12,A$2:A$1001,0))&lt;&gt;0)*COUNTIF(G$2:G$1001,"&gt;0")),I12,INDEX(A$2:A$1001,MATCH(I12,A$2:A$1001,0)+MIN(IFERROR(MATCH(1=1,ISNUMBER(1/(INDEX(B$2:B$1001,MATCH(I12,A$2:A$1001,0)+1):INDEX(B$2:B$1001,1000))),0),1000),IFERROR(MATCH(1=1,ISNUMBER(1/(INDEX(C$2:C$1001,MATCH(I12,A$2:A$1001,0)+1):INDEX(C$2:C$1001,1000))),0),1000)))),"")</f>
        <v>1501</v>
      </c>
      <c r="J13" s="7" t="str">
        <f>IFERROR(IF(COUNTIF(I$3:I13,I13)&lt;=IF(INDEX(B$2:B$1001,MATCH(I13,A$2:A$1001,0))&lt;&gt;0,COUNTIF(F$2:F$1001,"&gt;0")+COUNTIF(F$2:F$1001,"&lt;0"),0),B$2,C$2),"")</f>
        <v>Fordeling kørsel</v>
      </c>
      <c r="K13" s="8">
        <f t="shared" si="0"/>
        <v>78830</v>
      </c>
      <c r="L13" s="7">
        <f>IF(J13="","",INDEX(E$2:E$1001,SUMPRODUCT(SMALL((INDEX(F$3:G$1001,,MATCH(J13,B$2:C$2,0))&lt;&gt;0)*ROW(F$3:F$1001),SUM(--(INDEX(F$3:G$1001,,MATCH(J13,B$2:C$2,0))=0))+COUNTIFS(I$3:I13,I13,J$3:J13,J13)))))</f>
        <v>0</v>
      </c>
      <c r="M13" s="8" t="e">
        <f t="shared" si="1"/>
        <v>#N/A</v>
      </c>
    </row>
    <row r="14" spans="1:13">
      <c r="I14" s="7" t="str">
        <f t="array" ref="I14">IFERROR(IF(COUNTIF(I$3:I13,I13)&lt;((INDEX(B$2:B$1001,MATCH(I13,A$2:A$1001,0))&lt;&gt;0)*(COUNTIF(F$2:F$1001,"&gt;0")+COUNTIF(F$2:F$1001,"&lt;0"))+(INDEX(C$2:C$1001,MATCH(I13,A$2:A$1001,0))&lt;&gt;0)*COUNTIF(G$2:G$1001,"&gt;0")),I13,INDEX(A$2:A$1001,MATCH(I13,A$2:A$1001,0)+MIN(IFERROR(MATCH(1=1,ISNUMBER(1/(INDEX(B$2:B$1001,MATCH(I13,A$2:A$1001,0)+1):INDEX(B$2:B$1001,1000))),0),1000),IFERROR(MATCH(1=1,ISNUMBER(1/(INDEX(C$2:C$1001,MATCH(I13,A$2:A$1001,0)+1):INDEX(C$2:C$1001,1000))),0),1000)))),"")</f>
        <v>1502</v>
      </c>
      <c r="J14" s="7" t="str">
        <f>IFERROR(IF(COUNTIF(I$3:I14,I14)&lt;=IF(INDEX(B$2:B$1001,MATCH(I14,A$2:A$1001,0))&lt;&gt;0,COUNTIF(F$2:F$1001,"&gt;0")+COUNTIF(F$2:F$1001,"&lt;0"),0),B$2,C$2),"")</f>
        <v>Fordeling indirekte</v>
      </c>
      <c r="K14" s="8">
        <f t="shared" si="0"/>
        <v>56</v>
      </c>
      <c r="L14" s="7">
        <f>IF(J14="","",INDEX(E$2:E$1001,SUMPRODUCT(SMALL((INDEX(F$3:G$1001,,MATCH(J14,B$2:C$2,0))&lt;&gt;0)*ROW(F$3:F$1001),SUM(--(INDEX(F$3:G$1001,,MATCH(J14,B$2:C$2,0))=0))+COUNTIFS(I$3:I14,I14,J$3:J14,J14)))))</f>
        <v>203050</v>
      </c>
      <c r="M14" s="8">
        <f t="shared" si="1"/>
        <v>2.6823999999999999</v>
      </c>
    </row>
    <row r="15" spans="1:13">
      <c r="I15" s="7" t="str">
        <f t="array" ref="I15">IFERROR(IF(COUNTIF(I$3:I14,I14)&lt;((INDEX(B$2:B$1001,MATCH(I14,A$2:A$1001,0))&lt;&gt;0)*(COUNTIF(F$2:F$1001,"&gt;0")+COUNTIF(F$2:F$1001,"&lt;0"))+(INDEX(C$2:C$1001,MATCH(I14,A$2:A$1001,0))&lt;&gt;0)*COUNTIF(G$2:G$1001,"&gt;0")),I14,INDEX(A$2:A$1001,MATCH(I14,A$2:A$1001,0)+MIN(IFERROR(MATCH(1=1,ISNUMBER(1/(INDEX(B$2:B$1001,MATCH(I14,A$2:A$1001,0)+1):INDEX(B$2:B$1001,1000))),0),1000),IFERROR(MATCH(1=1,ISNUMBER(1/(INDEX(C$2:C$1001,MATCH(I14,A$2:A$1001,0)+1):INDEX(C$2:C$1001,1000))),0),1000)))),"")</f>
        <v>1502</v>
      </c>
      <c r="J15" s="7" t="str">
        <f>IFERROR(IF(COUNTIF(I$3:I15,I15)&lt;=IF(INDEX(B$2:B$1001,MATCH(I15,A$2:A$1001,0))&lt;&gt;0,COUNTIF(F$2:F$1001,"&gt;0")+COUNTIF(F$2:F$1001,"&lt;0"),0),B$2,C$2),"")</f>
        <v>Fordeling indirekte</v>
      </c>
      <c r="K15" s="8">
        <f t="shared" si="0"/>
        <v>56</v>
      </c>
      <c r="L15" s="7">
        <f>IF(J15="","",INDEX(E$2:E$1001,SUMPRODUCT(SMALL((INDEX(F$3:G$1001,,MATCH(J15,B$2:C$2,0))&lt;&gt;0)*ROW(F$3:F$1001),SUM(--(INDEX(F$3:G$1001,,MATCH(J15,B$2:C$2,0))=0))+COUNTIFS(I$3:I15,I15,J$3:J15,J15)))))</f>
        <v>220750</v>
      </c>
      <c r="M15" s="8">
        <f t="shared" si="1"/>
        <v>15.265600000000001</v>
      </c>
    </row>
    <row r="16" spans="1:13">
      <c r="I16" s="7" t="str">
        <f t="array" ref="I16">IFERROR(IF(COUNTIF(I$3:I15,I15)&lt;((INDEX(B$2:B$1001,MATCH(I15,A$2:A$1001,0))&lt;&gt;0)*(COUNTIF(F$2:F$1001,"&gt;0")+COUNTIF(F$2:F$1001,"&lt;0"))+(INDEX(C$2:C$1001,MATCH(I15,A$2:A$1001,0))&lt;&gt;0)*COUNTIF(G$2:G$1001,"&gt;0")),I15,INDEX(A$2:A$1001,MATCH(I15,A$2:A$1001,0)+MIN(IFERROR(MATCH(1=1,ISNUMBER(1/(INDEX(B$2:B$1001,MATCH(I15,A$2:A$1001,0)+1):INDEX(B$2:B$1001,1000))),0),1000),IFERROR(MATCH(1=1,ISNUMBER(1/(INDEX(C$2:C$1001,MATCH(I15,A$2:A$1001,0)+1):INDEX(C$2:C$1001,1000))),0),1000)))),"")</f>
        <v>1502</v>
      </c>
      <c r="J16" s="7" t="str">
        <f>IFERROR(IF(COUNTIF(I$3:I16,I16)&lt;=IF(INDEX(B$2:B$1001,MATCH(I16,A$2:A$1001,0))&lt;&gt;0,COUNTIF(F$2:F$1001,"&gt;0")+COUNTIF(F$2:F$1001,"&lt;0"),0),B$2,C$2),"")</f>
        <v>Fordeling indirekte</v>
      </c>
      <c r="K16" s="8">
        <f t="shared" si="0"/>
        <v>56</v>
      </c>
      <c r="L16" s="7">
        <f>IF(J16="","",INDEX(E$2:E$1001,SUMPRODUCT(SMALL((INDEX(F$3:G$1001,,MATCH(J16,B$2:C$2,0))&lt;&gt;0)*ROW(F$3:F$1001),SUM(--(INDEX(F$3:G$1001,,MATCH(J16,B$2:C$2,0))=0))+COUNTIFS(I$3:I16,I16,J$3:J16,J16)))))</f>
        <v>180750</v>
      </c>
      <c r="M16" s="8">
        <f t="shared" si="1"/>
        <v>30.827999999999999</v>
      </c>
    </row>
    <row r="17" spans="9:13">
      <c r="I17" s="7" t="str">
        <f t="array" ref="I17">IFERROR(IF(COUNTIF(I$3:I16,I16)&lt;((INDEX(B$2:B$1001,MATCH(I16,A$2:A$1001,0))&lt;&gt;0)*(COUNTIF(F$2:F$1001,"&gt;0")+COUNTIF(F$2:F$1001,"&lt;0"))+(INDEX(C$2:C$1001,MATCH(I16,A$2:A$1001,0))&lt;&gt;0)*COUNTIF(G$2:G$1001,"&gt;0")),I16,INDEX(A$2:A$1001,MATCH(I16,A$2:A$1001,0)+MIN(IFERROR(MATCH(1=1,ISNUMBER(1/(INDEX(B$2:B$1001,MATCH(I16,A$2:A$1001,0)+1):INDEX(B$2:B$1001,1000))),0),1000),IFERROR(MATCH(1=1,ISNUMBER(1/(INDEX(C$2:C$1001,MATCH(I16,A$2:A$1001,0)+1):INDEX(C$2:C$1001,1000))),0),1000)))),"")</f>
        <v>1502</v>
      </c>
      <c r="J17" s="7" t="str">
        <f>IFERROR(IF(COUNTIF(I$3:I17,I17)&lt;=IF(INDEX(B$2:B$1001,MATCH(I17,A$2:A$1001,0))&lt;&gt;0,COUNTIF(F$2:F$1001,"&gt;0")+COUNTIF(F$2:F$1001,"&lt;0"),0),B$2,C$2),"")</f>
        <v>Fordeling indirekte</v>
      </c>
      <c r="K17" s="8">
        <f t="shared" si="0"/>
        <v>56</v>
      </c>
      <c r="L17" s="7">
        <f>IF(J17="","",INDEX(E$2:E$1001,SUMPRODUCT(SMALL((INDEX(F$3:G$1001,,MATCH(J17,B$2:C$2,0))&lt;&gt;0)*ROW(F$3:F$1001),SUM(--(INDEX(F$3:G$1001,,MATCH(J17,B$2:C$2,0))=0))+COUNTIFS(I$3:I17,I17,J$3:J17,J17)))))</f>
        <v>0</v>
      </c>
      <c r="M17" s="8" t="e">
        <f t="shared" si="1"/>
        <v>#N/A</v>
      </c>
    </row>
    <row r="18" spans="9:13">
      <c r="I18" s="7" t="str">
        <f t="array" ref="I18">IFERROR(IF(COUNTIF(I$3:I17,I17)&lt;((INDEX(B$2:B$1001,MATCH(I17,A$2:A$1001,0))&lt;&gt;0)*(COUNTIF(F$2:F$1001,"&gt;0")+COUNTIF(F$2:F$1001,"&lt;0"))+(INDEX(C$2:C$1001,MATCH(I17,A$2:A$1001,0))&lt;&gt;0)*COUNTIF(G$2:G$1001,"&gt;0")),I17,INDEX(A$2:A$1001,MATCH(I17,A$2:A$1001,0)+MIN(IFERROR(MATCH(1=1,ISNUMBER(1/(INDEX(B$2:B$1001,MATCH(I17,A$2:A$1001,0)+1):INDEX(B$2:B$1001,1000))),0),1000),IFERROR(MATCH(1=1,ISNUMBER(1/(INDEX(C$2:C$1001,MATCH(I17,A$2:A$1001,0)+1):INDEX(C$2:C$1001,1000))),0),1000)))),"")</f>
        <v>1503</v>
      </c>
      <c r="J18" s="7" t="str">
        <f>IFERROR(IF(COUNTIF(I$3:I18,I18)&lt;=IF(INDEX(B$2:B$1001,MATCH(I18,A$2:A$1001,0))&lt;&gt;0,COUNTIF(F$2:F$1001,"&gt;0")+COUNTIF(F$2:F$1001,"&lt;0"),0),B$2,C$2),"")</f>
        <v>Fordeling indirekte</v>
      </c>
      <c r="K18" s="8">
        <f t="shared" si="0"/>
        <v>39</v>
      </c>
      <c r="L18" s="7">
        <f>IF(J18="","",INDEX(E$2:E$1001,SUMPRODUCT(SMALL((INDEX(F$3:G$1001,,MATCH(J18,B$2:C$2,0))&lt;&gt;0)*ROW(F$3:F$1001),SUM(--(INDEX(F$3:G$1001,,MATCH(J18,B$2:C$2,0))=0))+COUNTIFS(I$3:I18,I18,J$3:J18,J18)))))</f>
        <v>203050</v>
      </c>
      <c r="M18" s="8">
        <f t="shared" si="1"/>
        <v>1.8680999999999999</v>
      </c>
    </row>
    <row r="19" spans="9:13">
      <c r="I19" s="7" t="str">
        <f t="array" ref="I19">IFERROR(IF(COUNTIF(I$3:I18,I18)&lt;((INDEX(B$2:B$1001,MATCH(I18,A$2:A$1001,0))&lt;&gt;0)*(COUNTIF(F$2:F$1001,"&gt;0")+COUNTIF(F$2:F$1001,"&lt;0"))+(INDEX(C$2:C$1001,MATCH(I18,A$2:A$1001,0))&lt;&gt;0)*COUNTIF(G$2:G$1001,"&gt;0")),I18,INDEX(A$2:A$1001,MATCH(I18,A$2:A$1001,0)+MIN(IFERROR(MATCH(1=1,ISNUMBER(1/(INDEX(B$2:B$1001,MATCH(I18,A$2:A$1001,0)+1):INDEX(B$2:B$1001,1000))),0),1000),IFERROR(MATCH(1=1,ISNUMBER(1/(INDEX(C$2:C$1001,MATCH(I18,A$2:A$1001,0)+1):INDEX(C$2:C$1001,1000))),0),1000)))),"")</f>
        <v>1503</v>
      </c>
      <c r="J19" s="7" t="str">
        <f>IFERROR(IF(COUNTIF(I$3:I19,I19)&lt;=IF(INDEX(B$2:B$1001,MATCH(I19,A$2:A$1001,0))&lt;&gt;0,COUNTIF(F$2:F$1001,"&gt;0")+COUNTIF(F$2:F$1001,"&lt;0"),0),B$2,C$2),"")</f>
        <v>Fordeling indirekte</v>
      </c>
      <c r="K19" s="8">
        <f t="shared" si="0"/>
        <v>39</v>
      </c>
      <c r="L19" s="7">
        <f>IF(J19="","",INDEX(E$2:E$1001,SUMPRODUCT(SMALL((INDEX(F$3:G$1001,,MATCH(J19,B$2:C$2,0))&lt;&gt;0)*ROW(F$3:F$1001),SUM(--(INDEX(F$3:G$1001,,MATCH(J19,B$2:C$2,0))=0))+COUNTIFS(I$3:I19,I19,J$3:J19,J19)))))</f>
        <v>220750</v>
      </c>
      <c r="M19" s="8">
        <f t="shared" si="1"/>
        <v>10.631400000000001</v>
      </c>
    </row>
    <row r="20" spans="9:13">
      <c r="I20" s="7" t="str">
        <f t="array" ref="I20">IFERROR(IF(COUNTIF(I$3:I19,I19)&lt;((INDEX(B$2:B$1001,MATCH(I19,A$2:A$1001,0))&lt;&gt;0)*(COUNTIF(F$2:F$1001,"&gt;0")+COUNTIF(F$2:F$1001,"&lt;0"))+(INDEX(C$2:C$1001,MATCH(I19,A$2:A$1001,0))&lt;&gt;0)*COUNTIF(G$2:G$1001,"&gt;0")),I19,INDEX(A$2:A$1001,MATCH(I19,A$2:A$1001,0)+MIN(IFERROR(MATCH(1=1,ISNUMBER(1/(INDEX(B$2:B$1001,MATCH(I19,A$2:A$1001,0)+1):INDEX(B$2:B$1001,1000))),0),1000),IFERROR(MATCH(1=1,ISNUMBER(1/(INDEX(C$2:C$1001,MATCH(I19,A$2:A$1001,0)+1):INDEX(C$2:C$1001,1000))),0),1000)))),"")</f>
        <v>1503</v>
      </c>
      <c r="J20" s="7" t="str">
        <f>IFERROR(IF(COUNTIF(I$3:I20,I20)&lt;=IF(INDEX(B$2:B$1001,MATCH(I20,A$2:A$1001,0))&lt;&gt;0,COUNTIF(F$2:F$1001,"&gt;0")+COUNTIF(F$2:F$1001,"&lt;0"),0),B$2,C$2),"")</f>
        <v>Fordeling indirekte</v>
      </c>
      <c r="K20" s="8">
        <f t="shared" si="0"/>
        <v>39</v>
      </c>
      <c r="L20" s="7">
        <f>IF(J20="","",INDEX(E$2:E$1001,SUMPRODUCT(SMALL((INDEX(F$3:G$1001,,MATCH(J20,B$2:C$2,0))&lt;&gt;0)*ROW(F$3:F$1001),SUM(--(INDEX(F$3:G$1001,,MATCH(J20,B$2:C$2,0))=0))+COUNTIFS(I$3:I20,I20,J$3:J20,J20)))))</f>
        <v>180750</v>
      </c>
      <c r="M20" s="8">
        <f t="shared" si="1"/>
        <v>21.4695</v>
      </c>
    </row>
    <row r="21" spans="9:13">
      <c r="I21" s="7" t="str">
        <f t="array" ref="I21">IFERROR(IF(COUNTIF(I$3:I20,I20)&lt;((INDEX(B$2:B$1001,MATCH(I20,A$2:A$1001,0))&lt;&gt;0)*(COUNTIF(F$2:F$1001,"&gt;0")+COUNTIF(F$2:F$1001,"&lt;0"))+(INDEX(C$2:C$1001,MATCH(I20,A$2:A$1001,0))&lt;&gt;0)*COUNTIF(G$2:G$1001,"&gt;0")),I20,INDEX(A$2:A$1001,MATCH(I20,A$2:A$1001,0)+MIN(IFERROR(MATCH(1=1,ISNUMBER(1/(INDEX(B$2:B$1001,MATCH(I20,A$2:A$1001,0)+1):INDEX(B$2:B$1001,1000))),0),1000),IFERROR(MATCH(1=1,ISNUMBER(1/(INDEX(C$2:C$1001,MATCH(I20,A$2:A$1001,0)+1):INDEX(C$2:C$1001,1000))),0),1000)))),"")</f>
        <v>1503</v>
      </c>
      <c r="J21" s="7" t="str">
        <f>IFERROR(IF(COUNTIF(I$3:I21,I21)&lt;=IF(INDEX(B$2:B$1001,MATCH(I21,A$2:A$1001,0))&lt;&gt;0,COUNTIF(F$2:F$1001,"&gt;0")+COUNTIF(F$2:F$1001,"&lt;0"),0),B$2,C$2),"")</f>
        <v>Fordeling indirekte</v>
      </c>
      <c r="K21" s="8">
        <f t="shared" si="0"/>
        <v>39</v>
      </c>
      <c r="L21" s="7">
        <f>IF(J21="","",INDEX(E$2:E$1001,SUMPRODUCT(SMALL((INDEX(F$3:G$1001,,MATCH(J21,B$2:C$2,0))&lt;&gt;0)*ROW(F$3:F$1001),SUM(--(INDEX(F$3:G$1001,,MATCH(J21,B$2:C$2,0))=0))+COUNTIFS(I$3:I21,I21,J$3:J21,J21)))))</f>
        <v>0</v>
      </c>
      <c r="M21" s="8" t="e">
        <f t="shared" si="1"/>
        <v>#N/A</v>
      </c>
    </row>
    <row r="22" spans="9:13">
      <c r="I22" s="7" t="str">
        <f t="array" ref="I22">IFERROR(IF(COUNTIF(I$3:I21,I21)&lt;((INDEX(B$2:B$1001,MATCH(I21,A$2:A$1001,0))&lt;&gt;0)*(COUNTIF(F$2:F$1001,"&gt;0")+COUNTIF(F$2:F$1001,"&lt;0"))+(INDEX(C$2:C$1001,MATCH(I21,A$2:A$1001,0))&lt;&gt;0)*COUNTIF(G$2:G$1001,"&gt;0")),I21,INDEX(A$2:A$1001,MATCH(I21,A$2:A$1001,0)+MIN(IFERROR(MATCH(1=1,ISNUMBER(1/(INDEX(B$2:B$1001,MATCH(I21,A$2:A$1001,0)+1):INDEX(B$2:B$1001,1000))),0),1000),IFERROR(MATCH(1=1,ISNUMBER(1/(INDEX(C$2:C$1001,MATCH(I21,A$2:A$1001,0)+1):INDEX(C$2:C$1001,1000))),0),1000)))),"")</f>
        <v>1521</v>
      </c>
      <c r="J22" s="7" t="str">
        <f>IFERROR(IF(COUNTIF(I$3:I22,I22)&lt;=IF(INDEX(B$2:B$1001,MATCH(I22,A$2:A$1001,0))&lt;&gt;0,COUNTIF(F$2:F$1001,"&gt;0")+COUNTIF(F$2:F$1001,"&lt;0"),0),B$2,C$2),"")</f>
        <v>Fordeling indirekte</v>
      </c>
      <c r="K22" s="8">
        <f t="shared" si="0"/>
        <v>49</v>
      </c>
      <c r="L22" s="7">
        <f>IF(J22="","",INDEX(E$2:E$1001,SUMPRODUCT(SMALL((INDEX(F$3:G$1001,,MATCH(J22,B$2:C$2,0))&lt;&gt;0)*ROW(F$3:F$1001),SUM(--(INDEX(F$3:G$1001,,MATCH(J22,B$2:C$2,0))=0))+COUNTIFS(I$3:I22,I22,J$3:J22,J22)))))</f>
        <v>203050</v>
      </c>
      <c r="M22" s="8">
        <f t="shared" si="1"/>
        <v>2.3470999999999997</v>
      </c>
    </row>
    <row r="23" spans="9:13">
      <c r="I23" s="7" t="str">
        <f t="array" ref="I23">IFERROR(IF(COUNTIF(I$3:I22,I22)&lt;((INDEX(B$2:B$1001,MATCH(I22,A$2:A$1001,0))&lt;&gt;0)*(COUNTIF(F$2:F$1001,"&gt;0")+COUNTIF(F$2:F$1001,"&lt;0"))+(INDEX(C$2:C$1001,MATCH(I22,A$2:A$1001,0))&lt;&gt;0)*COUNTIF(G$2:G$1001,"&gt;0")),I22,INDEX(A$2:A$1001,MATCH(I22,A$2:A$1001,0)+MIN(IFERROR(MATCH(1=1,ISNUMBER(1/(INDEX(B$2:B$1001,MATCH(I22,A$2:A$1001,0)+1):INDEX(B$2:B$1001,1000))),0),1000),IFERROR(MATCH(1=1,ISNUMBER(1/(INDEX(C$2:C$1001,MATCH(I22,A$2:A$1001,0)+1):INDEX(C$2:C$1001,1000))),0),1000)))),"")</f>
        <v>1521</v>
      </c>
      <c r="J23" s="7" t="str">
        <f>IFERROR(IF(COUNTIF(I$3:I23,I23)&lt;=IF(INDEX(B$2:B$1001,MATCH(I23,A$2:A$1001,0))&lt;&gt;0,COUNTIF(F$2:F$1001,"&gt;0")+COUNTIF(F$2:F$1001,"&lt;0"),0),B$2,C$2),"")</f>
        <v>Fordeling indirekte</v>
      </c>
      <c r="K23" s="8">
        <f t="shared" si="0"/>
        <v>49</v>
      </c>
      <c r="L23" s="7">
        <f>IF(J23="","",INDEX(E$2:E$1001,SUMPRODUCT(SMALL((INDEX(F$3:G$1001,,MATCH(J23,B$2:C$2,0))&lt;&gt;0)*ROW(F$3:F$1001),SUM(--(INDEX(F$3:G$1001,,MATCH(J23,B$2:C$2,0))=0))+COUNTIFS(I$3:I23,I23,J$3:J23,J23)))))</f>
        <v>220750</v>
      </c>
      <c r="M23" s="8">
        <f t="shared" si="1"/>
        <v>13.3574</v>
      </c>
    </row>
    <row r="24" spans="9:13">
      <c r="I24" s="7" t="str">
        <f t="array" ref="I24">IFERROR(IF(COUNTIF(I$3:I23,I23)&lt;((INDEX(B$2:B$1001,MATCH(I23,A$2:A$1001,0))&lt;&gt;0)*(COUNTIF(F$2:F$1001,"&gt;0")+COUNTIF(F$2:F$1001,"&lt;0"))+(INDEX(C$2:C$1001,MATCH(I23,A$2:A$1001,0))&lt;&gt;0)*COUNTIF(G$2:G$1001,"&gt;0")),I23,INDEX(A$2:A$1001,MATCH(I23,A$2:A$1001,0)+MIN(IFERROR(MATCH(1=1,ISNUMBER(1/(INDEX(B$2:B$1001,MATCH(I23,A$2:A$1001,0)+1):INDEX(B$2:B$1001,1000))),0),1000),IFERROR(MATCH(1=1,ISNUMBER(1/(INDEX(C$2:C$1001,MATCH(I23,A$2:A$1001,0)+1):INDEX(C$2:C$1001,1000))),0),1000)))),"")</f>
        <v>1521</v>
      </c>
      <c r="J24" s="7" t="str">
        <f>IFERROR(IF(COUNTIF(I$3:I24,I24)&lt;=IF(INDEX(B$2:B$1001,MATCH(I24,A$2:A$1001,0))&lt;&gt;0,COUNTIF(F$2:F$1001,"&gt;0")+COUNTIF(F$2:F$1001,"&lt;0"),0),B$2,C$2),"")</f>
        <v>Fordeling indirekte</v>
      </c>
      <c r="K24" s="8">
        <f t="shared" si="0"/>
        <v>49</v>
      </c>
      <c r="L24" s="7">
        <f>IF(J24="","",INDEX(E$2:E$1001,SUMPRODUCT(SMALL((INDEX(F$3:G$1001,,MATCH(J24,B$2:C$2,0))&lt;&gt;0)*ROW(F$3:F$1001),SUM(--(INDEX(F$3:G$1001,,MATCH(J24,B$2:C$2,0))=0))+COUNTIFS(I$3:I24,I24,J$3:J24,J24)))))</f>
        <v>180750</v>
      </c>
      <c r="M24" s="8">
        <f t="shared" si="1"/>
        <v>26.974499999999999</v>
      </c>
    </row>
    <row r="25" spans="9:13">
      <c r="I25" s="7" t="str">
        <f t="array" ref="I25">IFERROR(IF(COUNTIF(I$3:I24,I24)&lt;((INDEX(B$2:B$1001,MATCH(I24,A$2:A$1001,0))&lt;&gt;0)*(COUNTIF(F$2:F$1001,"&gt;0")+COUNTIF(F$2:F$1001,"&lt;0"))+(INDEX(C$2:C$1001,MATCH(I24,A$2:A$1001,0))&lt;&gt;0)*COUNTIF(G$2:G$1001,"&gt;0")),I24,INDEX(A$2:A$1001,MATCH(I24,A$2:A$1001,0)+MIN(IFERROR(MATCH(1=1,ISNUMBER(1/(INDEX(B$2:B$1001,MATCH(I24,A$2:A$1001,0)+1):INDEX(B$2:B$1001,1000))),0),1000),IFERROR(MATCH(1=1,ISNUMBER(1/(INDEX(C$2:C$1001,MATCH(I24,A$2:A$1001,0)+1):INDEX(C$2:C$1001,1000))),0),1000)))),"")</f>
        <v>1521</v>
      </c>
      <c r="J25" s="7" t="str">
        <f>IFERROR(IF(COUNTIF(I$3:I25,I25)&lt;=IF(INDEX(B$2:B$1001,MATCH(I25,A$2:A$1001,0))&lt;&gt;0,COUNTIF(F$2:F$1001,"&gt;0")+COUNTIF(F$2:F$1001,"&lt;0"),0),B$2,C$2),"")</f>
        <v>Fordeling indirekte</v>
      </c>
      <c r="K25" s="8">
        <f t="shared" si="0"/>
        <v>49</v>
      </c>
      <c r="L25" s="7">
        <f>IF(J25="","",INDEX(E$2:E$1001,SUMPRODUCT(SMALL((INDEX(F$3:G$1001,,MATCH(J25,B$2:C$2,0))&lt;&gt;0)*ROW(F$3:F$1001),SUM(--(INDEX(F$3:G$1001,,MATCH(J25,B$2:C$2,0))=0))+COUNTIFS(I$3:I25,I25,J$3:J25,J25)))))</f>
        <v>0</v>
      </c>
      <c r="M25" s="8" t="e">
        <f t="shared" si="1"/>
        <v>#N/A</v>
      </c>
    </row>
    <row r="26" spans="9:13">
      <c r="I26" s="7" t="str">
        <f t="array" ref="I26">IFERROR(IF(COUNTIF(I$3:I25,I25)&lt;((INDEX(B$2:B$1001,MATCH(I25,A$2:A$1001,0))&lt;&gt;0)*(COUNTIF(F$2:F$1001,"&gt;0")+COUNTIF(F$2:F$1001,"&lt;0"))+(INDEX(C$2:C$1001,MATCH(I25,A$2:A$1001,0))&lt;&gt;0)*COUNTIF(G$2:G$1001,"&gt;0")),I25,INDEX(A$2:A$1001,MATCH(I25,A$2:A$1001,0)+MIN(IFERROR(MATCH(1=1,ISNUMBER(1/(INDEX(B$2:B$1001,MATCH(I25,A$2:A$1001,0)+1):INDEX(B$2:B$1001,1000))),0),1000),IFERROR(MATCH(1=1,ISNUMBER(1/(INDEX(C$2:C$1001,MATCH(I25,A$2:A$1001,0)+1):INDEX(C$2:C$1001,1000))),0),1000)))),"")</f>
        <v>1531</v>
      </c>
      <c r="J26" s="7" t="str">
        <f>IFERROR(IF(COUNTIF(I$3:I26,I26)&lt;=IF(INDEX(B$2:B$1001,MATCH(I26,A$2:A$1001,0))&lt;&gt;0,COUNTIF(F$2:F$1001,"&gt;0")+COUNTIF(F$2:F$1001,"&lt;0"),0),B$2,C$2),"")</f>
        <v>Fordeling indirekte</v>
      </c>
      <c r="K26" s="8">
        <f t="shared" si="0"/>
        <v>19</v>
      </c>
      <c r="L26" s="7">
        <f>IF(J26="","",INDEX(E$2:E$1001,SUMPRODUCT(SMALL((INDEX(F$3:G$1001,,MATCH(J26,B$2:C$2,0))&lt;&gt;0)*ROW(F$3:F$1001),SUM(--(INDEX(F$3:G$1001,,MATCH(J26,B$2:C$2,0))=0))+COUNTIFS(I$3:I26,I26,J$3:J26,J26)))))</f>
        <v>203050</v>
      </c>
      <c r="M26" s="8">
        <f t="shared" si="1"/>
        <v>0.91009999999999991</v>
      </c>
    </row>
    <row r="27" spans="9:13">
      <c r="I27" s="7" t="str">
        <f t="array" ref="I27">IFERROR(IF(COUNTIF(I$3:I26,I26)&lt;((INDEX(B$2:B$1001,MATCH(I26,A$2:A$1001,0))&lt;&gt;0)*(COUNTIF(F$2:F$1001,"&gt;0")+COUNTIF(F$2:F$1001,"&lt;0"))+(INDEX(C$2:C$1001,MATCH(I26,A$2:A$1001,0))&lt;&gt;0)*COUNTIF(G$2:G$1001,"&gt;0")),I26,INDEX(A$2:A$1001,MATCH(I26,A$2:A$1001,0)+MIN(IFERROR(MATCH(1=1,ISNUMBER(1/(INDEX(B$2:B$1001,MATCH(I26,A$2:A$1001,0)+1):INDEX(B$2:B$1001,1000))),0),1000),IFERROR(MATCH(1=1,ISNUMBER(1/(INDEX(C$2:C$1001,MATCH(I26,A$2:A$1001,0)+1):INDEX(C$2:C$1001,1000))),0),1000)))),"")</f>
        <v>1531</v>
      </c>
      <c r="J27" s="7" t="str">
        <f>IFERROR(IF(COUNTIF(I$3:I27,I27)&lt;=IF(INDEX(B$2:B$1001,MATCH(I27,A$2:A$1001,0))&lt;&gt;0,COUNTIF(F$2:F$1001,"&gt;0")+COUNTIF(F$2:F$1001,"&lt;0"),0),B$2,C$2),"")</f>
        <v>Fordeling indirekte</v>
      </c>
      <c r="K27" s="8">
        <f t="shared" si="0"/>
        <v>19</v>
      </c>
      <c r="L27" s="7">
        <f>IF(J27="","",INDEX(E$2:E$1001,SUMPRODUCT(SMALL((INDEX(F$3:G$1001,,MATCH(J27,B$2:C$2,0))&lt;&gt;0)*ROW(F$3:F$1001),SUM(--(INDEX(F$3:G$1001,,MATCH(J27,B$2:C$2,0))=0))+COUNTIFS(I$3:I27,I27,J$3:J27,J27)))))</f>
        <v>220750</v>
      </c>
      <c r="M27" s="8">
        <f t="shared" si="1"/>
        <v>5.1794000000000002</v>
      </c>
    </row>
    <row r="28" spans="9:13">
      <c r="I28" s="7" t="str">
        <f t="array" ref="I28">IFERROR(IF(COUNTIF(I$3:I27,I27)&lt;((INDEX(B$2:B$1001,MATCH(I27,A$2:A$1001,0))&lt;&gt;0)*(COUNTIF(F$2:F$1001,"&gt;0")+COUNTIF(F$2:F$1001,"&lt;0"))+(INDEX(C$2:C$1001,MATCH(I27,A$2:A$1001,0))&lt;&gt;0)*COUNTIF(G$2:G$1001,"&gt;0")),I27,INDEX(A$2:A$1001,MATCH(I27,A$2:A$1001,0)+MIN(IFERROR(MATCH(1=1,ISNUMBER(1/(INDEX(B$2:B$1001,MATCH(I27,A$2:A$1001,0)+1):INDEX(B$2:B$1001,1000))),0),1000),IFERROR(MATCH(1=1,ISNUMBER(1/(INDEX(C$2:C$1001,MATCH(I27,A$2:A$1001,0)+1):INDEX(C$2:C$1001,1000))),0),1000)))),"")</f>
        <v>1531</v>
      </c>
      <c r="J28" s="7" t="str">
        <f>IFERROR(IF(COUNTIF(I$3:I28,I28)&lt;=IF(INDEX(B$2:B$1001,MATCH(I28,A$2:A$1001,0))&lt;&gt;0,COUNTIF(F$2:F$1001,"&gt;0")+COUNTIF(F$2:F$1001,"&lt;0"),0),B$2,C$2),"")</f>
        <v>Fordeling indirekte</v>
      </c>
      <c r="K28" s="8">
        <f t="shared" si="0"/>
        <v>19</v>
      </c>
      <c r="L28" s="7">
        <f>IF(J28="","",INDEX(E$2:E$1001,SUMPRODUCT(SMALL((INDEX(F$3:G$1001,,MATCH(J28,B$2:C$2,0))&lt;&gt;0)*ROW(F$3:F$1001),SUM(--(INDEX(F$3:G$1001,,MATCH(J28,B$2:C$2,0))=0))+COUNTIFS(I$3:I28,I28,J$3:J28,J28)))))</f>
        <v>180750</v>
      </c>
      <c r="M28" s="8">
        <f t="shared" si="1"/>
        <v>10.4595</v>
      </c>
    </row>
    <row r="29" spans="9:13">
      <c r="I29" s="7" t="str">
        <f t="array" ref="I29">IFERROR(IF(COUNTIF(I$3:I28,I28)&lt;((INDEX(B$2:B$1001,MATCH(I28,A$2:A$1001,0))&lt;&gt;0)*(COUNTIF(F$2:F$1001,"&gt;0")+COUNTIF(F$2:F$1001,"&lt;0"))+(INDEX(C$2:C$1001,MATCH(I28,A$2:A$1001,0))&lt;&gt;0)*COUNTIF(G$2:G$1001,"&gt;0")),I28,INDEX(A$2:A$1001,MATCH(I28,A$2:A$1001,0)+MIN(IFERROR(MATCH(1=1,ISNUMBER(1/(INDEX(B$2:B$1001,MATCH(I28,A$2:A$1001,0)+1):INDEX(B$2:B$1001,1000))),0),1000),IFERROR(MATCH(1=1,ISNUMBER(1/(INDEX(C$2:C$1001,MATCH(I28,A$2:A$1001,0)+1):INDEX(C$2:C$1001,1000))),0),1000)))),"")</f>
        <v>1531</v>
      </c>
      <c r="J29" s="7" t="str">
        <f>IFERROR(IF(COUNTIF(I$3:I29,I29)&lt;=IF(INDEX(B$2:B$1001,MATCH(I29,A$2:A$1001,0))&lt;&gt;0,COUNTIF(F$2:F$1001,"&gt;0")+COUNTIF(F$2:F$1001,"&lt;0"),0),B$2,C$2),"")</f>
        <v>Fordeling indirekte</v>
      </c>
      <c r="K29" s="8">
        <f t="shared" si="0"/>
        <v>19</v>
      </c>
      <c r="L29" s="7">
        <f>IF(J29="","",INDEX(E$2:E$1001,SUMPRODUCT(SMALL((INDEX(F$3:G$1001,,MATCH(J29,B$2:C$2,0))&lt;&gt;0)*ROW(F$3:F$1001),SUM(--(INDEX(F$3:G$1001,,MATCH(J29,B$2:C$2,0))=0))+COUNTIFS(I$3:I29,I29,J$3:J29,J29)))))</f>
        <v>0</v>
      </c>
      <c r="M29" s="8" t="e">
        <f t="shared" si="1"/>
        <v>#N/A</v>
      </c>
    </row>
    <row r="30" spans="9:13">
      <c r="I30" s="7" t="str">
        <f t="array" ref="I30">IFERROR(IF(COUNTIF(I$3:I29,I29)&lt;((INDEX(B$2:B$1001,MATCH(I29,A$2:A$1001,0))&lt;&gt;0)*(COUNTIF(F$2:F$1001,"&gt;0")+COUNTIF(F$2:F$1001,"&lt;0"))+(INDEX(C$2:C$1001,MATCH(I29,A$2:A$1001,0))&lt;&gt;0)*COUNTIF(G$2:G$1001,"&gt;0")),I29,INDEX(A$2:A$1001,MATCH(I29,A$2:A$1001,0)+MIN(IFERROR(MATCH(1=1,ISNUMBER(1/(INDEX(B$2:B$1001,MATCH(I29,A$2:A$1001,0)+1):INDEX(B$2:B$1001,1000))),0),1000),IFERROR(MATCH(1=1,ISNUMBER(1/(INDEX(C$2:C$1001,MATCH(I29,A$2:A$1001,0)+1):INDEX(C$2:C$1001,1000))),0),1000)))),"")</f>
        <v>1531</v>
      </c>
      <c r="J30" s="7" t="str">
        <f>IFERROR(IF(COUNTIF(I$3:I30,I30)&lt;=IF(INDEX(B$2:B$1001,MATCH(I30,A$2:A$1001,0))&lt;&gt;0,COUNTIF(F$2:F$1001,"&gt;0")+COUNTIF(F$2:F$1001,"&lt;0"),0),B$2,C$2),"")</f>
        <v>Fordeling kørsel</v>
      </c>
      <c r="K30" s="8">
        <f t="shared" si="0"/>
        <v>789</v>
      </c>
      <c r="L30" s="7">
        <f>IF(J30="","",INDEX(E$2:E$1001,SUMPRODUCT(SMALL((INDEX(F$3:G$1001,,MATCH(J30,B$2:C$2,0))&lt;&gt;0)*ROW(F$3:F$1001),SUM(--(INDEX(F$3:G$1001,,MATCH(J30,B$2:C$2,0))=0))+COUNTIFS(I$3:I30,I30,J$3:J30,J30)))))</f>
        <v>220750</v>
      </c>
      <c r="M30" s="8">
        <f t="shared" si="1"/>
        <v>504.96000000000004</v>
      </c>
    </row>
    <row r="31" spans="9:13">
      <c r="I31" s="7" t="str">
        <f t="array" ref="I31">IFERROR(IF(COUNTIF(I$3:I30,I30)&lt;((INDEX(B$2:B$1001,MATCH(I30,A$2:A$1001,0))&lt;&gt;0)*(COUNTIF(F$2:F$1001,"&gt;0")+COUNTIF(F$2:F$1001,"&lt;0"))+(INDEX(C$2:C$1001,MATCH(I30,A$2:A$1001,0))&lt;&gt;0)*COUNTIF(G$2:G$1001,"&gt;0")),I30,INDEX(A$2:A$1001,MATCH(I30,A$2:A$1001,0)+MIN(IFERROR(MATCH(1=1,ISNUMBER(1/(INDEX(B$2:B$1001,MATCH(I30,A$2:A$1001,0)+1):INDEX(B$2:B$1001,1000))),0),1000),IFERROR(MATCH(1=1,ISNUMBER(1/(INDEX(C$2:C$1001,MATCH(I30,A$2:A$1001,0)+1):INDEX(C$2:C$1001,1000))),0),1000)))),"")</f>
        <v>1531</v>
      </c>
      <c r="J31" s="7" t="str">
        <f>IFERROR(IF(COUNTIF(I$3:I31,I31)&lt;=IF(INDEX(B$2:B$1001,MATCH(I31,A$2:A$1001,0))&lt;&gt;0,COUNTIF(F$2:F$1001,"&gt;0")+COUNTIF(F$2:F$1001,"&lt;0"),0),B$2,C$2),"")</f>
        <v>Fordeling kørsel</v>
      </c>
      <c r="K31" s="8">
        <f t="shared" si="0"/>
        <v>789</v>
      </c>
      <c r="L31" s="7">
        <f>IF(J31="","",INDEX(E$2:E$1001,SUMPRODUCT(SMALL((INDEX(F$3:G$1001,,MATCH(J31,B$2:C$2,0))&lt;&gt;0)*ROW(F$3:F$1001),SUM(--(INDEX(F$3:G$1001,,MATCH(J31,B$2:C$2,0))=0))+COUNTIFS(I$3:I31,I31,J$3:J31,J31)))))</f>
        <v>180750</v>
      </c>
      <c r="M31" s="8">
        <f t="shared" si="1"/>
        <v>23.669999999999998</v>
      </c>
    </row>
    <row r="32" spans="9:13">
      <c r="I32" s="7" t="str">
        <f t="array" ref="I32">IFERROR(IF(COUNTIF(I$3:I31,I31)&lt;((INDEX(B$2:B$1001,MATCH(I31,A$2:A$1001,0))&lt;&gt;0)*(COUNTIF(F$2:F$1001,"&gt;0")+COUNTIF(F$2:F$1001,"&lt;0"))+(INDEX(C$2:C$1001,MATCH(I31,A$2:A$1001,0))&lt;&gt;0)*COUNTIF(G$2:G$1001,"&gt;0")),I31,INDEX(A$2:A$1001,MATCH(I31,A$2:A$1001,0)+MIN(IFERROR(MATCH(1=1,ISNUMBER(1/(INDEX(B$2:B$1001,MATCH(I31,A$2:A$1001,0)+1):INDEX(B$2:B$1001,1000))),0),1000),IFERROR(MATCH(1=1,ISNUMBER(1/(INDEX(C$2:C$1001,MATCH(I31,A$2:A$1001,0)+1):INDEX(C$2:C$1001,1000))),0),1000)))),"")</f>
        <v>1531</v>
      </c>
      <c r="J32" s="7" t="str">
        <f>IFERROR(IF(COUNTIF(I$3:I32,I32)&lt;=IF(INDEX(B$2:B$1001,MATCH(I32,A$2:A$1001,0))&lt;&gt;0,COUNTIF(F$2:F$1001,"&gt;0")+COUNTIF(F$2:F$1001,"&lt;0"),0),B$2,C$2),"")</f>
        <v>Fordeling kørsel</v>
      </c>
      <c r="K32" s="8">
        <f t="shared" si="0"/>
        <v>789</v>
      </c>
      <c r="L32" s="7">
        <f>IF(J32="","",INDEX(E$2:E$1001,SUMPRODUCT(SMALL((INDEX(F$3:G$1001,,MATCH(J32,B$2:C$2,0))&lt;&gt;0)*ROW(F$3:F$1001),SUM(--(INDEX(F$3:G$1001,,MATCH(J32,B$2:C$2,0))=0))+COUNTIFS(I$3:I32,I32,J$3:J32,J32)))))</f>
        <v>0</v>
      </c>
      <c r="M32" s="8" t="e">
        <f t="shared" si="1"/>
        <v>#N/A</v>
      </c>
    </row>
    <row r="33" spans="9:13">
      <c r="I33" s="7" t="str">
        <f t="array" ref="I33">IFERROR(IF(COUNTIF(I$3:I32,I32)&lt;((INDEX(B$2:B$1001,MATCH(I32,A$2:A$1001,0))&lt;&gt;0)*(COUNTIF(F$2:F$1001,"&gt;0")+COUNTIF(F$2:F$1001,"&lt;0"))+(INDEX(C$2:C$1001,MATCH(I32,A$2:A$1001,0))&lt;&gt;0)*COUNTIF(G$2:G$1001,"&gt;0")),I32,INDEX(A$2:A$1001,MATCH(I32,A$2:A$1001,0)+MIN(IFERROR(MATCH(1=1,ISNUMBER(1/(INDEX(B$2:B$1001,MATCH(I32,A$2:A$1001,0)+1):INDEX(B$2:B$1001,1000))),0),1000),IFERROR(MATCH(1=1,ISNUMBER(1/(INDEX(C$2:C$1001,MATCH(I32,A$2:A$1001,0)+1):INDEX(C$2:C$1001,1000))),0),1000)))),"")</f>
        <v>1532</v>
      </c>
      <c r="J33" s="7" t="str">
        <f>IFERROR(IF(COUNTIF(I$3:I33,I33)&lt;=IF(INDEX(B$2:B$1001,MATCH(I33,A$2:A$1001,0))&lt;&gt;0,COUNTIF(F$2:F$1001,"&gt;0")+COUNTIF(F$2:F$1001,"&lt;0"),0),B$2,C$2),"")</f>
        <v>Fordeling indirekte</v>
      </c>
      <c r="K33" s="8">
        <f t="shared" si="0"/>
        <v>20</v>
      </c>
      <c r="L33" s="7">
        <f>IF(J33="","",INDEX(E$2:E$1001,SUMPRODUCT(SMALL((INDEX(F$3:G$1001,,MATCH(J33,B$2:C$2,0))&lt;&gt;0)*ROW(F$3:F$1001),SUM(--(INDEX(F$3:G$1001,,MATCH(J33,B$2:C$2,0))=0))+COUNTIFS(I$3:I33,I33,J$3:J33,J33)))))</f>
        <v>203050</v>
      </c>
      <c r="M33" s="8">
        <f t="shared" si="1"/>
        <v>0.95799999999999996</v>
      </c>
    </row>
    <row r="34" spans="9:13">
      <c r="I34" s="7" t="str">
        <f t="array" ref="I34">IFERROR(IF(COUNTIF(I$3:I33,I33)&lt;((INDEX(B$2:B$1001,MATCH(I33,A$2:A$1001,0))&lt;&gt;0)*(COUNTIF(F$2:F$1001,"&gt;0")+COUNTIF(F$2:F$1001,"&lt;0"))+(INDEX(C$2:C$1001,MATCH(I33,A$2:A$1001,0))&lt;&gt;0)*COUNTIF(G$2:G$1001,"&gt;0")),I33,INDEX(A$2:A$1001,MATCH(I33,A$2:A$1001,0)+MIN(IFERROR(MATCH(1=1,ISNUMBER(1/(INDEX(B$2:B$1001,MATCH(I33,A$2:A$1001,0)+1):INDEX(B$2:B$1001,1000))),0),1000),IFERROR(MATCH(1=1,ISNUMBER(1/(INDEX(C$2:C$1001,MATCH(I33,A$2:A$1001,0)+1):INDEX(C$2:C$1001,1000))),0),1000)))),"")</f>
        <v>1532</v>
      </c>
      <c r="J34" s="7" t="str">
        <f>IFERROR(IF(COUNTIF(I$3:I34,I34)&lt;=IF(INDEX(B$2:B$1001,MATCH(I34,A$2:A$1001,0))&lt;&gt;0,COUNTIF(F$2:F$1001,"&gt;0")+COUNTIF(F$2:F$1001,"&lt;0"),0),B$2,C$2),"")</f>
        <v>Fordeling indirekte</v>
      </c>
      <c r="K34" s="8">
        <f t="shared" si="0"/>
        <v>20</v>
      </c>
      <c r="L34" s="7">
        <f>IF(J34="","",INDEX(E$2:E$1001,SUMPRODUCT(SMALL((INDEX(F$3:G$1001,,MATCH(J34,B$2:C$2,0))&lt;&gt;0)*ROW(F$3:F$1001),SUM(--(INDEX(F$3:G$1001,,MATCH(J34,B$2:C$2,0))=0))+COUNTIFS(I$3:I34,I34,J$3:J34,J34)))))</f>
        <v>220750</v>
      </c>
      <c r="M34" s="8">
        <f t="shared" si="1"/>
        <v>5.452</v>
      </c>
    </row>
    <row r="35" spans="9:13">
      <c r="I35" s="7" t="str">
        <f t="array" ref="I35">IFERROR(IF(COUNTIF(I$3:I34,I34)&lt;((INDEX(B$2:B$1001,MATCH(I34,A$2:A$1001,0))&lt;&gt;0)*(COUNTIF(F$2:F$1001,"&gt;0")+COUNTIF(F$2:F$1001,"&lt;0"))+(INDEX(C$2:C$1001,MATCH(I34,A$2:A$1001,0))&lt;&gt;0)*COUNTIF(G$2:G$1001,"&gt;0")),I34,INDEX(A$2:A$1001,MATCH(I34,A$2:A$1001,0)+MIN(IFERROR(MATCH(1=1,ISNUMBER(1/(INDEX(B$2:B$1001,MATCH(I34,A$2:A$1001,0)+1):INDEX(B$2:B$1001,1000))),0),1000),IFERROR(MATCH(1=1,ISNUMBER(1/(INDEX(C$2:C$1001,MATCH(I34,A$2:A$1001,0)+1):INDEX(C$2:C$1001,1000))),0),1000)))),"")</f>
        <v>1532</v>
      </c>
      <c r="J35" s="7" t="str">
        <f>IFERROR(IF(COUNTIF(I$3:I35,I35)&lt;=IF(INDEX(B$2:B$1001,MATCH(I35,A$2:A$1001,0))&lt;&gt;0,COUNTIF(F$2:F$1001,"&gt;0")+COUNTIF(F$2:F$1001,"&lt;0"),0),B$2,C$2),"")</f>
        <v>Fordeling indirekte</v>
      </c>
      <c r="K35" s="8">
        <f t="shared" si="0"/>
        <v>20</v>
      </c>
      <c r="L35" s="7">
        <f>IF(J35="","",INDEX(E$2:E$1001,SUMPRODUCT(SMALL((INDEX(F$3:G$1001,,MATCH(J35,B$2:C$2,0))&lt;&gt;0)*ROW(F$3:F$1001),SUM(--(INDEX(F$3:G$1001,,MATCH(J35,B$2:C$2,0))=0))+COUNTIFS(I$3:I35,I35,J$3:J35,J35)))))</f>
        <v>180750</v>
      </c>
      <c r="M35" s="8">
        <f t="shared" si="1"/>
        <v>11.01</v>
      </c>
    </row>
    <row r="36" spans="9:13">
      <c r="I36" s="7" t="str">
        <f t="array" ref="I36">IFERROR(IF(COUNTIF(I$3:I35,I35)&lt;((INDEX(B$2:B$1001,MATCH(I35,A$2:A$1001,0))&lt;&gt;0)*(COUNTIF(F$2:F$1001,"&gt;0")+COUNTIF(F$2:F$1001,"&lt;0"))+(INDEX(C$2:C$1001,MATCH(I35,A$2:A$1001,0))&lt;&gt;0)*COUNTIF(G$2:G$1001,"&gt;0")),I35,INDEX(A$2:A$1001,MATCH(I35,A$2:A$1001,0)+MIN(IFERROR(MATCH(1=1,ISNUMBER(1/(INDEX(B$2:B$1001,MATCH(I35,A$2:A$1001,0)+1):INDEX(B$2:B$1001,1000))),0),1000),IFERROR(MATCH(1=1,ISNUMBER(1/(INDEX(C$2:C$1001,MATCH(I35,A$2:A$1001,0)+1):INDEX(C$2:C$1001,1000))),0),1000)))),"")</f>
        <v>1532</v>
      </c>
      <c r="J36" s="7" t="str">
        <f>IFERROR(IF(COUNTIF(I$3:I36,I36)&lt;=IF(INDEX(B$2:B$1001,MATCH(I36,A$2:A$1001,0))&lt;&gt;0,COUNTIF(F$2:F$1001,"&gt;0")+COUNTIF(F$2:F$1001,"&lt;0"),0),B$2,C$2),"")</f>
        <v>Fordeling indirekte</v>
      </c>
      <c r="K36" s="8">
        <f t="shared" si="0"/>
        <v>20</v>
      </c>
      <c r="L36" s="7">
        <f>IF(J36="","",INDEX(E$2:E$1001,SUMPRODUCT(SMALL((INDEX(F$3:G$1001,,MATCH(J36,B$2:C$2,0))&lt;&gt;0)*ROW(F$3:F$1001),SUM(--(INDEX(F$3:G$1001,,MATCH(J36,B$2:C$2,0))=0))+COUNTIFS(I$3:I36,I36,J$3:J36,J36)))))</f>
        <v>0</v>
      </c>
      <c r="M36" s="8" t="e">
        <f t="shared" si="1"/>
        <v>#N/A</v>
      </c>
    </row>
    <row r="37" spans="9:13">
      <c r="I37" s="7" t="str">
        <f t="array" ref="I37">IFERROR(IF(COUNTIF(I$3:I36,I36)&lt;((INDEX(B$2:B$1001,MATCH(I36,A$2:A$1001,0))&lt;&gt;0)*(COUNTIF(F$2:F$1001,"&gt;0")+COUNTIF(F$2:F$1001,"&lt;0"))+(INDEX(C$2:C$1001,MATCH(I36,A$2:A$1001,0))&lt;&gt;0)*COUNTIF(G$2:G$1001,"&gt;0")),I36,INDEX(A$2:A$1001,MATCH(I36,A$2:A$1001,0)+MIN(IFERROR(MATCH(1=1,ISNUMBER(1/(INDEX(B$2:B$1001,MATCH(I36,A$2:A$1001,0)+1):INDEX(B$2:B$1001,1000))),0),1000),IFERROR(MATCH(1=1,ISNUMBER(1/(INDEX(C$2:C$1001,MATCH(I36,A$2:A$1001,0)+1):INDEX(C$2:C$1001,1000))),0),1000)))),"")</f>
        <v/>
      </c>
      <c r="J37" s="7" t="str">
        <f>IFERROR(IF(COUNTIF(I$3:I37,I37)&lt;=IF(INDEX(B$2:B$1001,MATCH(I37,A$2:A$1001,0))&lt;&gt;0,COUNTIF(F$2:F$1001,"&gt;0")+COUNTIF(F$2:F$1001,"&lt;0"),0),B$2,C$2),"")</f>
        <v/>
      </c>
      <c r="K37" s="8" t="str">
        <f t="shared" si="0"/>
        <v/>
      </c>
      <c r="L37" s="7" t="str">
        <f>IF(J37="","",INDEX(E$2:E$1001,SUMPRODUCT(SMALL((INDEX(F$3:G$1001,,MATCH(J37,B$2:C$2,0))&lt;&gt;0)*ROW(F$3:F$1001),SUM(--(INDEX(F$3:G$1001,,MATCH(J37,B$2:C$2,0))=0))+COUNTIFS(I$3:I37,I37,J$3:J37,J37)))))</f>
        <v/>
      </c>
      <c r="M37" s="8" t="str">
        <f t="shared" si="1"/>
        <v/>
      </c>
    </row>
    <row r="38" spans="9:13">
      <c r="I38" s="7" t="str">
        <f t="array" ref="I38">IFERROR(IF(COUNTIF(I$3:I37,I37)&lt;((INDEX(B$2:B$1001,MATCH(I37,A$2:A$1001,0))&lt;&gt;0)*(COUNTIF(F$2:F$1001,"&gt;0")+COUNTIF(F$2:F$1001,"&lt;0"))+(INDEX(C$2:C$1001,MATCH(I37,A$2:A$1001,0))&lt;&gt;0)*COUNTIF(G$2:G$1001,"&gt;0")),I37,INDEX(A$2:A$1001,MATCH(I37,A$2:A$1001,0)+MIN(IFERROR(MATCH(1=1,ISNUMBER(1/(INDEX(B$2:B$1001,MATCH(I37,A$2:A$1001,0)+1):INDEX(B$2:B$1001,1000))),0),1000),IFERROR(MATCH(1=1,ISNUMBER(1/(INDEX(C$2:C$1001,MATCH(I37,A$2:A$1001,0)+1):INDEX(C$2:C$1001,1000))),0),1000)))),"")</f>
        <v/>
      </c>
      <c r="J38" s="7" t="str">
        <f>IFERROR(IF(COUNTIF(I$3:I38,I38)&lt;=IF(INDEX(B$2:B$1001,MATCH(I38,A$2:A$1001,0))&lt;&gt;0,COUNTIF(F$2:F$1001,"&gt;0")+COUNTIF(F$2:F$1001,"&lt;0"),0),B$2,C$2),"")</f>
        <v/>
      </c>
      <c r="K38" s="8" t="str">
        <f t="shared" si="0"/>
        <v/>
      </c>
      <c r="L38" s="7" t="str">
        <f>IF(J38="","",INDEX(E$2:E$1001,SUMPRODUCT(SMALL((INDEX(F$3:G$1001,,MATCH(J38,B$2:C$2,0))&lt;&gt;0)*ROW(F$3:F$1001),SUM(--(INDEX(F$3:G$1001,,MATCH(J38,B$2:C$2,0))=0))+COUNTIFS(I$3:I38,I38,J$3:J38,J38)))))</f>
        <v/>
      </c>
      <c r="M38" s="8" t="str">
        <f t="shared" si="1"/>
        <v/>
      </c>
    </row>
    <row r="39" spans="9:13">
      <c r="I39" s="7" t="str">
        <f t="array" ref="I39">IFERROR(IF(COUNTIF(I$3:I38,I38)&lt;((INDEX(B$2:B$1001,MATCH(I38,A$2:A$1001,0))&lt;&gt;0)*(COUNTIF(F$2:F$1001,"&gt;0")+COUNTIF(F$2:F$1001,"&lt;0"))+(INDEX(C$2:C$1001,MATCH(I38,A$2:A$1001,0))&lt;&gt;0)*COUNTIF(G$2:G$1001,"&gt;0")),I38,INDEX(A$2:A$1001,MATCH(I38,A$2:A$1001,0)+MIN(IFERROR(MATCH(1=1,ISNUMBER(1/(INDEX(B$2:B$1001,MATCH(I38,A$2:A$1001,0)+1):INDEX(B$2:B$1001,1000))),0),1000),IFERROR(MATCH(1=1,ISNUMBER(1/(INDEX(C$2:C$1001,MATCH(I38,A$2:A$1001,0)+1):INDEX(C$2:C$1001,1000))),0),1000)))),"")</f>
        <v/>
      </c>
      <c r="J39" s="7" t="str">
        <f>IFERROR(IF(COUNTIF(I$3:I39,I39)&lt;=IF(INDEX(B$2:B$1001,MATCH(I39,A$2:A$1001,0))&lt;&gt;0,COUNTIF(F$2:F$1001,"&gt;0")+COUNTIF(F$2:F$1001,"&lt;0"),0),B$2,C$2),"")</f>
        <v/>
      </c>
      <c r="K39" s="8" t="str">
        <f t="shared" si="0"/>
        <v/>
      </c>
      <c r="L39" s="7" t="str">
        <f>IF(J39="","",INDEX(E$2:E$1001,SUMPRODUCT(SMALL((INDEX(F$3:G$1001,,MATCH(J39,B$2:C$2,0))&lt;&gt;0)*ROW(F$3:F$1001),SUM(--(INDEX(F$3:G$1001,,MATCH(J39,B$2:C$2,0))=0))+COUNTIFS(I$3:I39,I39,J$3:J39,J39)))))</f>
        <v/>
      </c>
      <c r="M39" s="8" t="str">
        <f t="shared" si="1"/>
        <v/>
      </c>
    </row>
    <row r="40" spans="9:13">
      <c r="I40" s="7" t="str">
        <f t="array" ref="I40">IFERROR(IF(COUNTIF(I$3:I39,I39)&lt;((INDEX(B$2:B$1001,MATCH(I39,A$2:A$1001,0))&lt;&gt;0)*(COUNTIF(F$2:F$1001,"&gt;0")+COUNTIF(F$2:F$1001,"&lt;0"))+(INDEX(C$2:C$1001,MATCH(I39,A$2:A$1001,0))&lt;&gt;0)*COUNTIF(G$2:G$1001,"&gt;0")),I39,INDEX(A$2:A$1001,MATCH(I39,A$2:A$1001,0)+MIN(IFERROR(MATCH(1=1,ISNUMBER(1/(INDEX(B$2:B$1001,MATCH(I39,A$2:A$1001,0)+1):INDEX(B$2:B$1001,1000))),0),1000),IFERROR(MATCH(1=1,ISNUMBER(1/(INDEX(C$2:C$1001,MATCH(I39,A$2:A$1001,0)+1):INDEX(C$2:C$1001,1000))),0),1000)))),"")</f>
        <v/>
      </c>
      <c r="J40" s="7" t="str">
        <f>IFERROR(IF(COUNTIF(I$3:I40,I40)&lt;=IF(INDEX(B$2:B$1001,MATCH(I40,A$2:A$1001,0))&lt;&gt;0,COUNTIF(F$2:F$1001,"&gt;0")+COUNTIF(F$2:F$1001,"&lt;0"),0),B$2,C$2),"")</f>
        <v/>
      </c>
      <c r="K40" s="8" t="str">
        <f t="shared" si="0"/>
        <v/>
      </c>
      <c r="L40" s="7" t="str">
        <f>IF(J40="","",INDEX(E$2:E$1001,SUMPRODUCT(SMALL((INDEX(F$3:G$1001,,MATCH(J40,B$2:C$2,0))&lt;&gt;0)*ROW(F$3:F$1001),SUM(--(INDEX(F$3:G$1001,,MATCH(J40,B$2:C$2,0))=0))+COUNTIFS(I$3:I40,I40,J$3:J40,J40)))))</f>
        <v/>
      </c>
      <c r="M40" s="8" t="str">
        <f t="shared" si="1"/>
        <v/>
      </c>
    </row>
    <row r="41" spans="9:13">
      <c r="I41" s="7" t="str">
        <f t="array" ref="I41">IFERROR(IF(COUNTIF(I$3:I40,I40)&lt;((INDEX(B$2:B$1001,MATCH(I40,A$2:A$1001,0))&lt;&gt;0)*(COUNTIF(F$2:F$1001,"&gt;0")+COUNTIF(F$2:F$1001,"&lt;0"))+(INDEX(C$2:C$1001,MATCH(I40,A$2:A$1001,0))&lt;&gt;0)*COUNTIF(G$2:G$1001,"&gt;0")),I40,INDEX(A$2:A$1001,MATCH(I40,A$2:A$1001,0)+MIN(IFERROR(MATCH(1=1,ISNUMBER(1/(INDEX(B$2:B$1001,MATCH(I40,A$2:A$1001,0)+1):INDEX(B$2:B$1001,1000))),0),1000),IFERROR(MATCH(1=1,ISNUMBER(1/(INDEX(C$2:C$1001,MATCH(I40,A$2:A$1001,0)+1):INDEX(C$2:C$1001,1000))),0),1000)))),"")</f>
        <v/>
      </c>
      <c r="J41" s="7" t="str">
        <f>IFERROR(IF(COUNTIF(I$3:I41,I41)&lt;=IF(INDEX(B$2:B$1001,MATCH(I41,A$2:A$1001,0))&lt;&gt;0,COUNTIF(F$2:F$1001,"&gt;0")+COUNTIF(F$2:F$1001,"&lt;0"),0),B$2,C$2),"")</f>
        <v/>
      </c>
      <c r="K41" s="8" t="str">
        <f t="shared" si="0"/>
        <v/>
      </c>
      <c r="L41" s="7" t="str">
        <f>IF(J41="","",INDEX(E$2:E$1001,SUMPRODUCT(SMALL((INDEX(F$3:G$1001,,MATCH(J41,B$2:C$2,0))&lt;&gt;0)*ROW(F$3:F$1001),SUM(--(INDEX(F$3:G$1001,,MATCH(J41,B$2:C$2,0))=0))+COUNTIFS(I$3:I41,I41,J$3:J41,J41)))))</f>
        <v/>
      </c>
      <c r="M41" s="8" t="str">
        <f t="shared" si="1"/>
        <v/>
      </c>
    </row>
    <row r="42" spans="9:13">
      <c r="I42" s="7" t="str">
        <f t="array" ref="I42">IFERROR(IF(COUNTIF(I$3:I41,I41)&lt;((INDEX(B$2:B$1001,MATCH(I41,A$2:A$1001,0))&lt;&gt;0)*(COUNTIF(F$2:F$1001,"&gt;0")+COUNTIF(F$2:F$1001,"&lt;0"))+(INDEX(C$2:C$1001,MATCH(I41,A$2:A$1001,0))&lt;&gt;0)*COUNTIF(G$2:G$1001,"&gt;0")),I41,INDEX(A$2:A$1001,MATCH(I41,A$2:A$1001,0)+MIN(IFERROR(MATCH(1=1,ISNUMBER(1/(INDEX(B$2:B$1001,MATCH(I41,A$2:A$1001,0)+1):INDEX(B$2:B$1001,1000))),0),1000),IFERROR(MATCH(1=1,ISNUMBER(1/(INDEX(C$2:C$1001,MATCH(I41,A$2:A$1001,0)+1):INDEX(C$2:C$1001,1000))),0),1000)))),"")</f>
        <v/>
      </c>
      <c r="J42" s="7" t="str">
        <f>IFERROR(IF(COUNTIF(I$3:I42,I42)&lt;=IF(INDEX(B$2:B$1001,MATCH(I42,A$2:A$1001,0))&lt;&gt;0,COUNTIF(F$2:F$1001,"&gt;0")+COUNTIF(F$2:F$1001,"&lt;0"),0),B$2,C$2),"")</f>
        <v/>
      </c>
      <c r="K42" s="8" t="str">
        <f t="shared" si="0"/>
        <v/>
      </c>
      <c r="L42" s="7" t="str">
        <f>IF(J42="","",INDEX(E$2:E$1001,SUMPRODUCT(SMALL((INDEX(F$3:G$1001,,MATCH(J42,B$2:C$2,0))&lt;&gt;0)*ROW(F$3:F$1001),SUM(--(INDEX(F$3:G$1001,,MATCH(J42,B$2:C$2,0))=0))+COUNTIFS(I$3:I42,I42,J$3:J42,J42)))))</f>
        <v/>
      </c>
      <c r="M42" s="8" t="str">
        <f t="shared" si="1"/>
        <v/>
      </c>
    </row>
    <row r="43" spans="9:13">
      <c r="I43" s="7" t="str">
        <f t="array" ref="I43">IFERROR(IF(COUNTIF(I$3:I42,I42)&lt;((INDEX(B$2:B$1001,MATCH(I42,A$2:A$1001,0))&lt;&gt;0)*(COUNTIF(F$2:F$1001,"&gt;0")+COUNTIF(F$2:F$1001,"&lt;0"))+(INDEX(C$2:C$1001,MATCH(I42,A$2:A$1001,0))&lt;&gt;0)*COUNTIF(G$2:G$1001,"&gt;0")),I42,INDEX(A$2:A$1001,MATCH(I42,A$2:A$1001,0)+MIN(IFERROR(MATCH(1=1,ISNUMBER(1/(INDEX(B$2:B$1001,MATCH(I42,A$2:A$1001,0)+1):INDEX(B$2:B$1001,1000))),0),1000),IFERROR(MATCH(1=1,ISNUMBER(1/(INDEX(C$2:C$1001,MATCH(I42,A$2:A$1001,0)+1):INDEX(C$2:C$1001,1000))),0),1000)))),"")</f>
        <v/>
      </c>
      <c r="J43" s="7" t="str">
        <f>IFERROR(IF(COUNTIF(I$3:I43,I43)&lt;=IF(INDEX(B$2:B$1001,MATCH(I43,A$2:A$1001,0))&lt;&gt;0,COUNTIF(F$2:F$1001,"&gt;0")+COUNTIF(F$2:F$1001,"&lt;0"),0),B$2,C$2),"")</f>
        <v/>
      </c>
      <c r="K43" s="8" t="str">
        <f t="shared" si="0"/>
        <v/>
      </c>
      <c r="L43" s="7" t="str">
        <f>IF(J43="","",INDEX(E$2:E$1001,SUMPRODUCT(SMALL((INDEX(F$3:G$1001,,MATCH(J43,B$2:C$2,0))&lt;&gt;0)*ROW(F$3:F$1001),SUM(--(INDEX(F$3:G$1001,,MATCH(J43,B$2:C$2,0))=0))+COUNTIFS(I$3:I43,I43,J$3:J43,J43)))))</f>
        <v/>
      </c>
      <c r="M43" s="8" t="str">
        <f t="shared" si="1"/>
        <v/>
      </c>
    </row>
    <row r="44" spans="9:13">
      <c r="I44" s="7" t="str">
        <f t="array" ref="I44">IFERROR(IF(COUNTIF(I$3:I43,I43)&lt;((INDEX(B$2:B$1001,MATCH(I43,A$2:A$1001,0))&lt;&gt;0)*(COUNTIF(F$2:F$1001,"&gt;0")+COUNTIF(F$2:F$1001,"&lt;0"))+(INDEX(C$2:C$1001,MATCH(I43,A$2:A$1001,0))&lt;&gt;0)*COUNTIF(G$2:G$1001,"&gt;0")),I43,INDEX(A$2:A$1001,MATCH(I43,A$2:A$1001,0)+MIN(IFERROR(MATCH(1=1,ISNUMBER(1/(INDEX(B$2:B$1001,MATCH(I43,A$2:A$1001,0)+1):INDEX(B$2:B$1001,1000))),0),1000),IFERROR(MATCH(1=1,ISNUMBER(1/(INDEX(C$2:C$1001,MATCH(I43,A$2:A$1001,0)+1):INDEX(C$2:C$1001,1000))),0),1000)))),"")</f>
        <v/>
      </c>
      <c r="J44" s="7" t="str">
        <f>IFERROR(IF(COUNTIF(I$3:I44,I44)&lt;=IF(INDEX(B$2:B$1001,MATCH(I44,A$2:A$1001,0))&lt;&gt;0,COUNTIF(F$2:F$1001,"&gt;0")+COUNTIF(F$2:F$1001,"&lt;0"),0),B$2,C$2),"")</f>
        <v/>
      </c>
      <c r="K44" s="8" t="str">
        <f t="shared" si="0"/>
        <v/>
      </c>
      <c r="L44" s="7" t="str">
        <f>IF(J44="","",INDEX(E$2:E$1001,SUMPRODUCT(SMALL((INDEX(F$3:G$1001,,MATCH(J44,B$2:C$2,0))&lt;&gt;0)*ROW(F$3:F$1001),SUM(--(INDEX(F$3:G$1001,,MATCH(J44,B$2:C$2,0))=0))+COUNTIFS(I$3:I44,I44,J$3:J44,J44)))))</f>
        <v/>
      </c>
      <c r="M44" s="8" t="str">
        <f t="shared" si="1"/>
        <v/>
      </c>
    </row>
    <row r="45" spans="9:13">
      <c r="I45" s="7" t="str">
        <f t="array" ref="I45">IFERROR(IF(COUNTIF(I$3:I44,I44)&lt;((INDEX(B$2:B$1001,MATCH(I44,A$2:A$1001,0))&lt;&gt;0)*(COUNTIF(F$2:F$1001,"&gt;0")+COUNTIF(F$2:F$1001,"&lt;0"))+(INDEX(C$2:C$1001,MATCH(I44,A$2:A$1001,0))&lt;&gt;0)*COUNTIF(G$2:G$1001,"&gt;0")),I44,INDEX(A$2:A$1001,MATCH(I44,A$2:A$1001,0)+MIN(IFERROR(MATCH(1=1,ISNUMBER(1/(INDEX(B$2:B$1001,MATCH(I44,A$2:A$1001,0)+1):INDEX(B$2:B$1001,1000))),0),1000),IFERROR(MATCH(1=1,ISNUMBER(1/(INDEX(C$2:C$1001,MATCH(I44,A$2:A$1001,0)+1):INDEX(C$2:C$1001,1000))),0),1000)))),"")</f>
        <v/>
      </c>
      <c r="J45" s="7" t="str">
        <f>IFERROR(IF(COUNTIF(I$3:I45,I45)&lt;=IF(INDEX(B$2:B$1001,MATCH(I45,A$2:A$1001,0))&lt;&gt;0,COUNTIF(F$2:F$1001,"&gt;0")+COUNTIF(F$2:F$1001,"&lt;0"),0),B$2,C$2),"")</f>
        <v/>
      </c>
      <c r="K45" s="8" t="str">
        <f t="shared" si="0"/>
        <v/>
      </c>
      <c r="L45" s="7" t="str">
        <f>IF(J45="","",INDEX(E$2:E$1001,SUMPRODUCT(SMALL((INDEX(F$3:G$1001,,MATCH(J45,B$2:C$2,0))&lt;&gt;0)*ROW(F$3:F$1001),SUM(--(INDEX(F$3:G$1001,,MATCH(J45,B$2:C$2,0))=0))+COUNTIFS(I$3:I45,I45,J$3:J45,J45)))))</f>
        <v/>
      </c>
      <c r="M45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F6" sqref="F6"/>
    </sheetView>
  </sheetViews>
  <sheetFormatPr defaultRowHeight="15"/>
  <cols>
    <col min="1" max="1" width="11.85546875" bestFit="1" customWidth="1"/>
    <col min="2" max="3" width="11.85546875" customWidth="1"/>
    <col min="4" max="4" width="7.85546875" bestFit="1" customWidth="1"/>
    <col min="5" max="6" width="7.85546875" customWidth="1"/>
  </cols>
  <sheetData>
    <row r="1" spans="1:7">
      <c r="A1" s="1" t="s">
        <v>9</v>
      </c>
      <c r="B1" s="1"/>
      <c r="C1" s="1"/>
      <c r="D1" s="1" t="s">
        <v>11</v>
      </c>
      <c r="E1" s="1"/>
      <c r="F1" s="1"/>
      <c r="G1" s="9" t="s">
        <v>12</v>
      </c>
    </row>
    <row r="2" spans="1:7">
      <c r="A2" s="3">
        <v>161050</v>
      </c>
      <c r="B2" s="3">
        <v>56</v>
      </c>
      <c r="C2" s="3">
        <v>7</v>
      </c>
      <c r="D2" s="19">
        <v>-0.129</v>
      </c>
      <c r="E2" s="19"/>
      <c r="F2" s="19"/>
      <c r="G2" s="17">
        <v>0</v>
      </c>
    </row>
    <row r="3" spans="1:7">
      <c r="A3" s="3">
        <v>203050</v>
      </c>
      <c r="B3" s="3">
        <v>78</v>
      </c>
      <c r="C3" s="3">
        <v>76</v>
      </c>
      <c r="D3" s="6">
        <v>4.7899999999999998E-2</v>
      </c>
      <c r="E3" s="3">
        <v>6</v>
      </c>
      <c r="F3" s="3">
        <v>0</v>
      </c>
      <c r="G3" s="6">
        <v>0.33</v>
      </c>
    </row>
    <row r="4" spans="1:7">
      <c r="A4" s="3">
        <v>220750</v>
      </c>
      <c r="B4" s="3">
        <v>79</v>
      </c>
      <c r="C4" s="3">
        <v>89</v>
      </c>
      <c r="D4" s="6">
        <v>0.27260000000000001</v>
      </c>
      <c r="E4" s="3">
        <v>7</v>
      </c>
      <c r="F4" s="3">
        <v>5</v>
      </c>
      <c r="G4" s="6">
        <v>0.64</v>
      </c>
    </row>
    <row r="5" spans="1:7">
      <c r="A5" s="3">
        <v>180750</v>
      </c>
      <c r="B5" s="3">
        <v>86</v>
      </c>
      <c r="C5" s="3">
        <v>40</v>
      </c>
      <c r="D5" s="6">
        <v>0.55049999999999999</v>
      </c>
      <c r="E5" s="3">
        <v>4</v>
      </c>
      <c r="F5" s="3">
        <v>3</v>
      </c>
      <c r="G5" s="6">
        <v>0.03</v>
      </c>
    </row>
    <row r="6" spans="1:7">
      <c r="A6" s="10"/>
      <c r="B6" s="10"/>
      <c r="C6" s="10"/>
      <c r="D6" s="6"/>
      <c r="E6" s="6"/>
      <c r="F6" s="6"/>
      <c r="G6" s="3"/>
    </row>
    <row r="7" spans="1:7">
      <c r="A7" s="10"/>
      <c r="B7" s="10"/>
      <c r="C7" s="10"/>
      <c r="D7" s="11"/>
      <c r="E7" s="11"/>
      <c r="F7" s="11"/>
      <c r="G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Проценты</vt:lpstr>
      <vt:lpstr>Ark3</vt:lpstr>
    </vt:vector>
  </TitlesOfParts>
  <Company>Fødevarestyrelsen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</cp:lastModifiedBy>
  <dcterms:created xsi:type="dcterms:W3CDTF">2014-10-08T09:26:46Z</dcterms:created>
  <dcterms:modified xsi:type="dcterms:W3CDTF">2014-10-09T15:50:16Z</dcterms:modified>
</cp:coreProperties>
</file>