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8800" windowHeight="12435"/>
  </bookViews>
  <sheets>
    <sheet name="Главная" sheetId="2" r:id="rId1"/>
    <sheet name="План" sheetId="3" r:id="rId2"/>
    <sheet name="Источник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2" i="3"/>
  <c r="D1" i="2" l="1"/>
  <c r="B6" i="2"/>
  <c r="C3" i="2"/>
  <c r="C22" i="2" s="1"/>
  <c r="B3" i="2"/>
  <c r="B22" i="2" s="1"/>
  <c r="C8" i="2" l="1"/>
  <c r="B15" i="2"/>
  <c r="B8" i="2"/>
  <c r="C15" i="2"/>
  <c r="C2" i="2"/>
  <c r="C5" i="2" s="1"/>
  <c r="C19" i="2" l="1"/>
  <c r="C12" i="2"/>
  <c r="B2" i="2"/>
  <c r="B12" i="2" s="1"/>
  <c r="B19" i="2" l="1"/>
  <c r="B5" i="2"/>
</calcChain>
</file>

<file path=xl/sharedStrings.xml><?xml version="1.0" encoding="utf-8"?>
<sst xmlns="http://schemas.openxmlformats.org/spreadsheetml/2006/main" count="65" uniqueCount="29">
  <si>
    <t>Время</t>
  </si>
  <si>
    <t>Статус</t>
  </si>
  <si>
    <t>Тариф</t>
  </si>
  <si>
    <t>Лояльный</t>
  </si>
  <si>
    <t>Лояльный v1.10</t>
  </si>
  <si>
    <t>Верный v 1.31</t>
  </si>
  <si>
    <t>Лояльный для всех</t>
  </si>
  <si>
    <t xml:space="preserve">Верный </t>
  </si>
  <si>
    <t>Исполнена</t>
  </si>
  <si>
    <t>Отказ</t>
  </si>
  <si>
    <t>ID Агента</t>
  </si>
  <si>
    <t>Agent 1550</t>
  </si>
  <si>
    <t>Agent 1300</t>
  </si>
  <si>
    <t>Agent 3617</t>
  </si>
  <si>
    <t>Выгода</t>
  </si>
  <si>
    <t>Группа</t>
  </si>
  <si>
    <t>Группа 1</t>
  </si>
  <si>
    <t>Группа 2</t>
  </si>
  <si>
    <t>Название группы</t>
  </si>
  <si>
    <t>Сумма заказа</t>
  </si>
  <si>
    <t>План</t>
  </si>
  <si>
    <t>План на группу</t>
  </si>
  <si>
    <t>Кол-во заведенных</t>
  </si>
  <si>
    <t>Отчет на 10:00</t>
  </si>
  <si>
    <t>Выгрузка</t>
  </si>
  <si>
    <t>Верный</t>
  </si>
  <si>
    <t>Заведенных</t>
  </si>
  <si>
    <t>Отчет на 16:00</t>
  </si>
  <si>
    <t>Отчет на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</si>
</sst>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22" fontId="0" fillId="0" borderId="0" xfId="0" applyNumberFormat="1"/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/>
  </sheetViews>
  <sheetFormatPr defaultRowHeight="15" x14ac:dyDescent="0.25"/>
  <cols>
    <col min="1" max="1" width="19" bestFit="1" customWidth="1"/>
    <col min="2" max="2" width="13.140625" bestFit="1" customWidth="1"/>
    <col min="3" max="3" width="14.5703125" bestFit="1" customWidth="1"/>
    <col min="4" max="4" width="10.140625" bestFit="1" customWidth="1"/>
  </cols>
  <sheetData>
    <row r="1" spans="1:4" ht="15.75" thickBot="1" x14ac:dyDescent="0.3">
      <c r="A1" s="9" t="s">
        <v>15</v>
      </c>
      <c r="B1" s="4" t="s">
        <v>16</v>
      </c>
      <c r="C1" s="5" t="s">
        <v>17</v>
      </c>
      <c r="D1" s="6">
        <f>Источник!B2</f>
        <v>41982.208333333336</v>
      </c>
    </row>
    <row r="2" spans="1:4" x14ac:dyDescent="0.25">
      <c r="A2" s="9" t="s">
        <v>21</v>
      </c>
      <c r="B2" s="10">
        <f>INDEX(План!$A:$D,MATCH(B$1,План!$A:$A,0),3)</f>
        <v>250000</v>
      </c>
      <c r="C2" s="10">
        <f>INDEX(План!$A:$D,MATCH(C$1,План!$A:$A,0),3)</f>
        <v>1000000</v>
      </c>
      <c r="D2" s="8"/>
    </row>
    <row r="3" spans="1:4" x14ac:dyDescent="0.25">
      <c r="A3" s="9" t="s">
        <v>22</v>
      </c>
      <c r="B3" s="7">
        <f>INDEX(План!$A:$D,MATCH(B$1,План!$A:$A,0),4)</f>
        <v>100</v>
      </c>
      <c r="C3" s="7">
        <f>INDEX(План!$A:$D,MATCH(C$1,План!$A:$A,0),4)</f>
        <v>200</v>
      </c>
      <c r="D3" s="8"/>
    </row>
    <row r="4" spans="1:4" x14ac:dyDescent="0.25">
      <c r="A4" s="15" t="s">
        <v>23</v>
      </c>
      <c r="B4" s="15"/>
      <c r="C4" s="15"/>
      <c r="D4" s="8"/>
    </row>
    <row r="5" spans="1:4" x14ac:dyDescent="0.25">
      <c r="A5" s="9" t="s">
        <v>20</v>
      </c>
      <c r="B5" s="10">
        <f>$B$2-(B6+B7)</f>
        <v>119143</v>
      </c>
      <c r="C5" s="10">
        <f>$C$2-(C6+C7)</f>
        <v>1000000</v>
      </c>
      <c r="D5" s="8"/>
    </row>
    <row r="6" spans="1:4" x14ac:dyDescent="0.25">
      <c r="A6" s="9" t="s">
        <v>3</v>
      </c>
      <c r="B6" s="10">
        <f>SUMIFS(Источник!F:F,Источник!A:A,План!B:B,Источник!E:E,"Исполнена")</f>
        <v>130857</v>
      </c>
      <c r="C6" s="10"/>
      <c r="D6" s="8"/>
    </row>
    <row r="7" spans="1:4" x14ac:dyDescent="0.25">
      <c r="A7" s="9" t="s">
        <v>25</v>
      </c>
      <c r="B7" s="10"/>
      <c r="C7" s="10"/>
      <c r="D7" s="8"/>
    </row>
    <row r="8" spans="1:4" x14ac:dyDescent="0.25">
      <c r="A8" s="9" t="s">
        <v>26</v>
      </c>
      <c r="B8" s="7">
        <f>$B$3-(B9+B10)</f>
        <v>100</v>
      </c>
      <c r="C8" s="7">
        <f>$C$3-(C9+C10)</f>
        <v>200</v>
      </c>
      <c r="D8" s="8"/>
    </row>
    <row r="9" spans="1:4" x14ac:dyDescent="0.25">
      <c r="A9" s="9" t="s">
        <v>3</v>
      </c>
      <c r="B9" s="7"/>
      <c r="C9" s="7"/>
      <c r="D9" s="8"/>
    </row>
    <row r="10" spans="1:4" x14ac:dyDescent="0.25">
      <c r="A10" s="9" t="s">
        <v>25</v>
      </c>
      <c r="B10" s="7"/>
      <c r="C10" s="7"/>
      <c r="D10" s="8"/>
    </row>
    <row r="11" spans="1:4" x14ac:dyDescent="0.25">
      <c r="A11" s="15" t="s">
        <v>27</v>
      </c>
      <c r="B11" s="15"/>
      <c r="C11" s="15"/>
      <c r="D11" s="8"/>
    </row>
    <row r="12" spans="1:4" x14ac:dyDescent="0.25">
      <c r="A12" s="9" t="s">
        <v>20</v>
      </c>
      <c r="B12" s="10">
        <f>$B$2-(B13+B14)</f>
        <v>250000</v>
      </c>
      <c r="C12" s="10">
        <f>$C$2-(C13+C14)</f>
        <v>1000000</v>
      </c>
      <c r="D12" s="8"/>
    </row>
    <row r="13" spans="1:4" x14ac:dyDescent="0.25">
      <c r="A13" s="9" t="s">
        <v>3</v>
      </c>
      <c r="B13" s="10"/>
      <c r="C13" s="10"/>
      <c r="D13" s="8"/>
    </row>
    <row r="14" spans="1:4" x14ac:dyDescent="0.25">
      <c r="A14" s="9" t="s">
        <v>25</v>
      </c>
      <c r="B14" s="10"/>
      <c r="C14" s="10"/>
      <c r="D14" s="8"/>
    </row>
    <row r="15" spans="1:4" x14ac:dyDescent="0.25">
      <c r="A15" s="9" t="s">
        <v>26</v>
      </c>
      <c r="B15" s="7">
        <f>$B$3-(B16+B17)</f>
        <v>100</v>
      </c>
      <c r="C15" s="7">
        <f>$C$3-(C16+C17)</f>
        <v>200</v>
      </c>
      <c r="D15" s="8"/>
    </row>
    <row r="16" spans="1:4" x14ac:dyDescent="0.25">
      <c r="A16" s="9" t="s">
        <v>3</v>
      </c>
      <c r="B16" s="7"/>
      <c r="C16" s="7"/>
      <c r="D16" s="8"/>
    </row>
    <row r="17" spans="1:4" x14ac:dyDescent="0.25">
      <c r="A17" s="9" t="s">
        <v>25</v>
      </c>
      <c r="B17" s="7"/>
      <c r="C17" s="7"/>
      <c r="D17" s="8"/>
    </row>
    <row r="18" spans="1:4" x14ac:dyDescent="0.25">
      <c r="A18" s="15" t="s">
        <v>28</v>
      </c>
      <c r="B18" s="15"/>
      <c r="C18" s="15"/>
      <c r="D18" s="8"/>
    </row>
    <row r="19" spans="1:4" x14ac:dyDescent="0.25">
      <c r="A19" s="9" t="s">
        <v>20</v>
      </c>
      <c r="B19" s="10">
        <f>$B$2-(B20+B21)</f>
        <v>250000</v>
      </c>
      <c r="C19" s="10">
        <f>$C$2-(C20+C21)</f>
        <v>1000000</v>
      </c>
      <c r="D19" s="8"/>
    </row>
    <row r="20" spans="1:4" x14ac:dyDescent="0.25">
      <c r="A20" s="9" t="s">
        <v>3</v>
      </c>
      <c r="B20" s="10"/>
      <c r="C20" s="10"/>
      <c r="D20" s="8"/>
    </row>
    <row r="21" spans="1:4" x14ac:dyDescent="0.25">
      <c r="A21" s="9" t="s">
        <v>25</v>
      </c>
      <c r="B21" s="10"/>
      <c r="C21" s="10"/>
      <c r="D21" s="8"/>
    </row>
    <row r="22" spans="1:4" x14ac:dyDescent="0.25">
      <c r="A22" s="9" t="s">
        <v>26</v>
      </c>
      <c r="B22" s="7">
        <f>$B$3-(B23+B24)</f>
        <v>100</v>
      </c>
      <c r="C22" s="7">
        <f>$C$3-(C23+C24)</f>
        <v>200</v>
      </c>
      <c r="D22" s="8"/>
    </row>
    <row r="23" spans="1:4" x14ac:dyDescent="0.25">
      <c r="A23" s="9" t="s">
        <v>3</v>
      </c>
      <c r="B23" s="7"/>
      <c r="C23" s="7"/>
      <c r="D23" s="8"/>
    </row>
    <row r="24" spans="1:4" x14ac:dyDescent="0.25">
      <c r="A24" s="9" t="s">
        <v>25</v>
      </c>
      <c r="B24" s="7"/>
      <c r="C24" s="7"/>
      <c r="D24" s="8"/>
    </row>
  </sheetData>
  <mergeCells count="3">
    <mergeCell ref="A4:C4"/>
    <mergeCell ref="A11:C11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outlineLevelRow="1" x14ac:dyDescent="0.25"/>
  <cols>
    <col min="1" max="1" width="10.5703125" customWidth="1"/>
    <col min="2" max="2" width="10.7109375" bestFit="1" customWidth="1"/>
    <col min="3" max="3" width="17.140625" customWidth="1"/>
    <col min="4" max="4" width="12.140625" customWidth="1"/>
  </cols>
  <sheetData>
    <row r="1" spans="1:4" ht="48" customHeight="1" x14ac:dyDescent="0.25">
      <c r="A1" s="12" t="s">
        <v>18</v>
      </c>
      <c r="B1" s="12" t="s">
        <v>10</v>
      </c>
      <c r="C1" s="13" t="s">
        <v>20</v>
      </c>
      <c r="D1" s="14" t="s">
        <v>22</v>
      </c>
    </row>
    <row r="2" spans="1:4" x14ac:dyDescent="0.25">
      <c r="A2" s="16"/>
      <c r="B2" s="16" t="s">
        <v>16</v>
      </c>
      <c r="C2" s="11">
        <f>SUMIFS(C:C,A:A,B2)</f>
        <v>500000</v>
      </c>
      <c r="D2" s="3">
        <v>150</v>
      </c>
    </row>
    <row r="3" spans="1:4" hidden="1" outlineLevel="1" x14ac:dyDescent="0.25">
      <c r="A3" s="2" t="s">
        <v>16</v>
      </c>
      <c r="B3" s="3" t="s">
        <v>11</v>
      </c>
      <c r="C3" s="11">
        <v>250000</v>
      </c>
      <c r="D3" s="3">
        <v>100</v>
      </c>
    </row>
    <row r="4" spans="1:4" hidden="1" outlineLevel="1" x14ac:dyDescent="0.25">
      <c r="A4" s="2" t="s">
        <v>16</v>
      </c>
      <c r="B4" s="3" t="s">
        <v>12</v>
      </c>
      <c r="C4" s="11">
        <v>250000</v>
      </c>
      <c r="D4" s="3">
        <v>50</v>
      </c>
    </row>
    <row r="5" spans="1:4" collapsed="1" x14ac:dyDescent="0.25">
      <c r="A5" s="16"/>
      <c r="B5" s="16" t="s">
        <v>17</v>
      </c>
      <c r="C5" s="11">
        <f>SUMIFS(C:C,A:A,B5)</f>
        <v>1000000</v>
      </c>
      <c r="D5" s="3">
        <v>200</v>
      </c>
    </row>
    <row r="6" spans="1:4" hidden="1" outlineLevel="1" x14ac:dyDescent="0.25">
      <c r="A6" s="2" t="s">
        <v>17</v>
      </c>
      <c r="B6" s="3" t="s">
        <v>13</v>
      </c>
      <c r="C6" s="11">
        <v>1000000</v>
      </c>
      <c r="D6" s="3">
        <v>200</v>
      </c>
    </row>
    <row r="7" spans="1:4" collapsed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" sqref="B2"/>
    </sheetView>
  </sheetViews>
  <sheetFormatPr defaultRowHeight="15" x14ac:dyDescent="0.25"/>
  <cols>
    <col min="1" max="1" width="10.7109375" bestFit="1" customWidth="1"/>
    <col min="2" max="3" width="15.28515625" style="1" bestFit="1" customWidth="1"/>
    <col min="4" max="4" width="18.7109375" bestFit="1" customWidth="1"/>
    <col min="5" max="5" width="13.7109375" customWidth="1"/>
    <col min="6" max="6" width="13.28515625" bestFit="1" customWidth="1"/>
  </cols>
  <sheetData>
    <row r="1" spans="1:6" x14ac:dyDescent="0.25">
      <c r="A1" t="s">
        <v>10</v>
      </c>
      <c r="B1" s="1" t="s">
        <v>24</v>
      </c>
      <c r="C1" s="1" t="s">
        <v>0</v>
      </c>
      <c r="D1" t="s">
        <v>2</v>
      </c>
      <c r="E1" t="s">
        <v>1</v>
      </c>
      <c r="F1" t="s">
        <v>19</v>
      </c>
    </row>
    <row r="2" spans="1:6" x14ac:dyDescent="0.25">
      <c r="A2" t="s">
        <v>11</v>
      </c>
      <c r="B2" s="1">
        <v>41982.208333333336</v>
      </c>
      <c r="C2" s="1">
        <v>41982.625</v>
      </c>
      <c r="D2" t="s">
        <v>3</v>
      </c>
      <c r="E2" t="s">
        <v>8</v>
      </c>
      <c r="F2">
        <v>13600</v>
      </c>
    </row>
    <row r="3" spans="1:6" x14ac:dyDescent="0.25">
      <c r="A3" t="s">
        <v>12</v>
      </c>
      <c r="B3" s="1">
        <v>41982.833333333336</v>
      </c>
      <c r="C3" s="1">
        <v>41982.375</v>
      </c>
      <c r="D3" t="s">
        <v>4</v>
      </c>
      <c r="E3" t="s">
        <v>9</v>
      </c>
      <c r="F3">
        <v>13200</v>
      </c>
    </row>
    <row r="4" spans="1:6" x14ac:dyDescent="0.25">
      <c r="A4" t="s">
        <v>11</v>
      </c>
      <c r="B4" s="1">
        <v>41982.833333333336</v>
      </c>
      <c r="C4" s="1">
        <v>41982.385833333334</v>
      </c>
      <c r="D4" t="s">
        <v>5</v>
      </c>
      <c r="E4" t="s">
        <v>9</v>
      </c>
      <c r="F4">
        <v>37536</v>
      </c>
    </row>
    <row r="5" spans="1:6" x14ac:dyDescent="0.25">
      <c r="A5" t="s">
        <v>11</v>
      </c>
      <c r="B5" s="1">
        <v>41982.833333333336</v>
      </c>
      <c r="C5" s="1">
        <v>41983.009143518517</v>
      </c>
      <c r="D5" t="s">
        <v>6</v>
      </c>
      <c r="E5" t="s">
        <v>8</v>
      </c>
      <c r="F5">
        <v>50000</v>
      </c>
    </row>
    <row r="6" spans="1:6" x14ac:dyDescent="0.25">
      <c r="A6" t="s">
        <v>12</v>
      </c>
      <c r="B6" s="1">
        <v>41982.833333333336</v>
      </c>
      <c r="C6" s="1">
        <v>41982.375578703701</v>
      </c>
      <c r="D6" t="s">
        <v>7</v>
      </c>
      <c r="E6" t="s">
        <v>8</v>
      </c>
      <c r="F6">
        <v>32654</v>
      </c>
    </row>
    <row r="7" spans="1:6" x14ac:dyDescent="0.25">
      <c r="A7" t="s">
        <v>13</v>
      </c>
      <c r="B7" s="1">
        <v>41982.833333333336</v>
      </c>
      <c r="C7" s="1">
        <v>41978.541666666664</v>
      </c>
      <c r="D7" t="s">
        <v>14</v>
      </c>
      <c r="E7" t="s">
        <v>8</v>
      </c>
      <c r="F7">
        <v>120000</v>
      </c>
    </row>
    <row r="8" spans="1:6" x14ac:dyDescent="0.25">
      <c r="A8" t="s">
        <v>13</v>
      </c>
      <c r="B8" s="1">
        <v>41982.833333333336</v>
      </c>
      <c r="C8" s="1">
        <v>41982.375578703701</v>
      </c>
      <c r="D8" t="s">
        <v>7</v>
      </c>
      <c r="E8" t="s">
        <v>8</v>
      </c>
      <c r="F8">
        <v>10857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Главная</vt:lpstr>
      <vt:lpstr>План</vt:lpstr>
      <vt:lpstr>Источник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Семенов</dc:creator>
  <cp:lastModifiedBy>Владимир Семенов</cp:lastModifiedBy>
  <dcterms:created xsi:type="dcterms:W3CDTF">2014-10-11T13:43:18Z</dcterms:created>
  <dcterms:modified xsi:type="dcterms:W3CDTF">2014-10-11T15:06:02Z</dcterms:modified>
</cp:coreProperties>
</file>