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876" windowHeight="7812"/>
  </bookViews>
  <sheets>
    <sheet name="Лист1" sheetId="1" r:id="rId1"/>
  </sheets>
  <calcPr calcId="124519" calcMode="manual" refMode="R1C1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2"/>
  <c r="H3"/>
  <c r="H4"/>
  <c r="H5"/>
  <c r="H6"/>
  <c r="H7"/>
  <c r="H8"/>
  <c r="H9"/>
  <c r="H10"/>
  <c r="H11"/>
  <c r="H12"/>
  <c r="H2"/>
  <c r="G3"/>
  <c r="G4"/>
  <c r="G5"/>
  <c r="G6"/>
  <c r="G7"/>
  <c r="G8"/>
  <c r="G9"/>
  <c r="G10"/>
  <c r="G11"/>
  <c r="G12"/>
  <c r="G2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<sst xmlns="http://schemas.openxmlformats.org/spreadsheetml/2006/main" count="43" uniqueCount="41">
  <si>
    <t>Фамилия</t>
  </si>
  <si>
    <t>Имя</t>
  </si>
  <si>
    <t>Должность</t>
  </si>
  <si>
    <t>Стаж работы</t>
  </si>
  <si>
    <t>Начислено</t>
  </si>
  <si>
    <t>Надбавки</t>
  </si>
  <si>
    <t>Налог</t>
  </si>
  <si>
    <t>К выдаче</t>
  </si>
  <si>
    <t>Подпись</t>
  </si>
  <si>
    <t>Тарифный_x000D_
коэффицент</t>
  </si>
  <si>
    <t>Кошелев</t>
  </si>
  <si>
    <t>Олег</t>
  </si>
  <si>
    <t>Крупский</t>
  </si>
  <si>
    <t>Леонид</t>
  </si>
  <si>
    <t>Парамонова</t>
  </si>
  <si>
    <t>Анастасия</t>
  </si>
  <si>
    <t>Толкачева</t>
  </si>
  <si>
    <t>Ганьшина</t>
  </si>
  <si>
    <t>Валерия</t>
  </si>
  <si>
    <t>Беляков</t>
  </si>
  <si>
    <t>Илья</t>
  </si>
  <si>
    <t>Середин</t>
  </si>
  <si>
    <t>Сергей</t>
  </si>
  <si>
    <t>Сидоренко</t>
  </si>
  <si>
    <t>Иванов</t>
  </si>
  <si>
    <t>Вадим</t>
  </si>
  <si>
    <t>Рыбаков</t>
  </si>
  <si>
    <t>Владимир</t>
  </si>
  <si>
    <t>Строгова</t>
  </si>
  <si>
    <t>Ольга</t>
  </si>
  <si>
    <t>Директор</t>
  </si>
  <si>
    <t>зам.директора</t>
  </si>
  <si>
    <t>секретарь</t>
  </si>
  <si>
    <t>бухгалтер</t>
  </si>
  <si>
    <t>дизайнер</t>
  </si>
  <si>
    <t>охрана</t>
  </si>
  <si>
    <t>менеджер по работе _x000D_
с юр.лицами</t>
  </si>
  <si>
    <t>менеджер по работе_x000D_
 с клиентами</t>
  </si>
  <si>
    <t>курьер</t>
  </si>
  <si>
    <t>уборщица</t>
  </si>
  <si>
    <t>главный менеджер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</si>
</sst>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2" xfId="0" applyFont="1" applyBorder="1" applyAlignment="1">
      <alignment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12"/>
  <sheetViews>
    <sheetView tabSelected="1" topLeftCell="C1" workbookViewId="0">
      <selection activeCell="I12" sqref="I12"/>
    </sheetView>
  </sheetViews>
  <sheetFormatPr defaultColWidth="0" defaultRowHeight="14.4"/>
  <cols>
    <col min="1" max="1" width="12.33203125"/>
    <col min="2" max="2" width="10.109375"/>
    <col min="3" max="3" width="22.44140625"/>
    <col min="4" max="4" width="12.109375"/>
    <col min="5" max="5" width="12.5546875"/>
    <col min="6" max="6" width="10.88671875"/>
    <col min="7" max="7" width="9.6640625"/>
    <col min="8" max="8" width="8.88671875"/>
    <col min="9" max="9" width="9.33203125"/>
    <col min="10" max="10" width="8.6640625"/>
    <col min="11" max="255" width="8.88671875" customWidth="1"/>
    <col min="257" max="16384" width="9" hidden="1"/>
  </cols>
  <sheetData>
    <row r="1" spans="1:10" ht="40.5" customHeight="1">
      <c r="A1" s="1" t="s">
        <v>0</v>
      </c>
      <c r="B1" s="2" t="s">
        <v>1</v>
      </c>
      <c r="C1" s="2" t="s">
        <v>2</v>
      </c>
      <c r="D1" s="3" t="s">
        <v>9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4" t="s">
        <v>8</v>
      </c>
    </row>
    <row r="2" spans="1:10">
      <c r="A2" s="5" t="s">
        <v>10</v>
      </c>
      <c r="B2" s="5" t="s">
        <v>11</v>
      </c>
      <c r="C2" s="5" t="s">
        <v>30</v>
      </c>
      <c r="D2" s="5">
        <v>5</v>
      </c>
      <c r="E2" s="5">
        <v>8</v>
      </c>
      <c r="F2" s="5">
        <f t="shared" ref="F2:F12" si="0">CHOOSE(D2,7,13,25,36,65)*1000</f>
        <v>65000</v>
      </c>
      <c r="G2" s="5">
        <f>CHOOSE(D2,7,13,25,36,65)*100*LOOKUP(E2,{0;1;4},{0;1;2})</f>
        <v>13000</v>
      </c>
      <c r="H2" s="5">
        <f>CHOOSE(D2,7,13,25,36,65)*LOOKUP(E2,{0;1;4},{130;143;156})</f>
        <v>10140</v>
      </c>
      <c r="I2" s="5">
        <f>CHOOSE(D2,7,13,25,36,65)*LOOKUP(E2,{0;1;4},{870;957;1044})</f>
        <v>67860</v>
      </c>
      <c r="J2" s="5"/>
    </row>
    <row r="3" spans="1:10">
      <c r="A3" s="6" t="s">
        <v>12</v>
      </c>
      <c r="B3" s="6" t="s">
        <v>13</v>
      </c>
      <c r="C3" s="6" t="s">
        <v>31</v>
      </c>
      <c r="D3" s="6">
        <v>4</v>
      </c>
      <c r="E3" s="6">
        <v>4</v>
      </c>
      <c r="F3" s="5">
        <f t="shared" si="0"/>
        <v>36000</v>
      </c>
      <c r="G3" s="5">
        <f>CHOOSE(D3,7,13,25,36,65)*100*LOOKUP(E3,{0;1;4},{0;1;2})</f>
        <v>7200</v>
      </c>
      <c r="H3" s="5">
        <f>CHOOSE(D3,7,13,25,36,65)*LOOKUP(E3,{0;1;4},{130;143;156})</f>
        <v>5616</v>
      </c>
      <c r="I3" s="5">
        <f>CHOOSE(D3,7,13,25,36,65)*LOOKUP(E3,{0;1;4},{870;957;1044})</f>
        <v>37584</v>
      </c>
      <c r="J3" s="6"/>
    </row>
    <row r="4" spans="1:10">
      <c r="A4" s="6" t="s">
        <v>14</v>
      </c>
      <c r="B4" s="6" t="s">
        <v>15</v>
      </c>
      <c r="C4" s="6" t="s">
        <v>32</v>
      </c>
      <c r="D4" s="6">
        <v>3</v>
      </c>
      <c r="E4" s="6">
        <v>2</v>
      </c>
      <c r="F4" s="5">
        <f t="shared" si="0"/>
        <v>25000</v>
      </c>
      <c r="G4" s="5">
        <f>CHOOSE(D4,7,13,25,36,65)*100*LOOKUP(E4,{0;1;4},{0;1;2})</f>
        <v>2500</v>
      </c>
      <c r="H4" s="5">
        <f>CHOOSE(D4,7,13,25,36,65)*LOOKUP(E4,{0;1;4},{130;143;156})</f>
        <v>3575</v>
      </c>
      <c r="I4" s="5">
        <f>CHOOSE(D4,7,13,25,36,65)*LOOKUP(E4,{0;1;4},{870;957;1044})</f>
        <v>23925</v>
      </c>
      <c r="J4" s="6"/>
    </row>
    <row r="5" spans="1:10">
      <c r="A5" s="6" t="s">
        <v>16</v>
      </c>
      <c r="B5" s="6" t="s">
        <v>15</v>
      </c>
      <c r="C5" s="6" t="s">
        <v>33</v>
      </c>
      <c r="D5" s="6">
        <v>3</v>
      </c>
      <c r="E5" s="6">
        <v>3</v>
      </c>
      <c r="F5" s="5">
        <f t="shared" si="0"/>
        <v>25000</v>
      </c>
      <c r="G5" s="5">
        <f>CHOOSE(D5,7,13,25,36,65)*100*LOOKUP(E5,{0;1;4},{0;1;2})</f>
        <v>2500</v>
      </c>
      <c r="H5" s="5">
        <f>CHOOSE(D5,7,13,25,36,65)*LOOKUP(E5,{0;1;4},{130;143;156})</f>
        <v>3575</v>
      </c>
      <c r="I5" s="5">
        <f>CHOOSE(D5,7,13,25,36,65)*LOOKUP(E5,{0;1;4},{870;957;1044})</f>
        <v>23925</v>
      </c>
      <c r="J5" s="6"/>
    </row>
    <row r="6" spans="1:10">
      <c r="A6" s="6" t="s">
        <v>17</v>
      </c>
      <c r="B6" s="6" t="s">
        <v>18</v>
      </c>
      <c r="C6" s="6" t="s">
        <v>34</v>
      </c>
      <c r="D6" s="6">
        <v>3</v>
      </c>
      <c r="E6" s="6">
        <v>6</v>
      </c>
      <c r="F6" s="5">
        <f t="shared" si="0"/>
        <v>25000</v>
      </c>
      <c r="G6" s="5">
        <f>CHOOSE(D6,7,13,25,36,65)*100*LOOKUP(E6,{0;1;4},{0;1;2})</f>
        <v>5000</v>
      </c>
      <c r="H6" s="5">
        <f>CHOOSE(D6,7,13,25,36,65)*LOOKUP(E6,{0;1;4},{130;143;156})</f>
        <v>3900</v>
      </c>
      <c r="I6" s="5">
        <f>CHOOSE(D6,7,13,25,36,65)*LOOKUP(E6,{0;1;4},{870;957;1044})</f>
        <v>26100</v>
      </c>
      <c r="J6" s="6"/>
    </row>
    <row r="7" spans="1:10" ht="28.8">
      <c r="A7" s="6" t="s">
        <v>19</v>
      </c>
      <c r="B7" s="6" t="s">
        <v>20</v>
      </c>
      <c r="C7" s="7" t="s">
        <v>36</v>
      </c>
      <c r="D7" s="6">
        <v>3</v>
      </c>
      <c r="E7" s="6">
        <v>4</v>
      </c>
      <c r="F7" s="5">
        <f t="shared" si="0"/>
        <v>25000</v>
      </c>
      <c r="G7" s="5">
        <f>CHOOSE(D7,7,13,25,36,65)*100*LOOKUP(E7,{0;1;4},{0;1;2})</f>
        <v>5000</v>
      </c>
      <c r="H7" s="5">
        <f>CHOOSE(D7,7,13,25,36,65)*LOOKUP(E7,{0;1;4},{130;143;156})</f>
        <v>3900</v>
      </c>
      <c r="I7" s="5">
        <f>CHOOSE(D7,7,13,25,36,65)*LOOKUP(E7,{0;1;4},{870;957;1044})</f>
        <v>26100</v>
      </c>
      <c r="J7" s="6"/>
    </row>
    <row r="8" spans="1:10" ht="28.8">
      <c r="A8" s="6" t="s">
        <v>21</v>
      </c>
      <c r="B8" s="6" t="s">
        <v>22</v>
      </c>
      <c r="C8" s="7" t="s">
        <v>37</v>
      </c>
      <c r="D8" s="6">
        <v>3</v>
      </c>
      <c r="E8" s="6">
        <v>2</v>
      </c>
      <c r="F8" s="5">
        <f t="shared" si="0"/>
        <v>25000</v>
      </c>
      <c r="G8" s="5">
        <f>CHOOSE(D8,7,13,25,36,65)*100*LOOKUP(E8,{0;1;4},{0;1;2})</f>
        <v>2500</v>
      </c>
      <c r="H8" s="5">
        <f>CHOOSE(D8,7,13,25,36,65)*LOOKUP(E8,{0;1;4},{130;143;156})</f>
        <v>3575</v>
      </c>
      <c r="I8" s="5">
        <f>CHOOSE(D8,7,13,25,36,65)*LOOKUP(E8,{0;1;4},{870;957;1044})</f>
        <v>23925</v>
      </c>
      <c r="J8" s="6"/>
    </row>
    <row r="9" spans="1:10">
      <c r="A9" s="6" t="s">
        <v>23</v>
      </c>
      <c r="B9" s="6" t="s">
        <v>18</v>
      </c>
      <c r="C9" s="6" t="s">
        <v>40</v>
      </c>
      <c r="D9" s="6">
        <v>4</v>
      </c>
      <c r="E9" s="6">
        <v>5</v>
      </c>
      <c r="F9" s="5">
        <f t="shared" si="0"/>
        <v>36000</v>
      </c>
      <c r="G9" s="5">
        <f>CHOOSE(D9,7,13,25,36,65)*100*LOOKUP(E9,{0;1;4},{0;1;2})</f>
        <v>7200</v>
      </c>
      <c r="H9" s="5">
        <f>CHOOSE(D9,7,13,25,36,65)*LOOKUP(E9,{0;1;4},{130;143;156})</f>
        <v>5616</v>
      </c>
      <c r="I9" s="5">
        <f>CHOOSE(D9,7,13,25,36,65)*LOOKUP(E9,{0;1;4},{870;957;1044})</f>
        <v>37584</v>
      </c>
      <c r="J9" s="6"/>
    </row>
    <row r="10" spans="1:10">
      <c r="A10" s="6" t="s">
        <v>24</v>
      </c>
      <c r="B10" s="6" t="s">
        <v>25</v>
      </c>
      <c r="C10" s="6" t="s">
        <v>38</v>
      </c>
      <c r="D10" s="6">
        <v>2</v>
      </c>
      <c r="E10" s="6">
        <v>0</v>
      </c>
      <c r="F10" s="5">
        <f t="shared" si="0"/>
        <v>13000</v>
      </c>
      <c r="G10" s="5">
        <f>CHOOSE(D10,7,13,25,36,65)*100*LOOKUP(E10,{0;1;4},{0;1;2})</f>
        <v>0</v>
      </c>
      <c r="H10" s="5">
        <f>CHOOSE(D10,7,13,25,36,65)*LOOKUP(E10,{0;1;4},{130;143;156})</f>
        <v>1690</v>
      </c>
      <c r="I10" s="5">
        <f>CHOOSE(D10,7,13,25,36,65)*LOOKUP(E10,{0;1;4},{870;957;1044})</f>
        <v>11310</v>
      </c>
      <c r="J10" s="6"/>
    </row>
    <row r="11" spans="1:10">
      <c r="A11" s="6" t="s">
        <v>26</v>
      </c>
      <c r="B11" s="6" t="s">
        <v>27</v>
      </c>
      <c r="C11" s="6" t="s">
        <v>35</v>
      </c>
      <c r="D11" s="6">
        <v>1</v>
      </c>
      <c r="E11" s="6">
        <v>1</v>
      </c>
      <c r="F11" s="5">
        <f t="shared" si="0"/>
        <v>7000</v>
      </c>
      <c r="G11" s="5">
        <f>CHOOSE(D11,7,13,25,36,65)*100*LOOKUP(E11,{0;1;4},{0;1;2})</f>
        <v>700</v>
      </c>
      <c r="H11" s="5">
        <f>CHOOSE(D11,7,13,25,36,65)*LOOKUP(E11,{0;1;4},{130;143;156})</f>
        <v>1001</v>
      </c>
      <c r="I11" s="5">
        <f>CHOOSE(D11,7,13,25,36,65)*LOOKUP(E11,{0;1;4},{870;957;1044})</f>
        <v>6699</v>
      </c>
      <c r="J11" s="6"/>
    </row>
    <row r="12" spans="1:10">
      <c r="A12" s="6" t="s">
        <v>28</v>
      </c>
      <c r="B12" s="6" t="s">
        <v>29</v>
      </c>
      <c r="C12" s="6" t="s">
        <v>39</v>
      </c>
      <c r="D12" s="6">
        <v>1</v>
      </c>
      <c r="E12" s="6">
        <v>3</v>
      </c>
      <c r="F12" s="5">
        <f t="shared" si="0"/>
        <v>7000</v>
      </c>
      <c r="G12" s="5">
        <f>CHOOSE(D12,7,13,25,36,65)*100*LOOKUP(E12,{0;1;4},{0;1;2})</f>
        <v>700</v>
      </c>
      <c r="H12" s="5">
        <f>CHOOSE(D12,7,13,25,36,65)*LOOKUP(E12,{0;1;4},{130;143;156})</f>
        <v>1001</v>
      </c>
      <c r="I12" s="5">
        <f>CHOOSE(D12,7,13,25,36,65)*LOOKUP(E12,{0;1;4},{870;957;1044})</f>
        <v>6699</v>
      </c>
      <c r="J1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заочка</cp:lastModifiedBy>
  <dcterms:modified xsi:type="dcterms:W3CDTF">2014-10-13T08:00:19Z</dcterms:modified>
</cp:coreProperties>
</file>