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19" i="1" l="1"/>
  <c r="S14" i="1"/>
  <c r="I17" i="1" l="1"/>
  <c r="J17" i="1"/>
  <c r="K17" i="1"/>
  <c r="L17" i="1"/>
  <c r="M17" i="1"/>
  <c r="N17" i="1"/>
  <c r="O17" i="1"/>
  <c r="P17" i="1"/>
  <c r="Q17" i="1"/>
  <c r="H17" i="1"/>
  <c r="H19" i="1"/>
  <c r="I19" i="1"/>
  <c r="J19" i="1"/>
  <c r="K19" i="1"/>
  <c r="M19" i="1"/>
  <c r="N19" i="1"/>
  <c r="O19" i="1"/>
  <c r="Q19" i="1"/>
  <c r="L19" i="1"/>
  <c r="L18" i="1"/>
  <c r="H18" i="1"/>
  <c r="I18" i="1"/>
  <c r="J18" i="1"/>
  <c r="M18" i="1"/>
  <c r="N18" i="1"/>
  <c r="O18" i="1"/>
  <c r="P18" i="1"/>
  <c r="Q18" i="1"/>
  <c r="K18" i="1"/>
  <c r="W14" i="1" l="1"/>
  <c r="Y15" i="1" l="1"/>
  <c r="Y16" i="1"/>
  <c r="Y14" i="1"/>
  <c r="U15" i="1"/>
  <c r="U16" i="1"/>
  <c r="U14" i="1"/>
  <c r="W15" i="1"/>
  <c r="W16" i="1"/>
  <c r="V15" i="1"/>
  <c r="V16" i="1"/>
  <c r="S16" i="1"/>
  <c r="S15" i="1"/>
  <c r="V14" i="1"/>
</calcChain>
</file>

<file path=xl/sharedStrings.xml><?xml version="1.0" encoding="utf-8"?>
<sst xmlns="http://schemas.openxmlformats.org/spreadsheetml/2006/main" count="11" uniqueCount="5">
  <si>
    <t>нед</t>
  </si>
  <si>
    <t>пост</t>
  </si>
  <si>
    <t>недопост</t>
  </si>
  <si>
    <t>пост общ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</si>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</sst>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6" formatCode="#,##0&quot;р.&quot;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6" fontId="0" fillId="2" borderId="0" xfId="0" applyNumberFormat="1" applyFill="1"/>
    <xf numFmtId="166" fontId="0" fillId="3" borderId="0" xfId="0" applyNumberFormat="1" applyFill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3:Y22"/>
  <sheetViews>
    <sheetView tabSelected="1" workbookViewId="0">
      <selection activeCell="Q16" sqref="Q16"/>
    </sheetView>
  </sheetViews>
  <sheetFormatPr defaultRowHeight="15" x14ac:dyDescent="0.25"/>
  <cols>
    <col min="8" max="8" width="12.7109375" bestFit="1" customWidth="1"/>
    <col min="9" max="9" width="13.42578125" bestFit="1" customWidth="1"/>
    <col min="10" max="11" width="12.7109375" bestFit="1" customWidth="1"/>
    <col min="12" max="13" width="12.5703125" bestFit="1" customWidth="1"/>
    <col min="14" max="15" width="14.140625" bestFit="1" customWidth="1"/>
    <col min="16" max="16" width="15.140625" bestFit="1" customWidth="1"/>
    <col min="17" max="17" width="14.140625" bestFit="1" customWidth="1"/>
    <col min="20" max="20" width="1.5703125" customWidth="1"/>
    <col min="21" max="21" width="6.42578125" customWidth="1"/>
    <col min="22" max="22" width="14.28515625" customWidth="1"/>
    <col min="23" max="23" width="7" customWidth="1"/>
    <col min="24" max="24" width="1.85546875" customWidth="1"/>
    <col min="25" max="25" width="5.7109375" customWidth="1"/>
  </cols>
  <sheetData>
    <row r="13" spans="5:25" ht="15.75" thickBot="1" x14ac:dyDescent="0.3">
      <c r="E13" t="s">
        <v>0</v>
      </c>
      <c r="F13" t="s">
        <v>1</v>
      </c>
      <c r="H13">
        <v>1</v>
      </c>
      <c r="I13">
        <v>2</v>
      </c>
      <c r="J13">
        <v>3</v>
      </c>
      <c r="K13">
        <v>4</v>
      </c>
      <c r="L13">
        <v>5</v>
      </c>
      <c r="M13">
        <v>6</v>
      </c>
      <c r="N13">
        <v>7</v>
      </c>
      <c r="O13">
        <v>8</v>
      </c>
      <c r="P13">
        <v>9</v>
      </c>
      <c r="Q13">
        <v>10</v>
      </c>
      <c r="S13" t="s">
        <v>2</v>
      </c>
      <c r="V13" t="s">
        <v>3</v>
      </c>
      <c r="W13" t="s">
        <v>1</v>
      </c>
    </row>
    <row r="14" spans="5:25" x14ac:dyDescent="0.25">
      <c r="E14">
        <v>10000</v>
      </c>
      <c r="F14">
        <v>5000</v>
      </c>
      <c r="G14" s="1">
        <v>50.25</v>
      </c>
      <c r="H14" s="3">
        <v>2000</v>
      </c>
      <c r="I14" s="4">
        <v>1000</v>
      </c>
      <c r="J14" s="4">
        <v>500</v>
      </c>
      <c r="K14" s="4"/>
      <c r="L14" s="4">
        <v>1500</v>
      </c>
      <c r="M14" s="4">
        <v>500</v>
      </c>
      <c r="N14" s="4"/>
      <c r="O14" s="4">
        <v>3500</v>
      </c>
      <c r="P14" s="4">
        <v>3000</v>
      </c>
      <c r="Q14" s="5">
        <v>3000</v>
      </c>
      <c r="S14">
        <f>IF(SUM(H14:Q14)&gt;E14,E14,SUM(H14:Q14))</f>
        <v>10000</v>
      </c>
      <c r="T14" t="s">
        <v>4</v>
      </c>
      <c r="U14">
        <f>E14</f>
        <v>10000</v>
      </c>
      <c r="V14">
        <f>IF(SUM(E14:F14)&gt;SUM(H14:Q14),SUM(E14:F14)-SUM(H14:Q14),0)</f>
        <v>0</v>
      </c>
      <c r="W14">
        <f>IF(IF(SUM(H14:Q14)&gt;E14,SUM(H14:Q14)-E14,0)&gt;F14,"Сверх графика",IF(SUM(H14:Q14)&gt;E14,SUM(H14:Q14)-E14,0))</f>
        <v>5000</v>
      </c>
      <c r="X14" t="s">
        <v>4</v>
      </c>
      <c r="Y14">
        <f>F14</f>
        <v>5000</v>
      </c>
    </row>
    <row r="15" spans="5:25" x14ac:dyDescent="0.25">
      <c r="E15">
        <v>0</v>
      </c>
      <c r="F15">
        <v>3000</v>
      </c>
      <c r="G15" s="1">
        <v>118.31</v>
      </c>
      <c r="H15" s="6"/>
      <c r="I15" s="2"/>
      <c r="J15" s="2">
        <v>500</v>
      </c>
      <c r="K15" s="2"/>
      <c r="L15" s="2"/>
      <c r="M15" s="2"/>
      <c r="N15" s="2">
        <v>500</v>
      </c>
      <c r="O15" s="2"/>
      <c r="P15" s="2">
        <v>2000</v>
      </c>
      <c r="Q15" s="7"/>
      <c r="S15">
        <f>IF(SUM(H15:Q15)&gt;E15,E15,SUM(H15:Q15))</f>
        <v>0</v>
      </c>
      <c r="T15" t="s">
        <v>4</v>
      </c>
      <c r="U15">
        <f t="shared" ref="U15:U16" si="0">E15</f>
        <v>0</v>
      </c>
      <c r="V15">
        <f t="shared" ref="V15:V16" si="1">IF(SUM(E15:F15)&gt;SUM(H15:Q15),SUM(E15:F15)-SUM(H15:Q15),0)</f>
        <v>0</v>
      </c>
      <c r="W15">
        <f t="shared" ref="W15:W16" si="2">IF(IF(SUM(H15:Q15)&gt;E15,SUM(H15:Q15)-E15,0)&gt;F15,"Сверх графика",IF(SUM(H15:Q15)&gt;E15,SUM(H15:Q15)-E15,0))</f>
        <v>3000</v>
      </c>
      <c r="X15" t="s">
        <v>4</v>
      </c>
      <c r="Y15">
        <f t="shared" ref="Y15:Y16" si="3">F15</f>
        <v>3000</v>
      </c>
    </row>
    <row r="16" spans="5:25" ht="15.75" thickBot="1" x14ac:dyDescent="0.3">
      <c r="E16">
        <v>5500</v>
      </c>
      <c r="F16">
        <v>0</v>
      </c>
      <c r="G16" s="1">
        <v>46.6</v>
      </c>
      <c r="H16" s="8">
        <v>500</v>
      </c>
      <c r="I16" s="9">
        <v>3000</v>
      </c>
      <c r="J16" s="9"/>
      <c r="K16" s="9">
        <v>500</v>
      </c>
      <c r="L16" s="9"/>
      <c r="M16" s="9"/>
      <c r="N16" s="9">
        <v>1000</v>
      </c>
      <c r="O16" s="9"/>
      <c r="P16" s="9"/>
      <c r="Q16" s="10"/>
      <c r="S16">
        <f>IF(SUM(H16:Q16)&gt;E16,E16,SUM(H16:Q16))</f>
        <v>5000</v>
      </c>
      <c r="T16" t="s">
        <v>4</v>
      </c>
      <c r="U16">
        <f t="shared" si="0"/>
        <v>5500</v>
      </c>
      <c r="V16">
        <f t="shared" si="1"/>
        <v>500</v>
      </c>
      <c r="W16">
        <f t="shared" si="2"/>
        <v>0</v>
      </c>
      <c r="X16" t="s">
        <v>4</v>
      </c>
      <c r="Y16">
        <f t="shared" si="3"/>
        <v>0</v>
      </c>
    </row>
    <row r="17" spans="8:17" x14ac:dyDescent="0.25">
      <c r="H17" s="13">
        <f>SUMPRODUCT($G$14:$G$16,H14:H16)</f>
        <v>123800</v>
      </c>
      <c r="I17" s="13">
        <f t="shared" ref="I17:Q17" si="4">SUMPRODUCT($G$14:$G$16,I14:I16)</f>
        <v>190050</v>
      </c>
      <c r="J17" s="13">
        <f t="shared" si="4"/>
        <v>84280</v>
      </c>
      <c r="K17" s="13">
        <f t="shared" si="4"/>
        <v>23300</v>
      </c>
      <c r="L17" s="13">
        <f t="shared" si="4"/>
        <v>75375</v>
      </c>
      <c r="M17" s="13">
        <f t="shared" si="4"/>
        <v>25125</v>
      </c>
      <c r="N17" s="13">
        <f t="shared" si="4"/>
        <v>105755</v>
      </c>
      <c r="O17" s="13">
        <f t="shared" si="4"/>
        <v>175875</v>
      </c>
      <c r="P17" s="13">
        <f t="shared" si="4"/>
        <v>387370</v>
      </c>
      <c r="Q17" s="13">
        <f t="shared" si="4"/>
        <v>150750</v>
      </c>
    </row>
    <row r="18" spans="8:17" x14ac:dyDescent="0.25">
      <c r="H18" s="11">
        <f>IF(SUM($H$14:H14)-H14&lt;$E$14,
              IF(SUM($H$14:H14)&lt;$E$14,H14,
                          H14-(SUM($H$14:H14)-$E$14)
               ),
0
)*$G$14</f>
        <v>100500</v>
      </c>
      <c r="I18" s="11">
        <f>IF(SUM($H$14:I14)-I14&lt;$E$14,
              IF(SUM($H$14:I14)&lt;$E$14,I14,
                          I14-(SUM($H$14:I14)-$E$14)
               ),
0
)*$G$14</f>
        <v>50250</v>
      </c>
      <c r="J18" s="11">
        <f>IF(SUM($H$14:J14)-J14&lt;$E$14,
              IF(SUM($H$14:J14)&lt;$E$14,J14,
                          J14-(SUM($H$14:J14)-$E$14)
               ),
0
)*$G$14</f>
        <v>25125</v>
      </c>
      <c r="K18" s="11">
        <f>IF(SUM($H$14:K14)-K14&lt;$E$14,
              IF(SUM($H$14:K14)&lt;$E$14,K14,
                          K14-(SUM($H$14:K14)-$E$14)
               ),
0
)*$G$14</f>
        <v>0</v>
      </c>
      <c r="L18" s="11">
        <f>IF(SUM($H$14:L14)-L14&lt;$E$14,
              IF(SUM($H$14:L14)&lt;$E$14,L14,
                          L14-(SUM($H$14:L14)-$E$14)
               ),
0
)*$G$14</f>
        <v>75375</v>
      </c>
      <c r="M18" s="11">
        <f>IF(SUM($H$14:M14)-M14&lt;$E$14,
              IF(SUM($H$14:M14)&lt;$E$14,M14,
                          M14-(SUM($H$14:M14)-$E$14)
               ),
0
)*$G$14</f>
        <v>25125</v>
      </c>
      <c r="N18" s="11">
        <f>IF(SUM($H$14:N14)-N14&lt;$E$14,
              IF(SUM($H$14:N14)&lt;$E$14,N14,
                          N14-(SUM($H$14:N14)-$E$14)
               ),
0
)*$G$14</f>
        <v>0</v>
      </c>
      <c r="O18" s="11">
        <f>IF(SUM($H$14:O14)-O14&lt;$E$14,
              IF(SUM($H$14:O14)&lt;$E$14,O14,
                          O14-(SUM($H$14:O14)-$E$14)
               ),
0
)*$G$14</f>
        <v>175875</v>
      </c>
      <c r="P18" s="11">
        <f>IF(SUM($H$14:P14)-P14&lt;$E$14,
              IF(SUM($H$14:P14)&lt;$E$14,P14,
                          P14-(SUM($H$14:P14)-$E$14)
               ),
0
)*$G$14</f>
        <v>50250</v>
      </c>
      <c r="Q18" s="11">
        <f>IF(SUM($H$14:Q14)-Q14&lt;$E$14,
              IF(SUM($H$14:Q14)&lt;$E$14,Q14,
                          Q14-(SUM($H$14:Q14)-$E$14)
               ),
0
)*$G$14</f>
        <v>0</v>
      </c>
    </row>
    <row r="19" spans="8:17" x14ac:dyDescent="0.25">
      <c r="H19" s="12">
        <f>IF(SUM($H$14:H14)&lt;=$E$14,0,
      IF(SUM($H$14:H14)-H14&lt;$E$14,(SUM($H$14:H14)-$E$14),H14)
)*$G$14</f>
        <v>0</v>
      </c>
      <c r="I19" s="12">
        <f>IF(SUM($H$14:I14)&lt;=$E$14,0,
      IF(SUM($H$14:I14)-I14&lt;$E$14,(SUM($H$14:I14)-$E$14),I14)
)*$G$14</f>
        <v>0</v>
      </c>
      <c r="J19" s="12">
        <f>IF(SUM($H$14:J14)&lt;=$E$14,0,
      IF(SUM($H$14:J14)-J14&lt;$E$14,(SUM($H$14:J14)-$E$14),J14)
)*$G$14</f>
        <v>0</v>
      </c>
      <c r="K19" s="12">
        <f>IF(SUM($H$14:K14)&lt;=$E$14,0,
      IF(SUM($H$14:K14)-K14&lt;$E$14,(SUM($H$14:K14)-$E$14),K14)
)*$G$14</f>
        <v>0</v>
      </c>
      <c r="L19" s="12">
        <f>IF(SUM($H$14:L14)&lt;=$E$14,0,
      IF(SUM($H$14:L14)-L14&lt;$E$14,(SUM($H$14:L14)-$E$14),L14)
)*$G$14</f>
        <v>0</v>
      </c>
      <c r="M19" s="12">
        <f>IF(SUM($H$14:M14)&lt;=$E$14,0,
      IF(SUM($H$14:M14)-M14&lt;$E$14,(SUM($H$14:M14)-$E$14),M14)
)*$G$14</f>
        <v>0</v>
      </c>
      <c r="N19" s="12">
        <f>IF(SUM($H$14:N14)&lt;=$E$14,0,
      IF(SUM($H$14:N14)-N14&lt;$E$14,(SUM($H$14:N14)-$E$14),N14)
)*$G$14</f>
        <v>0</v>
      </c>
      <c r="O19" s="12">
        <f>IF(SUM($H$14:O14)&lt;=$E$14,0,
      IF(SUM($H$14:O14)-O14&lt;$E$14,(SUM($H$14:O14)-$E$14),O14)
)*$G$14</f>
        <v>0</v>
      </c>
      <c r="P19" s="12">
        <f>IF(SUM($H$14:P14)&lt;=$E$14,0,
      IF(SUM($H$14:P14)-P14&lt;$E$14,(SUM($H$14:P14)-$E$14),P14)
)*$G$14</f>
        <v>100500</v>
      </c>
      <c r="Q19" s="12">
        <f>IF(SUM($H$14:Q14)&lt;=$E$14,0,
      IF(SUM($H$14:Q14)-Q14&lt;$E$14,(SUM($H$14:Q14)-$E$14),Q14)
)*$G$14</f>
        <v>150750</v>
      </c>
    </row>
    <row r="20" spans="8:17" x14ac:dyDescent="0.25"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8:17" x14ac:dyDescent="0.25"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8:17" x14ac:dyDescent="0.25">
      <c r="H22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Мельчаков Павел Николаевич</dc:creator>
  <cp:lastModifiedBy>Мельчаков Павел Николаевич</cp:lastModifiedBy>
  <dcterms:created xsi:type="dcterms:W3CDTF">2014-10-14T13:13:47Z</dcterms:created>
  <dcterms:modified xsi:type="dcterms:W3CDTF">2014-10-17T07:45:33Z</dcterms:modified>
</cp:coreProperties>
</file>