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405" yWindow="210" windowWidth="20730" windowHeight="5430" tabRatio="500"/>
  </bookViews>
  <sheets>
    <sheet name="Лист1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/>
  <c r="E4"/>
  <c r="E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3"/>
  <c r="J2"/>
  <c r="K2" s="1"/>
  <c r="D2" l="1"/>
  <c r="F2"/>
  <c r="G2"/>
  <c r="D3"/>
  <c r="F3"/>
  <c r="D4"/>
  <c r="F4"/>
</calcChain>
</file>

<file path=xl/sharedStrings.xml><?xml version="1.0" encoding="utf-8"?>
<sst xmlns="http://schemas.openxmlformats.org/spreadsheetml/2006/main" count="13" uniqueCount="13">
  <si>
    <t>Продукты банка</t>
  </si>
  <si>
    <t>План</t>
  </si>
  <si>
    <t>Факт</t>
  </si>
  <si>
    <t>Необходимо продать для завершения плана</t>
  </si>
  <si>
    <t>Необходимо продавать в день для выполнения плана</t>
  </si>
  <si>
    <t>% выполнения плана по продуктам</t>
  </si>
  <si>
    <t>% выполнения плана</t>
  </si>
  <si>
    <t>ПК</t>
  </si>
  <si>
    <t>КК</t>
  </si>
  <si>
    <t>ЖК</t>
  </si>
  <si>
    <t>начало месяца</t>
  </si>
  <si>
    <t>конец месяца</t>
  </si>
  <si>
    <t>кол-во рабочих дней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</si>
</sst>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73" formatCode="0.000"/>
  </numFmts>
  <fonts count="7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Helvetica"/>
    </font>
    <font>
      <b/>
      <sz val="12"/>
      <color indexed="8"/>
      <name val="Helvetica"/>
    </font>
    <font>
      <b/>
      <sz val="11"/>
      <color indexed="8"/>
      <name val="Helvetica"/>
    </font>
    <font>
      <b/>
      <sz val="10"/>
      <color indexed="8"/>
      <name val="Helvetica"/>
    </font>
    <font>
      <sz val="12"/>
      <color theme="2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64" fontId="2" fillId="2" borderId="2" xfId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4" fontId="0" fillId="0" borderId="0" xfId="0" applyNumberFormat="1"/>
    <xf numFmtId="0" fontId="5" fillId="2" borderId="0" xfId="0" applyNumberFormat="1" applyFont="1" applyFill="1" applyBorder="1" applyAlignment="1">
      <alignment horizontal="center" vertical="center" wrapText="1"/>
    </xf>
    <xf numFmtId="173" fontId="2" fillId="2" borderId="2" xfId="0" applyNumberFormat="1" applyFont="1" applyFill="1" applyBorder="1" applyAlignment="1">
      <alignment horizontal="center" vertical="center" wrapText="1"/>
    </xf>
    <xf numFmtId="14" fontId="0" fillId="3" borderId="0" xfId="0" applyNumberFormat="1" applyFill="1"/>
    <xf numFmtId="14" fontId="6" fillId="0" borderId="0" xfId="0" applyNumberFormat="1" applyFont="1"/>
    <xf numFmtId="0" fontId="6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I7" sqref="I7"/>
    </sheetView>
  </sheetViews>
  <sheetFormatPr defaultColWidth="11" defaultRowHeight="15.75"/>
  <cols>
    <col min="5" max="5" width="12.375" bestFit="1" customWidth="1"/>
    <col min="9" max="9" width="13.25" customWidth="1"/>
  </cols>
  <sheetData>
    <row r="1" spans="1:12" ht="77.25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I1" s="8" t="s">
        <v>10</v>
      </c>
      <c r="J1" s="9" t="s">
        <v>11</v>
      </c>
      <c r="K1" s="9" t="s">
        <v>12</v>
      </c>
    </row>
    <row r="2" spans="1:12" ht="16.5" thickBot="1">
      <c r="A2" s="1" t="s">
        <v>7</v>
      </c>
      <c r="B2" s="2">
        <v>144</v>
      </c>
      <c r="C2" s="2">
        <v>76</v>
      </c>
      <c r="D2" s="2">
        <f>B2-C2</f>
        <v>68</v>
      </c>
      <c r="E2" s="10">
        <f>B2/$K$2</f>
        <v>6.5454545454545459</v>
      </c>
      <c r="F2" s="3">
        <f>(C2*100)/B2</f>
        <v>52.777777777777779</v>
      </c>
      <c r="G2" s="5">
        <f>(((C2*100)/B2)+((C3*100)/B3)+((C4*100)/B4))/3</f>
        <v>71.201058201058189</v>
      </c>
      <c r="I2" s="11">
        <v>41913</v>
      </c>
      <c r="J2" s="8">
        <f>EOMONTH(I2,0)</f>
        <v>41943</v>
      </c>
      <c r="K2">
        <f>VLOOKUP(J2,J3:K27,2,FALSE)</f>
        <v>22</v>
      </c>
      <c r="L2" s="8"/>
    </row>
    <row r="3" spans="1:12" ht="16.5" thickBot="1">
      <c r="A3" s="1" t="s">
        <v>8</v>
      </c>
      <c r="B3" s="2">
        <v>225</v>
      </c>
      <c r="C3" s="2">
        <v>169</v>
      </c>
      <c r="D3" s="2">
        <f>B3-C3</f>
        <v>56</v>
      </c>
      <c r="E3" s="10">
        <f t="shared" ref="E3:E4" si="0">B3/$K$2</f>
        <v>10.227272727272727</v>
      </c>
      <c r="F3" s="3">
        <f>(C3*100)/B3</f>
        <v>75.111111111111114</v>
      </c>
      <c r="G3" s="6"/>
      <c r="J3" s="12">
        <f>WORKDAY($I$2,K3)</f>
        <v>41934</v>
      </c>
      <c r="K3" s="13">
        <v>15</v>
      </c>
    </row>
    <row r="4" spans="1:12" ht="16.5" thickBot="1">
      <c r="A4" s="1" t="s">
        <v>9</v>
      </c>
      <c r="B4" s="2">
        <v>77</v>
      </c>
      <c r="C4" s="2">
        <v>66</v>
      </c>
      <c r="D4" s="2">
        <f>B4-C4</f>
        <v>11</v>
      </c>
      <c r="E4" s="10">
        <f t="shared" si="0"/>
        <v>3.5</v>
      </c>
      <c r="F4" s="3">
        <f>(C4*100)/B4</f>
        <v>85.714285714285708</v>
      </c>
      <c r="G4" s="7"/>
      <c r="J4" s="12">
        <f>WORKDAY($I$2,K4)</f>
        <v>41935</v>
      </c>
      <c r="K4" s="13">
        <v>16</v>
      </c>
    </row>
    <row r="5" spans="1:12">
      <c r="J5" s="12">
        <f>WORKDAY($I$2,K5)</f>
        <v>41936</v>
      </c>
      <c r="K5" s="13">
        <v>17</v>
      </c>
    </row>
    <row r="6" spans="1:12">
      <c r="J6" s="12">
        <f>WORKDAY($I$2,K6)</f>
        <v>41939</v>
      </c>
      <c r="K6" s="13">
        <v>18</v>
      </c>
    </row>
    <row r="7" spans="1:12">
      <c r="J7" s="12">
        <f>WORKDAY($I$2,K7)</f>
        <v>41940</v>
      </c>
      <c r="K7" s="13">
        <v>19</v>
      </c>
    </row>
    <row r="8" spans="1:12">
      <c r="J8" s="12">
        <f>WORKDAY($I$2,K8)</f>
        <v>41941</v>
      </c>
      <c r="K8" s="13">
        <v>20</v>
      </c>
    </row>
    <row r="9" spans="1:12">
      <c r="J9" s="12">
        <f>WORKDAY($I$2,K9)</f>
        <v>41942</v>
      </c>
      <c r="K9" s="13">
        <v>21</v>
      </c>
    </row>
    <row r="10" spans="1:12">
      <c r="J10" s="12">
        <f>WORKDAY($I$2,K10)</f>
        <v>41943</v>
      </c>
      <c r="K10" s="13">
        <v>22</v>
      </c>
    </row>
    <row r="11" spans="1:12">
      <c r="J11" s="12">
        <f>WORKDAY($I$2,K11)</f>
        <v>41946</v>
      </c>
      <c r="K11" s="13">
        <v>23</v>
      </c>
    </row>
    <row r="12" spans="1:12">
      <c r="J12" s="12">
        <f>WORKDAY($I$2,K12)</f>
        <v>41947</v>
      </c>
      <c r="K12" s="13">
        <v>24</v>
      </c>
    </row>
    <row r="13" spans="1:12">
      <c r="J13" s="12">
        <f>WORKDAY($I$2,K13)</f>
        <v>41948</v>
      </c>
      <c r="K13" s="13">
        <v>25</v>
      </c>
    </row>
    <row r="14" spans="1:12">
      <c r="J14" s="12">
        <f>WORKDAY($I$2,K14)</f>
        <v>41949</v>
      </c>
      <c r="K14" s="13">
        <v>26</v>
      </c>
    </row>
    <row r="15" spans="1:12">
      <c r="J15" s="12">
        <f>WORKDAY($I$2,K15)</f>
        <v>41950</v>
      </c>
      <c r="K15" s="13">
        <v>27</v>
      </c>
    </row>
    <row r="16" spans="1:12">
      <c r="J16" s="12">
        <f>WORKDAY($I$2,K16)</f>
        <v>41953</v>
      </c>
      <c r="K16" s="13">
        <v>28</v>
      </c>
    </row>
    <row r="17" spans="9:11">
      <c r="J17" s="12">
        <f>WORKDAY($I$2,K17)</f>
        <v>41954</v>
      </c>
      <c r="K17" s="13">
        <v>29</v>
      </c>
    </row>
    <row r="18" spans="9:11">
      <c r="J18" s="12">
        <f>WORKDAY($I$2,K18)</f>
        <v>41955</v>
      </c>
      <c r="K18" s="13">
        <v>30</v>
      </c>
    </row>
    <row r="19" spans="9:11">
      <c r="J19" s="12">
        <f>WORKDAY($I$2,K19)</f>
        <v>41956</v>
      </c>
      <c r="K19" s="13">
        <v>31</v>
      </c>
    </row>
    <row r="20" spans="9:11">
      <c r="J20" s="12">
        <f>WORKDAY($I$2,K20)</f>
        <v>41957</v>
      </c>
      <c r="K20" s="13">
        <v>32</v>
      </c>
    </row>
    <row r="21" spans="9:11">
      <c r="J21" s="12">
        <f>WORKDAY($I$2,K21)</f>
        <v>41960</v>
      </c>
      <c r="K21" s="13">
        <v>33</v>
      </c>
    </row>
    <row r="22" spans="9:11">
      <c r="J22" s="12">
        <f>WORKDAY($I$2,K22)</f>
        <v>41961</v>
      </c>
      <c r="K22" s="13">
        <v>34</v>
      </c>
    </row>
    <row r="23" spans="9:11">
      <c r="J23" s="12">
        <f>WORKDAY($I$2,K23)</f>
        <v>41962</v>
      </c>
      <c r="K23" s="13">
        <v>35</v>
      </c>
    </row>
    <row r="24" spans="9:11">
      <c r="J24" s="12">
        <f>WORKDAY($I$2,K24)</f>
        <v>41963</v>
      </c>
      <c r="K24" s="13">
        <v>36</v>
      </c>
    </row>
    <row r="25" spans="9:11">
      <c r="J25" s="12">
        <f>WORKDAY($I$2,K25)</f>
        <v>41964</v>
      </c>
      <c r="K25" s="13">
        <v>37</v>
      </c>
    </row>
    <row r="26" spans="9:11">
      <c r="J26" s="12">
        <f>WORKDAY($I$2,K26)</f>
        <v>41967</v>
      </c>
      <c r="K26" s="13">
        <v>38</v>
      </c>
    </row>
    <row r="27" spans="9:11">
      <c r="J27" s="12">
        <f>WORKDAY($I$2,K27)</f>
        <v>41968</v>
      </c>
      <c r="K27" s="13">
        <v>39</v>
      </c>
    </row>
    <row r="28" spans="9:11">
      <c r="I28">
        <v>40</v>
      </c>
      <c r="J28" s="8"/>
    </row>
    <row r="29" spans="9:11">
      <c r="I29">
        <v>41</v>
      </c>
      <c r="J29" s="8"/>
    </row>
    <row r="30" spans="9:11">
      <c r="I30">
        <v>42</v>
      </c>
      <c r="J30" s="8"/>
    </row>
    <row r="31" spans="9:11">
      <c r="I31">
        <v>43</v>
      </c>
      <c r="J31" s="8"/>
    </row>
    <row r="32" spans="9:11">
      <c r="I32">
        <v>44</v>
      </c>
      <c r="J32" s="8"/>
    </row>
    <row r="33" spans="9:10">
      <c r="I33">
        <v>45</v>
      </c>
      <c r="J33" s="8"/>
    </row>
    <row r="34" spans="9:10">
      <c r="I34">
        <v>46</v>
      </c>
      <c r="J34" s="8"/>
    </row>
    <row r="35" spans="9:10">
      <c r="I35">
        <v>47</v>
      </c>
      <c r="J35" s="8"/>
    </row>
    <row r="36" spans="9:10">
      <c r="I36">
        <v>48</v>
      </c>
      <c r="J36" s="8"/>
    </row>
    <row r="37" spans="9:10">
      <c r="I37">
        <v>49</v>
      </c>
      <c r="J37" s="8"/>
    </row>
    <row r="38" spans="9:10">
      <c r="I38">
        <v>50</v>
      </c>
    </row>
    <row r="39" spans="9:10">
      <c r="I39">
        <v>51</v>
      </c>
    </row>
    <row r="40" spans="9:10">
      <c r="I40">
        <v>52</v>
      </c>
    </row>
    <row r="41" spans="9:10">
      <c r="I41">
        <v>53</v>
      </c>
    </row>
    <row r="42" spans="9:10">
      <c r="I42">
        <v>54</v>
      </c>
    </row>
    <row r="43" spans="9:10">
      <c r="I43">
        <v>55</v>
      </c>
    </row>
    <row r="44" spans="9:10">
      <c r="I44">
        <v>56</v>
      </c>
    </row>
    <row r="45" spans="9:10">
      <c r="I45">
        <v>57</v>
      </c>
    </row>
    <row r="46" spans="9:10">
      <c r="I46">
        <v>58</v>
      </c>
    </row>
  </sheetData>
  <mergeCells count="1">
    <mergeCell ref="G2:G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Монин</dc:creator>
  <cp:lastModifiedBy>вертерич</cp:lastModifiedBy>
  <dcterms:created xsi:type="dcterms:W3CDTF">2014-10-25T16:54:22Z</dcterms:created>
  <dcterms:modified xsi:type="dcterms:W3CDTF">2014-10-25T17:40:26Z</dcterms:modified>
</cp:coreProperties>
</file>