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20" windowWidth="13275" windowHeight="11580"/>
  </bookViews>
  <sheets>
    <sheet name="Технология" sheetId="1" r:id="rId1"/>
    <sheet name="Списки" sheetId="3" r:id="rId2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4" i="1"/>
  <c r="G18" i="1" l="1"/>
  <c r="M5" i="1"/>
  <c r="M17" i="1"/>
  <c r="M15" i="1"/>
  <c r="M13" i="1"/>
  <c r="L5" i="1" l="1"/>
  <c r="D5" i="1" l="1"/>
  <c r="D9" i="1"/>
  <c r="L6" i="1"/>
  <c r="L10" i="1"/>
  <c r="M11" i="1" s="1"/>
  <c r="D3" i="1"/>
  <c r="D20" i="1" l="1"/>
  <c r="L4" i="1" l="1"/>
  <c r="M9" i="1" l="1"/>
  <c r="D7" i="1"/>
  <c r="L7" i="1"/>
  <c r="M7" i="1" s="1"/>
  <c r="L8" i="1"/>
  <c r="L9" i="1"/>
  <c r="L11" i="1"/>
  <c r="L12" i="1"/>
  <c r="L13" i="1"/>
  <c r="L14" i="1"/>
  <c r="L15" i="1"/>
  <c r="L16" i="1"/>
  <c r="L17" i="1"/>
  <c r="M18" i="1" l="1"/>
</calcChain>
</file>

<file path=xl/sharedStrings.xml><?xml version="1.0" encoding="utf-8"?>
<sst xmlns="http://schemas.openxmlformats.org/spreadsheetml/2006/main" count="212" uniqueCount="147">
  <si>
    <t>Название</t>
  </si>
  <si>
    <t>Кол-во</t>
  </si>
  <si>
    <t>Веток х 3 спринклера</t>
  </si>
  <si>
    <t>Пожарных шкафов</t>
  </si>
  <si>
    <t>Итого</t>
  </si>
  <si>
    <t>Наименование</t>
  </si>
  <si>
    <t>Веток х 4 спринклера</t>
  </si>
  <si>
    <t>Оросительная сеть</t>
  </si>
  <si>
    <t>Труба</t>
  </si>
  <si>
    <t>Отвод</t>
  </si>
  <si>
    <t>Заглушка</t>
  </si>
  <si>
    <t>Переход</t>
  </si>
  <si>
    <t>Тройник</t>
  </si>
  <si>
    <t>Муфта</t>
  </si>
  <si>
    <t>Резьба</t>
  </si>
  <si>
    <t>Сгон</t>
  </si>
  <si>
    <t>Угольник</t>
  </si>
  <si>
    <t>Бочонок</t>
  </si>
  <si>
    <t>Диаметр</t>
  </si>
  <si>
    <t>15х2,8</t>
  </si>
  <si>
    <t xml:space="preserve">15х3,0 </t>
  </si>
  <si>
    <t>20х2,8</t>
  </si>
  <si>
    <t>25х2,8</t>
  </si>
  <si>
    <t>25х3,2</t>
  </si>
  <si>
    <t>32х3,2</t>
  </si>
  <si>
    <t>40х3,5</t>
  </si>
  <si>
    <t>50х3,5</t>
  </si>
  <si>
    <t xml:space="preserve">57х3,5 </t>
  </si>
  <si>
    <t xml:space="preserve">57х4,0 </t>
  </si>
  <si>
    <t xml:space="preserve">76х3,5 </t>
  </si>
  <si>
    <t xml:space="preserve">76х4,0 </t>
  </si>
  <si>
    <t xml:space="preserve">89х3,5 </t>
  </si>
  <si>
    <t xml:space="preserve">89х4,0 </t>
  </si>
  <si>
    <t xml:space="preserve">89х5,0 </t>
  </si>
  <si>
    <t xml:space="preserve">108х5,0 </t>
  </si>
  <si>
    <t xml:space="preserve">108х3,5 </t>
  </si>
  <si>
    <t xml:space="preserve">108х4,0 </t>
  </si>
  <si>
    <t xml:space="preserve">133х4,0 </t>
  </si>
  <si>
    <t xml:space="preserve">133х5,0 </t>
  </si>
  <si>
    <t xml:space="preserve">159х4,0 </t>
  </si>
  <si>
    <t xml:space="preserve">159х4,5 </t>
  </si>
  <si>
    <t xml:space="preserve">159х5,0 </t>
  </si>
  <si>
    <t xml:space="preserve">219х5,0 </t>
  </si>
  <si>
    <t xml:space="preserve">219х6,0 </t>
  </si>
  <si>
    <t xml:space="preserve">219х6,0/315 </t>
  </si>
  <si>
    <t xml:space="preserve">273х8,0/400 </t>
  </si>
  <si>
    <t xml:space="preserve">720х9,0 </t>
  </si>
  <si>
    <t>Веток х 1 спринклер</t>
  </si>
  <si>
    <t>Веток х 2 спринклера</t>
  </si>
  <si>
    <t>Кол-во спринклеров</t>
  </si>
  <si>
    <t>Кол-во оборудования</t>
  </si>
  <si>
    <t>Хомут</t>
  </si>
  <si>
    <t>Формулы</t>
  </si>
  <si>
    <t>Кол-во отвод</t>
  </si>
  <si>
    <t>Кол-во заглушка</t>
  </si>
  <si>
    <t>Кол-во переход</t>
  </si>
  <si>
    <t>Кол-во тройник</t>
  </si>
  <si>
    <t>Кол-во муфта</t>
  </si>
  <si>
    <t>Кол-во резьба</t>
  </si>
  <si>
    <t>Кол-во сгон</t>
  </si>
  <si>
    <t>Кол-во угольник</t>
  </si>
  <si>
    <t>Кол-во бочонок</t>
  </si>
  <si>
    <t>Кол-во хомут</t>
  </si>
  <si>
    <t>диам.</t>
  </si>
  <si>
    <t xml:space="preserve">дл. участка </t>
  </si>
  <si>
    <t>итого</t>
  </si>
  <si>
    <t>кол-во</t>
  </si>
  <si>
    <t>Спринклер</t>
  </si>
  <si>
    <t>Артикул/ГОСТ</t>
  </si>
  <si>
    <t>ГОСТ 8734-75</t>
  </si>
  <si>
    <t xml:space="preserve">ГОСТ 30732-2006 </t>
  </si>
  <si>
    <t>ГОСТ 3262-75</t>
  </si>
  <si>
    <t xml:space="preserve">ГОСТ 10704-91 </t>
  </si>
  <si>
    <t>ГОСТ20295-85</t>
  </si>
  <si>
    <t>наименование</t>
  </si>
  <si>
    <t>Табло</t>
  </si>
  <si>
    <t>Сирена</t>
  </si>
  <si>
    <t>Провод</t>
  </si>
  <si>
    <t>Оборудование технол.</t>
  </si>
  <si>
    <t>Оборудование электрика</t>
  </si>
  <si>
    <t>Прибор</t>
  </si>
  <si>
    <t>ДУ 16</t>
  </si>
  <si>
    <t>ДУ 20</t>
  </si>
  <si>
    <t>ДУ 25</t>
  </si>
  <si>
    <t>Тип</t>
  </si>
  <si>
    <t xml:space="preserve">1х2х0,5                                     </t>
  </si>
  <si>
    <t xml:space="preserve">1х2х0,75                                    </t>
  </si>
  <si>
    <t xml:space="preserve">1х2х1,0                                     </t>
  </si>
  <si>
    <t xml:space="preserve">1х2х1,5                                     </t>
  </si>
  <si>
    <t xml:space="preserve">1х2х2,5                                     </t>
  </si>
  <si>
    <t xml:space="preserve">2х2х0,5                                     </t>
  </si>
  <si>
    <t xml:space="preserve">2х2х0,75                                    </t>
  </si>
  <si>
    <t>2х2х1,0</t>
  </si>
  <si>
    <t>2х2х1,5</t>
  </si>
  <si>
    <t>2х2х2,5</t>
  </si>
  <si>
    <t>Сечение</t>
  </si>
  <si>
    <t>Технология</t>
  </si>
  <si>
    <t>Электрика</t>
  </si>
  <si>
    <t>ГОСТ/Артикул</t>
  </si>
  <si>
    <t>ГОСТ</t>
  </si>
  <si>
    <t>577МЕ00891</t>
  </si>
  <si>
    <t>577МЕ00761</t>
  </si>
  <si>
    <t>577МЕ00421</t>
  </si>
  <si>
    <t>210М000891</t>
  </si>
  <si>
    <t>210М000761</t>
  </si>
  <si>
    <t>210М000421</t>
  </si>
  <si>
    <t>730MG30121</t>
  </si>
  <si>
    <t>522F12051</t>
  </si>
  <si>
    <t>221М030261</t>
  </si>
  <si>
    <t>260М000421</t>
  </si>
  <si>
    <t>TY4251</t>
  </si>
  <si>
    <t>Артикул TYCO</t>
  </si>
  <si>
    <t>219М000891</t>
  </si>
  <si>
    <t>Единицы измерения</t>
  </si>
  <si>
    <t>шт.</t>
  </si>
  <si>
    <t>м.</t>
  </si>
  <si>
    <t>уп.</t>
  </si>
  <si>
    <t>пог.м.</t>
  </si>
  <si>
    <t>т</t>
  </si>
  <si>
    <t>40х15</t>
  </si>
  <si>
    <t>40х25</t>
  </si>
  <si>
    <t>32х15</t>
  </si>
  <si>
    <t>150х40</t>
  </si>
  <si>
    <t>150х25</t>
  </si>
  <si>
    <t>150х50</t>
  </si>
  <si>
    <t>50х32</t>
  </si>
  <si>
    <t>ДУ 150</t>
  </si>
  <si>
    <t>ДУ 40</t>
  </si>
  <si>
    <t>ДУ 50</t>
  </si>
  <si>
    <t>ДУ 32</t>
  </si>
  <si>
    <t>ДУ 15</t>
  </si>
  <si>
    <t>Шлейф</t>
  </si>
  <si>
    <t>Опуск</t>
  </si>
  <si>
    <t>Между этажами</t>
  </si>
  <si>
    <t>Ручной извещатель</t>
  </si>
  <si>
    <t>Тепловой извещатель</t>
  </si>
  <si>
    <t>Дымовой извещатель</t>
  </si>
  <si>
    <t>Подвал</t>
  </si>
  <si>
    <t>1 этаж</t>
  </si>
  <si>
    <t>2 этаж</t>
  </si>
  <si>
    <t>3 этаж</t>
  </si>
  <si>
    <t>4 этаж</t>
  </si>
  <si>
    <t>5 этаж</t>
  </si>
  <si>
    <t>6 этаж</t>
  </si>
  <si>
    <t>Количество трубы</t>
  </si>
  <si>
    <t>Всего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</si>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</sst>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distributed" wrapText="1"/>
    </xf>
    <xf numFmtId="0" fontId="0" fillId="0" borderId="0" xfId="0" applyAlignment="1">
      <alignment horizontal="justify" vertical="justify"/>
    </xf>
    <xf numFmtId="0" fontId="1" fillId="0" borderId="0" xfId="0" applyFont="1" applyAlignment="1">
      <alignment horizontal="center" vertical="distributed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distributed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 vertical="distributed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distributed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ont="1" applyFill="1" applyBorder="1" applyAlignment="1"/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6" borderId="2" xfId="0" applyFill="1" applyBorder="1" applyAlignment="1"/>
    <xf numFmtId="0" fontId="0" fillId="6" borderId="3" xfId="0" applyFill="1" applyBorder="1" applyAlignment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distributed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0" fontId="0" fillId="0" borderId="0" xfId="0" applyAlignment="1"/>
    <xf numFmtId="0" fontId="0" fillId="4" borderId="0" xfId="0" applyFill="1"/>
    <xf numFmtId="0" fontId="0" fillId="4" borderId="0" xfId="0" applyFill="1" applyBorder="1"/>
    <xf numFmtId="0" fontId="0" fillId="5" borderId="0" xfId="0" applyFill="1"/>
    <xf numFmtId="0" fontId="0" fillId="0" borderId="0" xfId="0" applyAlignment="1">
      <alignment horizontal="center" vertical="justify" wrapText="1"/>
    </xf>
    <xf numFmtId="1" fontId="0" fillId="0" borderId="0" xfId="0" applyNumberFormat="1" applyFont="1" applyAlignment="1">
      <alignment horizontal="center" vertical="distributed" wrapText="1"/>
    </xf>
    <xf numFmtId="1" fontId="1" fillId="0" borderId="0" xfId="0" applyNumberFormat="1" applyFont="1" applyAlignment="1">
      <alignment horizontal="center" vertical="distributed" wrapText="1"/>
    </xf>
    <xf numFmtId="1" fontId="0" fillId="0" borderId="0" xfId="0" applyNumberFormat="1" applyAlignment="1">
      <alignment horizontal="center" vertical="justify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justify"/>
    </xf>
    <xf numFmtId="1" fontId="0" fillId="0" borderId="0" xfId="0" applyNumberFormat="1" applyAlignment="1">
      <alignment horizontal="center" vertical="justify"/>
    </xf>
    <xf numFmtId="1" fontId="0" fillId="0" borderId="0" xfId="0" applyNumberForma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/>
    <xf numFmtId="2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/>
    <xf numFmtId="0" fontId="0" fillId="3" borderId="1" xfId="0" applyNumberFormat="1" applyFill="1" applyBorder="1"/>
    <xf numFmtId="0" fontId="0" fillId="2" borderId="0" xfId="0" applyFill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80"/>
  <sheetViews>
    <sheetView showZeros="0" tabSelected="1" zoomScaleNormal="100" workbookViewId="0">
      <selection activeCell="G4" sqref="G4"/>
    </sheetView>
  </sheetViews>
  <sheetFormatPr defaultRowHeight="15" x14ac:dyDescent="0.25"/>
  <cols>
    <col min="1" max="1" width="11.42578125" customWidth="1"/>
    <col min="2" max="2" width="10.140625" style="12" customWidth="1"/>
    <col min="3" max="3" width="15.28515625" customWidth="1"/>
    <col min="4" max="4" width="8.7109375" style="47" customWidth="1"/>
    <col min="5" max="5" width="20.5703125" customWidth="1"/>
    <col min="6" max="7" width="10.7109375" customWidth="1"/>
    <col min="8" max="8" width="11.42578125" customWidth="1"/>
    <col min="9" max="19" width="10.7109375" customWidth="1"/>
    <col min="20" max="23" width="6.7109375" customWidth="1"/>
  </cols>
  <sheetData>
    <row r="1" spans="1:13" ht="15" customHeight="1" x14ac:dyDescent="0.25">
      <c r="A1" s="54" t="s">
        <v>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5" customHeight="1" x14ac:dyDescent="0.25">
      <c r="A2" s="16" t="s">
        <v>0</v>
      </c>
      <c r="B2" s="16" t="s">
        <v>18</v>
      </c>
      <c r="C2" s="16" t="s">
        <v>68</v>
      </c>
      <c r="D2" s="40" t="s">
        <v>1</v>
      </c>
      <c r="E2" s="56" t="s">
        <v>50</v>
      </c>
      <c r="F2" s="57"/>
      <c r="G2" s="58"/>
      <c r="H2" s="55" t="s">
        <v>144</v>
      </c>
      <c r="I2" s="55"/>
      <c r="J2" s="55"/>
      <c r="K2" s="55"/>
      <c r="L2" s="55"/>
      <c r="M2" s="55"/>
    </row>
    <row r="3" spans="1:13" ht="15" customHeight="1" x14ac:dyDescent="0.25">
      <c r="A3" s="8" t="s">
        <v>13</v>
      </c>
      <c r="B3" s="4" t="s">
        <v>83</v>
      </c>
      <c r="C3" s="4"/>
      <c r="D3" s="41">
        <f>F4</f>
        <v>5</v>
      </c>
      <c r="E3" s="21" t="s">
        <v>74</v>
      </c>
      <c r="F3" s="22" t="s">
        <v>66</v>
      </c>
      <c r="G3" s="22" t="s">
        <v>65</v>
      </c>
      <c r="H3" s="15" t="s">
        <v>146</v>
      </c>
      <c r="I3" s="15" t="s">
        <v>63</v>
      </c>
      <c r="J3" s="15" t="s">
        <v>64</v>
      </c>
      <c r="K3" s="30" t="s">
        <v>66</v>
      </c>
      <c r="L3" s="15" t="s">
        <v>65</v>
      </c>
      <c r="M3" s="15" t="s">
        <v>145</v>
      </c>
    </row>
    <row r="4" spans="1:13" ht="15" customHeight="1" x14ac:dyDescent="0.25">
      <c r="A4" s="9" t="s">
        <v>13</v>
      </c>
      <c r="B4" s="4" t="s">
        <v>129</v>
      </c>
      <c r="C4" s="4"/>
      <c r="D4" s="41">
        <v>4</v>
      </c>
      <c r="E4" s="17" t="s">
        <v>47</v>
      </c>
      <c r="F4" s="51">
        <v>5</v>
      </c>
      <c r="G4" s="50">
        <f>IFERROR(F4*RIGHT(LEFT(E4,9)),"")</f>
        <v>5</v>
      </c>
      <c r="H4" s="5"/>
      <c r="I4" s="5"/>
      <c r="J4" s="5"/>
      <c r="K4" s="28"/>
      <c r="L4" s="5">
        <f>PRODUCT(J4:K4)</f>
        <v>0</v>
      </c>
      <c r="M4" s="48"/>
    </row>
    <row r="5" spans="1:13" ht="15" customHeight="1" x14ac:dyDescent="0.25">
      <c r="A5" s="10" t="s">
        <v>13</v>
      </c>
      <c r="B5" s="4" t="s">
        <v>127</v>
      </c>
      <c r="C5" s="4"/>
      <c r="D5" s="41">
        <f>F7*2+2</f>
        <v>16</v>
      </c>
      <c r="E5" s="17" t="s">
        <v>47</v>
      </c>
      <c r="F5" s="18">
        <v>2</v>
      </c>
      <c r="G5" s="50">
        <f t="shared" ref="G5:G17" si="0">IFERROR(F5*RIGHT(LEFT(E5,9)),"")</f>
        <v>2</v>
      </c>
      <c r="H5" s="5"/>
      <c r="I5" s="5"/>
      <c r="J5" s="5"/>
      <c r="K5" s="28"/>
      <c r="L5" s="5">
        <f>PRODUCT(J5:K5)</f>
        <v>0</v>
      </c>
      <c r="M5" s="5">
        <f>SUMIF(I4:I17,M4,L4:L17)</f>
        <v>0</v>
      </c>
    </row>
    <row r="6" spans="1:13" ht="15" customHeight="1" x14ac:dyDescent="0.25">
      <c r="A6" s="10" t="s">
        <v>13</v>
      </c>
      <c r="B6" s="4" t="s">
        <v>128</v>
      </c>
      <c r="C6" s="4"/>
      <c r="D6" s="41">
        <v>4</v>
      </c>
      <c r="E6" s="17" t="s">
        <v>48</v>
      </c>
      <c r="F6" s="18">
        <v>3</v>
      </c>
      <c r="G6" s="50">
        <f t="shared" si="0"/>
        <v>6</v>
      </c>
      <c r="H6" s="5"/>
      <c r="I6" s="5"/>
      <c r="J6" s="5"/>
      <c r="K6" s="28"/>
      <c r="L6" s="5">
        <f t="shared" ref="L6:L16" si="1">PRODUCT(J6:K6)</f>
        <v>0</v>
      </c>
      <c r="M6" s="48"/>
    </row>
    <row r="7" spans="1:13" ht="15" customHeight="1" x14ac:dyDescent="0.25">
      <c r="A7" s="11" t="s">
        <v>13</v>
      </c>
      <c r="B7" s="4" t="s">
        <v>126</v>
      </c>
      <c r="C7" s="4"/>
      <c r="D7" s="41">
        <f>L4/6+9</f>
        <v>9</v>
      </c>
      <c r="E7" s="17" t="s">
        <v>6</v>
      </c>
      <c r="F7" s="18">
        <v>7</v>
      </c>
      <c r="G7" s="50">
        <f t="shared" si="0"/>
        <v>28</v>
      </c>
      <c r="H7" s="5"/>
      <c r="I7" s="5"/>
      <c r="J7" s="5"/>
      <c r="K7" s="28"/>
      <c r="L7" s="5">
        <f t="shared" si="1"/>
        <v>0</v>
      </c>
      <c r="M7" s="5">
        <f>SUMIF(I4:I17,M6,L4:L17)</f>
        <v>0</v>
      </c>
    </row>
    <row r="8" spans="1:13" ht="15" customHeight="1" x14ac:dyDescent="0.25">
      <c r="A8" s="11" t="s">
        <v>9</v>
      </c>
      <c r="B8" s="4" t="s">
        <v>121</v>
      </c>
      <c r="C8" s="4"/>
      <c r="D8" s="41">
        <v>8</v>
      </c>
      <c r="E8" s="17"/>
      <c r="F8" s="18"/>
      <c r="G8" s="50" t="str">
        <f t="shared" si="0"/>
        <v/>
      </c>
      <c r="H8" s="5"/>
      <c r="I8" s="5"/>
      <c r="J8" s="5"/>
      <c r="K8" s="28"/>
      <c r="L8" s="5">
        <f t="shared" si="1"/>
        <v>0</v>
      </c>
      <c r="M8" s="48"/>
    </row>
    <row r="9" spans="1:13" ht="15" customHeight="1" x14ac:dyDescent="0.25">
      <c r="A9" s="11" t="s">
        <v>9</v>
      </c>
      <c r="B9" s="4" t="s">
        <v>119</v>
      </c>
      <c r="C9" s="4"/>
      <c r="D9" s="41">
        <f>H7</f>
        <v>0</v>
      </c>
      <c r="E9" s="17"/>
      <c r="F9" s="49"/>
      <c r="G9" s="50" t="str">
        <f t="shared" si="0"/>
        <v/>
      </c>
      <c r="H9" s="5"/>
      <c r="I9" s="5"/>
      <c r="J9" s="5"/>
      <c r="K9" s="28"/>
      <c r="L9" s="5">
        <f t="shared" si="1"/>
        <v>0</v>
      </c>
      <c r="M9" s="5">
        <f>SUMIF(I4:I17,M8,L4:L17)</f>
        <v>0</v>
      </c>
    </row>
    <row r="10" spans="1:13" ht="15" customHeight="1" x14ac:dyDescent="0.25">
      <c r="A10" s="11" t="s">
        <v>9</v>
      </c>
      <c r="B10" s="4" t="s">
        <v>120</v>
      </c>
      <c r="C10" s="4"/>
      <c r="D10" s="41">
        <v>4</v>
      </c>
      <c r="E10" s="17"/>
      <c r="F10" s="18"/>
      <c r="G10" s="50" t="str">
        <f t="shared" si="0"/>
        <v/>
      </c>
      <c r="H10" s="5"/>
      <c r="I10" s="5"/>
      <c r="J10" s="5"/>
      <c r="K10" s="28"/>
      <c r="L10" s="5">
        <f t="shared" si="1"/>
        <v>0</v>
      </c>
      <c r="M10" s="48"/>
    </row>
    <row r="11" spans="1:13" ht="15" customHeight="1" x14ac:dyDescent="0.25">
      <c r="A11" s="11" t="s">
        <v>9</v>
      </c>
      <c r="B11" s="4" t="s">
        <v>125</v>
      </c>
      <c r="C11" s="4"/>
      <c r="D11" s="41">
        <v>4</v>
      </c>
      <c r="E11" s="17"/>
      <c r="F11" s="18"/>
      <c r="G11" s="50" t="str">
        <f t="shared" si="0"/>
        <v/>
      </c>
      <c r="H11" s="5"/>
      <c r="I11" s="6"/>
      <c r="J11" s="6"/>
      <c r="K11" s="29"/>
      <c r="L11" s="5">
        <f t="shared" si="1"/>
        <v>0</v>
      </c>
      <c r="M11" s="5">
        <f>SUMIF(I4:I17,M10,L4:L17)</f>
        <v>0</v>
      </c>
    </row>
    <row r="12" spans="1:13" ht="15" customHeight="1" x14ac:dyDescent="0.25">
      <c r="A12" s="11" t="s">
        <v>9</v>
      </c>
      <c r="B12" s="4" t="s">
        <v>123</v>
      </c>
      <c r="C12" s="4"/>
      <c r="D12" s="41">
        <v>26</v>
      </c>
      <c r="E12" s="17"/>
      <c r="F12" s="18"/>
      <c r="G12" s="50" t="str">
        <f t="shared" si="0"/>
        <v/>
      </c>
      <c r="H12" s="5"/>
      <c r="I12" s="6"/>
      <c r="J12" s="6"/>
      <c r="K12" s="29"/>
      <c r="L12" s="5">
        <f t="shared" si="1"/>
        <v>0</v>
      </c>
      <c r="M12" s="48"/>
    </row>
    <row r="13" spans="1:13" ht="15" customHeight="1" x14ac:dyDescent="0.25">
      <c r="A13" s="11" t="s">
        <v>9</v>
      </c>
      <c r="B13" s="4" t="s">
        <v>122</v>
      </c>
      <c r="C13" s="4"/>
      <c r="D13" s="41">
        <v>24</v>
      </c>
      <c r="E13" s="17"/>
      <c r="F13" s="18"/>
      <c r="G13" s="50" t="str">
        <f t="shared" si="0"/>
        <v/>
      </c>
      <c r="H13" s="5"/>
      <c r="I13" s="6"/>
      <c r="J13" s="6"/>
      <c r="K13" s="29"/>
      <c r="L13" s="5">
        <f t="shared" si="1"/>
        <v>0</v>
      </c>
      <c r="M13" s="5">
        <f>SUMIF(I4:I17,M12,L4:L17)</f>
        <v>0</v>
      </c>
    </row>
    <row r="14" spans="1:13" ht="15" customHeight="1" x14ac:dyDescent="0.25">
      <c r="A14" s="11" t="s">
        <v>9</v>
      </c>
      <c r="B14" s="4" t="s">
        <v>124</v>
      </c>
      <c r="C14" s="4"/>
      <c r="D14" s="41">
        <v>1</v>
      </c>
      <c r="E14" s="17"/>
      <c r="F14" s="18"/>
      <c r="G14" s="50" t="str">
        <f t="shared" si="0"/>
        <v/>
      </c>
      <c r="H14" s="5"/>
      <c r="I14" s="6"/>
      <c r="J14" s="6"/>
      <c r="K14" s="29"/>
      <c r="L14" s="5">
        <f t="shared" si="1"/>
        <v>0</v>
      </c>
      <c r="M14" s="48"/>
    </row>
    <row r="15" spans="1:13" ht="15" customHeight="1" x14ac:dyDescent="0.25">
      <c r="A15" s="11" t="s">
        <v>12</v>
      </c>
      <c r="B15" s="4" t="s">
        <v>127</v>
      </c>
      <c r="C15" s="4"/>
      <c r="D15" s="41">
        <v>1</v>
      </c>
      <c r="E15" s="17"/>
      <c r="F15" s="18"/>
      <c r="G15" s="50" t="str">
        <f t="shared" si="0"/>
        <v/>
      </c>
      <c r="H15" s="5"/>
      <c r="I15" s="6"/>
      <c r="J15" s="6"/>
      <c r="K15" s="29"/>
      <c r="L15" s="5">
        <f t="shared" si="1"/>
        <v>0</v>
      </c>
      <c r="M15" s="5">
        <f>SUMIF(I4:I17,M14,L4:L17)</f>
        <v>0</v>
      </c>
    </row>
    <row r="16" spans="1:13" ht="15" customHeight="1" x14ac:dyDescent="0.25">
      <c r="A16" s="9" t="s">
        <v>12</v>
      </c>
      <c r="B16" s="4" t="s">
        <v>128</v>
      </c>
      <c r="C16" s="4"/>
      <c r="D16" s="41">
        <v>2</v>
      </c>
      <c r="E16" s="17"/>
      <c r="F16" s="18"/>
      <c r="G16" s="50" t="str">
        <f t="shared" si="0"/>
        <v/>
      </c>
      <c r="H16" s="5"/>
      <c r="I16" s="6"/>
      <c r="J16" s="6"/>
      <c r="K16" s="29"/>
      <c r="L16" s="5">
        <f t="shared" si="1"/>
        <v>0</v>
      </c>
      <c r="M16" s="48"/>
    </row>
    <row r="17" spans="1:21" ht="15" customHeight="1" x14ac:dyDescent="0.25">
      <c r="A17" s="11" t="s">
        <v>51</v>
      </c>
      <c r="B17" s="43" t="s">
        <v>83</v>
      </c>
      <c r="C17" s="4"/>
      <c r="D17" s="41">
        <v>4</v>
      </c>
      <c r="E17" s="19"/>
      <c r="F17" s="20"/>
      <c r="G17" s="50" t="str">
        <f t="shared" si="0"/>
        <v/>
      </c>
      <c r="H17" s="5"/>
      <c r="I17" s="6"/>
      <c r="J17" s="6"/>
      <c r="K17" s="29"/>
      <c r="L17" s="5">
        <f>PRODUCT(J17:K17)</f>
        <v>0</v>
      </c>
      <c r="M17" s="5">
        <f>SUMIF(I4:I17,M16,L4:L17)</f>
        <v>0</v>
      </c>
    </row>
    <row r="18" spans="1:21" ht="15" customHeight="1" x14ac:dyDescent="0.25">
      <c r="A18" s="11" t="s">
        <v>51</v>
      </c>
      <c r="B18" s="43" t="s">
        <v>129</v>
      </c>
      <c r="C18" s="4"/>
      <c r="D18" s="41">
        <v>4</v>
      </c>
      <c r="E18" s="1"/>
      <c r="F18" s="19" t="s">
        <v>4</v>
      </c>
      <c r="G18" s="52">
        <f>SUM(G4:G17)</f>
        <v>41</v>
      </c>
      <c r="H18" s="1"/>
      <c r="I18" s="1"/>
      <c r="J18" s="1"/>
      <c r="K18" s="1"/>
      <c r="L18" s="14" t="s">
        <v>145</v>
      </c>
      <c r="M18" s="7">
        <f>SUM(L4:L17)</f>
        <v>0</v>
      </c>
    </row>
    <row r="19" spans="1:21" ht="15" customHeight="1" x14ac:dyDescent="0.25">
      <c r="A19" s="1" t="s">
        <v>51</v>
      </c>
      <c r="B19" s="44" t="s">
        <v>126</v>
      </c>
      <c r="C19" s="1"/>
      <c r="D19" s="42">
        <v>17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"/>
      <c r="S19" s="3"/>
      <c r="T19" s="3"/>
      <c r="U19" s="3"/>
    </row>
    <row r="20" spans="1:21" ht="15" customHeight="1" x14ac:dyDescent="0.25">
      <c r="A20" s="1" t="s">
        <v>51</v>
      </c>
      <c r="B20" s="39" t="s">
        <v>127</v>
      </c>
      <c r="C20" s="1"/>
      <c r="D20" s="42">
        <f>L6/6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"/>
      <c r="S20" s="3"/>
      <c r="T20" s="3"/>
      <c r="U20" s="3"/>
    </row>
    <row r="21" spans="1:21" ht="15" customHeight="1" x14ac:dyDescent="0.25">
      <c r="A21" s="1" t="s">
        <v>51</v>
      </c>
      <c r="B21" s="39" t="s">
        <v>128</v>
      </c>
      <c r="C21" s="1"/>
      <c r="D21" s="42">
        <v>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3"/>
      <c r="T21" s="3"/>
      <c r="U21" s="3"/>
    </row>
    <row r="22" spans="1:21" ht="15" customHeight="1" x14ac:dyDescent="0.25">
      <c r="A22" s="1" t="s">
        <v>10</v>
      </c>
      <c r="B22" s="39" t="s">
        <v>83</v>
      </c>
      <c r="C22" s="1"/>
      <c r="D22" s="42">
        <v>30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"/>
      <c r="S22" s="3"/>
      <c r="T22" s="3"/>
      <c r="U22" s="3"/>
    </row>
    <row r="23" spans="1:21" ht="15" customHeight="1" x14ac:dyDescent="0.25">
      <c r="A23" s="1" t="s">
        <v>10</v>
      </c>
      <c r="B23" s="39" t="s">
        <v>129</v>
      </c>
      <c r="C23" s="1"/>
      <c r="D23" s="42">
        <v>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"/>
      <c r="S23" s="3"/>
      <c r="T23" s="3"/>
      <c r="U23" s="3"/>
    </row>
    <row r="24" spans="1:21" ht="15" customHeight="1" x14ac:dyDescent="0.25">
      <c r="A24" s="1" t="s">
        <v>10</v>
      </c>
      <c r="B24" s="39" t="s">
        <v>127</v>
      </c>
      <c r="C24" s="1"/>
      <c r="D24" s="42">
        <v>24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"/>
      <c r="S24" s="3"/>
      <c r="T24" s="3"/>
      <c r="U24" s="3"/>
    </row>
    <row r="25" spans="1:21" ht="15" customHeight="1" x14ac:dyDescent="0.25">
      <c r="A25" s="1" t="s">
        <v>10</v>
      </c>
      <c r="B25" s="39" t="s">
        <v>128</v>
      </c>
      <c r="C25" s="1"/>
      <c r="D25" s="42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"/>
      <c r="S25" s="3"/>
      <c r="T25" s="3"/>
      <c r="U25" s="3"/>
    </row>
    <row r="26" spans="1:21" ht="15" customHeight="1" x14ac:dyDescent="0.25">
      <c r="A26" s="1" t="s">
        <v>10</v>
      </c>
      <c r="B26" s="39" t="s">
        <v>126</v>
      </c>
      <c r="C26" s="1"/>
      <c r="D26" s="42">
        <v>1</v>
      </c>
      <c r="E26" s="3"/>
      <c r="F26" s="1"/>
      <c r="G26" s="1"/>
      <c r="H26" s="3"/>
      <c r="I26" s="3"/>
      <c r="J26" s="3"/>
      <c r="K26" s="3"/>
      <c r="L26" s="1"/>
      <c r="M26" s="1"/>
      <c r="N26" s="1"/>
      <c r="O26" s="1"/>
      <c r="P26" s="1"/>
      <c r="Q26" s="1"/>
      <c r="R26" s="3"/>
      <c r="S26" s="3"/>
      <c r="T26" s="3"/>
      <c r="U26" s="3"/>
    </row>
    <row r="27" spans="1:21" ht="15" customHeight="1" x14ac:dyDescent="0.25">
      <c r="A27" s="3"/>
      <c r="B27" s="45"/>
      <c r="C27" s="3"/>
      <c r="D27" s="46">
        <v>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" customHeight="1" x14ac:dyDescent="0.25">
      <c r="A28" s="3"/>
      <c r="B28" s="45"/>
      <c r="C28" s="3"/>
      <c r="D28" s="4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" customHeight="1" x14ac:dyDescent="0.25">
      <c r="A29" s="3"/>
      <c r="B29" s="45"/>
      <c r="C29" s="3"/>
      <c r="D29" s="4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" customHeight="1" x14ac:dyDescent="0.25">
      <c r="A30" s="3"/>
      <c r="B30" s="45"/>
      <c r="C30" s="3"/>
      <c r="D30" s="4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" customHeight="1" x14ac:dyDescent="0.25">
      <c r="A31" s="3"/>
      <c r="B31" s="45"/>
      <c r="C31" s="3"/>
      <c r="D31" s="4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" customHeight="1" x14ac:dyDescent="0.25">
      <c r="A32" s="3"/>
      <c r="B32" s="45"/>
      <c r="C32" s="3"/>
      <c r="D32" s="4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" customHeight="1" x14ac:dyDescent="0.25">
      <c r="A33" s="3"/>
      <c r="B33" s="45"/>
      <c r="C33" s="3"/>
      <c r="D33" s="4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" customHeight="1" x14ac:dyDescent="0.25">
      <c r="A34" s="3"/>
      <c r="B34" s="45"/>
      <c r="C34" s="3"/>
      <c r="D34" s="4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" customHeight="1" x14ac:dyDescent="0.25">
      <c r="A35" s="3"/>
      <c r="B35" s="45"/>
      <c r="C35" s="3"/>
      <c r="D35" s="4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" customHeight="1" x14ac:dyDescent="0.25">
      <c r="A36" s="3"/>
      <c r="B36" s="45"/>
      <c r="C36" s="3"/>
      <c r="D36" s="4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" customHeight="1" x14ac:dyDescent="0.25">
      <c r="A37" s="3"/>
      <c r="B37" s="45"/>
      <c r="C37" s="3"/>
      <c r="D37" s="4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A38" s="3"/>
      <c r="B38" s="45"/>
      <c r="C38" s="3"/>
      <c r="D38" s="4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A39" s="3"/>
      <c r="B39" s="45"/>
      <c r="C39" s="3"/>
      <c r="D39" s="4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 x14ac:dyDescent="0.25">
      <c r="A40" s="3"/>
      <c r="B40" s="45"/>
      <c r="C40" s="3"/>
      <c r="D40" s="4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 x14ac:dyDescent="0.25">
      <c r="A41" s="3"/>
      <c r="B41" s="45"/>
      <c r="C41" s="3"/>
      <c r="D41" s="4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 x14ac:dyDescent="0.25">
      <c r="A42" s="3"/>
      <c r="B42" s="45"/>
      <c r="C42" s="3"/>
      <c r="D42" s="4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" customHeight="1" x14ac:dyDescent="0.25">
      <c r="A43" s="3"/>
      <c r="B43" s="45"/>
      <c r="C43" s="3"/>
      <c r="D43" s="4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" customHeight="1" x14ac:dyDescent="0.25">
      <c r="A44" s="3"/>
      <c r="B44" s="45"/>
      <c r="C44" s="3"/>
      <c r="D44" s="4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" customHeight="1" x14ac:dyDescent="0.25">
      <c r="A45" s="3"/>
      <c r="B45" s="45"/>
      <c r="C45" s="3"/>
      <c r="D45" s="4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" customHeight="1" x14ac:dyDescent="0.25">
      <c r="A46" s="3"/>
      <c r="B46" s="45"/>
      <c r="C46" s="3"/>
      <c r="D46" s="4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" customHeight="1" x14ac:dyDescent="0.25">
      <c r="A47" s="3"/>
      <c r="B47" s="45"/>
      <c r="C47" s="3"/>
      <c r="D47" s="4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" customHeight="1" x14ac:dyDescent="0.25">
      <c r="A48" s="3"/>
      <c r="B48" s="45"/>
      <c r="C48" s="3"/>
      <c r="D48" s="4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" customHeight="1" x14ac:dyDescent="0.25">
      <c r="A49" s="3"/>
      <c r="B49" s="45"/>
      <c r="C49" s="3"/>
      <c r="D49" s="4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" customHeight="1" x14ac:dyDescent="0.25">
      <c r="A50" s="3"/>
      <c r="B50" s="45"/>
      <c r="C50" s="3"/>
      <c r="D50" s="4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" customHeight="1" x14ac:dyDescent="0.25">
      <c r="A51" s="3"/>
      <c r="B51" s="45"/>
      <c r="C51" s="3"/>
      <c r="D51" s="4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" customHeight="1" x14ac:dyDescent="0.25">
      <c r="A52" s="3"/>
      <c r="B52" s="45"/>
      <c r="C52" s="3"/>
      <c r="D52" s="4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3"/>
      <c r="B53" s="45"/>
      <c r="C53" s="3"/>
      <c r="D53" s="4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3"/>
      <c r="B54" s="45"/>
      <c r="C54" s="3"/>
      <c r="D54" s="4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3"/>
      <c r="B55" s="45"/>
      <c r="C55" s="3"/>
      <c r="D55" s="4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3"/>
      <c r="B56" s="45"/>
      <c r="C56" s="3"/>
      <c r="D56" s="4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3"/>
      <c r="B57" s="45"/>
      <c r="C57" s="3"/>
      <c r="D57" s="4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3"/>
      <c r="B58" s="45"/>
      <c r="C58" s="3"/>
      <c r="D58" s="4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3"/>
      <c r="B59" s="45"/>
      <c r="C59" s="3"/>
      <c r="D59" s="4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3"/>
      <c r="B60" s="45"/>
      <c r="C60" s="3"/>
      <c r="D60" s="4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3"/>
      <c r="B61" s="45"/>
      <c r="C61" s="3"/>
      <c r="D61" s="4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25">
      <c r="A62" s="3"/>
      <c r="B62" s="45"/>
      <c r="C62" s="3"/>
      <c r="D62" s="4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5">
      <c r="A63" s="3"/>
      <c r="B63" s="45"/>
      <c r="C63" s="3"/>
      <c r="D63" s="4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3"/>
      <c r="B64" s="45"/>
      <c r="C64" s="3"/>
      <c r="D64" s="4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3"/>
      <c r="B65" s="45"/>
      <c r="C65" s="3"/>
      <c r="D65" s="4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3"/>
      <c r="B66" s="45"/>
      <c r="C66" s="3"/>
      <c r="D66" s="4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3"/>
      <c r="B67" s="45"/>
      <c r="C67" s="3"/>
      <c r="D67" s="4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3"/>
      <c r="B68" s="45"/>
      <c r="C68" s="3"/>
      <c r="D68" s="4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3"/>
      <c r="B69" s="45"/>
      <c r="C69" s="3"/>
      <c r="D69" s="4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3"/>
      <c r="B70" s="45"/>
      <c r="C70" s="3"/>
      <c r="D70" s="4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3"/>
      <c r="B71" s="45"/>
      <c r="C71" s="3"/>
      <c r="D71" s="4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3"/>
      <c r="B72" s="45"/>
      <c r="C72" s="3"/>
      <c r="D72" s="4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3"/>
      <c r="B73" s="45"/>
      <c r="C73" s="3"/>
      <c r="D73" s="4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3"/>
      <c r="B74" s="45"/>
      <c r="C74" s="3"/>
      <c r="D74" s="4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3"/>
      <c r="B75" s="45"/>
      <c r="C75" s="3"/>
      <c r="D75" s="4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3"/>
      <c r="B76" s="45"/>
      <c r="C76" s="3"/>
      <c r="D76" s="4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3"/>
      <c r="B77" s="45"/>
      <c r="C77" s="3"/>
      <c r="D77" s="4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3"/>
      <c r="B78" s="45"/>
      <c r="C78" s="3"/>
      <c r="D78" s="4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3"/>
      <c r="B79" s="45"/>
      <c r="C79" s="3"/>
      <c r="D79" s="4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3"/>
      <c r="B80" s="45"/>
      <c r="C80" s="3"/>
      <c r="D80" s="46"/>
      <c r="F80" s="3"/>
      <c r="G80" s="3"/>
      <c r="L80" s="3"/>
      <c r="M80" s="3"/>
      <c r="N80" s="3"/>
      <c r="O80" s="3"/>
      <c r="P80" s="3"/>
      <c r="Q80" s="3"/>
      <c r="R80" s="3"/>
      <c r="S80" s="3"/>
      <c r="T80" s="3"/>
      <c r="U80" s="3"/>
    </row>
  </sheetData>
  <mergeCells count="3">
    <mergeCell ref="A1:M1"/>
    <mergeCell ref="H2:M2"/>
    <mergeCell ref="E2:G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>
          <x14:formula1>
            <xm:f>Списки!$B$2:$B$30</xm:f>
          </x14:formula1>
          <xm:sqref>I4:I17</xm:sqref>
        </x14:dataValidation>
        <x14:dataValidation type="list" showInputMessage="1" showErrorMessage="1">
          <x14:formula1>
            <xm:f>Списки!$E$2:$E$7</xm:f>
          </x14:formula1>
          <xm:sqref>E4:E17</xm:sqref>
        </x14:dataValidation>
        <x14:dataValidation type="list" allowBlank="1" showInputMessage="1" showErrorMessage="1">
          <x14:formula1>
            <xm:f>Списки!$A$4:$A$17</xm:f>
          </x14:formula1>
          <xm:sqref>A3:A18</xm:sqref>
        </x14:dataValidation>
        <x14:dataValidation type="list" showInputMessage="1" showErrorMessage="1">
          <x14:formula1>
            <xm:f>Списки!$D$2:$D$10</xm:f>
          </x14:formula1>
          <xm:sqref>C3</xm:sqref>
        </x14:dataValidation>
        <x14:dataValidation type="list" showInputMessage="1" showErrorMessage="1">
          <x14:formula1>
            <xm:f>Списки!$D$4:$D$31</xm:f>
          </x14:formula1>
          <xm:sqref>C4:C18</xm:sqref>
        </x14:dataValidation>
        <x14:dataValidation type="list" allowBlank="1" showInputMessage="1" showErrorMessage="1">
          <x14:formula1>
            <xm:f>Списки!$B$2:$B$46</xm:f>
          </x14:formula1>
          <xm:sqref>B3:B38</xm:sqref>
        </x14:dataValidation>
        <x14:dataValidation type="list" allowBlank="1" showInputMessage="1" showErrorMessage="1">
          <x14:formula1>
            <xm:f>Списки!$A$4:$A$20</xm:f>
          </x14:formula1>
          <xm:sqref>A19:A37</xm:sqref>
        </x14:dataValidation>
        <x14:dataValidation type="list" allowBlank="1" showInputMessage="1" showErrorMessage="1">
          <x14:formula1>
            <xm:f>Списки!$B$3:$B$29</xm:f>
          </x14:formula1>
          <xm:sqref>M4 M6 M8 M10 M12 M14 M16</xm:sqref>
        </x14:dataValidation>
        <x14:dataValidation type="list" allowBlank="1" showInputMessage="1" showErrorMessage="1">
          <x14:formula1>
            <xm:f>Списки!$F$4:$F$12</xm:f>
          </x14:formula1>
          <xm:sqref>H4:H17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44"/>
  <sheetViews>
    <sheetView topLeftCell="B1" workbookViewId="0">
      <selection activeCell="A8" sqref="A6:A8"/>
    </sheetView>
  </sheetViews>
  <sheetFormatPr defaultRowHeight="15" x14ac:dyDescent="0.25"/>
  <cols>
    <col min="1" max="1" width="20.85546875" customWidth="1"/>
    <col min="3" max="3" width="17.28515625" customWidth="1"/>
    <col min="4" max="4" width="16" customWidth="1"/>
    <col min="5" max="5" width="21.85546875" customWidth="1"/>
    <col min="6" max="6" width="24.85546875" customWidth="1"/>
    <col min="7" max="7" width="20.28515625" customWidth="1"/>
    <col min="8" max="8" width="16.85546875" customWidth="1"/>
  </cols>
  <sheetData>
    <row r="1" spans="1:8" x14ac:dyDescent="0.25">
      <c r="A1" s="12" t="s">
        <v>5</v>
      </c>
      <c r="B1" s="35" t="s">
        <v>18</v>
      </c>
      <c r="C1" s="35" t="s">
        <v>95</v>
      </c>
      <c r="D1" s="12" t="s">
        <v>98</v>
      </c>
      <c r="E1" s="12" t="s">
        <v>78</v>
      </c>
      <c r="F1" s="12" t="s">
        <v>79</v>
      </c>
      <c r="G1" s="26" t="s">
        <v>52</v>
      </c>
      <c r="H1" s="27"/>
    </row>
    <row r="2" spans="1:8" x14ac:dyDescent="0.25">
      <c r="G2" s="24" t="s">
        <v>49</v>
      </c>
      <c r="H2" s="25"/>
    </row>
    <row r="3" spans="1:8" x14ac:dyDescent="0.25">
      <c r="A3" s="36" t="s">
        <v>96</v>
      </c>
      <c r="B3" t="s">
        <v>19</v>
      </c>
      <c r="C3" t="s">
        <v>85</v>
      </c>
      <c r="D3" s="36" t="s">
        <v>99</v>
      </c>
      <c r="E3" s="13" t="s">
        <v>47</v>
      </c>
      <c r="F3" s="13" t="s">
        <v>131</v>
      </c>
      <c r="G3" s="23" t="s">
        <v>47</v>
      </c>
      <c r="H3" s="53"/>
    </row>
    <row r="4" spans="1:8" x14ac:dyDescent="0.25">
      <c r="A4" t="s">
        <v>8</v>
      </c>
      <c r="B4" t="s">
        <v>20</v>
      </c>
      <c r="C4" t="s">
        <v>86</v>
      </c>
      <c r="D4" t="s">
        <v>69</v>
      </c>
      <c r="E4" s="13" t="s">
        <v>48</v>
      </c>
      <c r="F4" s="13" t="s">
        <v>132</v>
      </c>
      <c r="G4" s="19" t="s">
        <v>48</v>
      </c>
      <c r="H4" s="19"/>
    </row>
    <row r="5" spans="1:8" x14ac:dyDescent="0.25">
      <c r="A5" t="s">
        <v>9</v>
      </c>
      <c r="B5" t="s">
        <v>21</v>
      </c>
      <c r="C5" s="31" t="s">
        <v>87</v>
      </c>
      <c r="D5" t="s">
        <v>70</v>
      </c>
      <c r="E5" s="13" t="s">
        <v>2</v>
      </c>
      <c r="F5" s="13" t="s">
        <v>133</v>
      </c>
      <c r="G5" s="19" t="s">
        <v>2</v>
      </c>
      <c r="H5" s="19"/>
    </row>
    <row r="6" spans="1:8" x14ac:dyDescent="0.25">
      <c r="A6" t="s">
        <v>10</v>
      </c>
      <c r="B6" t="s">
        <v>22</v>
      </c>
      <c r="C6" t="s">
        <v>88</v>
      </c>
      <c r="D6" t="s">
        <v>71</v>
      </c>
      <c r="E6" s="13" t="s">
        <v>6</v>
      </c>
      <c r="F6" s="13" t="s">
        <v>137</v>
      </c>
      <c r="G6" s="19" t="s">
        <v>6</v>
      </c>
      <c r="H6" s="19"/>
    </row>
    <row r="7" spans="1:8" x14ac:dyDescent="0.25">
      <c r="A7" t="s">
        <v>11</v>
      </c>
      <c r="B7" t="s">
        <v>23</v>
      </c>
      <c r="C7" t="s">
        <v>89</v>
      </c>
      <c r="D7" t="s">
        <v>72</v>
      </c>
      <c r="E7" s="13" t="s">
        <v>3</v>
      </c>
      <c r="F7" s="13" t="s">
        <v>138</v>
      </c>
      <c r="G7" s="19"/>
      <c r="H7" s="19"/>
    </row>
    <row r="8" spans="1:8" x14ac:dyDescent="0.25">
      <c r="A8" t="s">
        <v>12</v>
      </c>
      <c r="B8" t="s">
        <v>24</v>
      </c>
      <c r="C8" t="s">
        <v>90</v>
      </c>
      <c r="D8" t="s">
        <v>72</v>
      </c>
      <c r="F8" s="13" t="s">
        <v>139</v>
      </c>
      <c r="G8" s="24"/>
      <c r="H8" s="25"/>
    </row>
    <row r="9" spans="1:8" x14ac:dyDescent="0.25">
      <c r="A9" t="s">
        <v>13</v>
      </c>
      <c r="B9" t="s">
        <v>25</v>
      </c>
      <c r="C9" t="s">
        <v>91</v>
      </c>
      <c r="D9" t="s">
        <v>73</v>
      </c>
      <c r="F9" s="13" t="s">
        <v>140</v>
      </c>
      <c r="G9" s="19"/>
      <c r="H9" s="19"/>
    </row>
    <row r="10" spans="1:8" x14ac:dyDescent="0.25">
      <c r="A10" t="s">
        <v>14</v>
      </c>
      <c r="B10" t="s">
        <v>26</v>
      </c>
      <c r="C10" s="33" t="s">
        <v>92</v>
      </c>
      <c r="D10" t="s">
        <v>71</v>
      </c>
      <c r="F10" s="13" t="s">
        <v>141</v>
      </c>
      <c r="G10" s="24" t="s">
        <v>53</v>
      </c>
      <c r="H10" s="25"/>
    </row>
    <row r="11" spans="1:8" x14ac:dyDescent="0.25">
      <c r="A11" t="s">
        <v>15</v>
      </c>
      <c r="B11" t="s">
        <v>27</v>
      </c>
      <c r="C11" s="32" t="s">
        <v>93</v>
      </c>
      <c r="D11" s="33"/>
      <c r="F11" s="13" t="s">
        <v>142</v>
      </c>
      <c r="G11" s="19"/>
      <c r="H11" s="19"/>
    </row>
    <row r="12" spans="1:8" x14ac:dyDescent="0.25">
      <c r="A12" t="s">
        <v>16</v>
      </c>
      <c r="B12" t="s">
        <v>28</v>
      </c>
      <c r="C12" s="32" t="s">
        <v>94</v>
      </c>
      <c r="D12" s="32"/>
      <c r="F12" s="13" t="s">
        <v>143</v>
      </c>
      <c r="G12" s="19"/>
      <c r="H12" s="19"/>
    </row>
    <row r="13" spans="1:8" x14ac:dyDescent="0.25">
      <c r="A13" t="s">
        <v>17</v>
      </c>
      <c r="B13" t="s">
        <v>29</v>
      </c>
      <c r="D13" s="32"/>
      <c r="G13" s="24" t="s">
        <v>54</v>
      </c>
      <c r="H13" s="25"/>
    </row>
    <row r="14" spans="1:8" x14ac:dyDescent="0.25">
      <c r="A14" t="s">
        <v>51</v>
      </c>
      <c r="B14" t="s">
        <v>30</v>
      </c>
      <c r="C14" s="34" t="s">
        <v>81</v>
      </c>
      <c r="D14" s="37" t="s">
        <v>111</v>
      </c>
      <c r="G14" s="19"/>
      <c r="H14" s="19"/>
    </row>
    <row r="15" spans="1:8" x14ac:dyDescent="0.25">
      <c r="A15" t="s">
        <v>67</v>
      </c>
      <c r="B15" t="s">
        <v>31</v>
      </c>
      <c r="C15" s="34" t="s">
        <v>82</v>
      </c>
      <c r="D15" s="2" t="s">
        <v>112</v>
      </c>
      <c r="F15" s="38" t="s">
        <v>84</v>
      </c>
      <c r="G15" s="19"/>
      <c r="H15" s="19"/>
    </row>
    <row r="16" spans="1:8" x14ac:dyDescent="0.25">
      <c r="B16" t="s">
        <v>32</v>
      </c>
      <c r="C16" s="34" t="s">
        <v>83</v>
      </c>
      <c r="D16" t="s">
        <v>100</v>
      </c>
      <c r="G16" s="24" t="s">
        <v>55</v>
      </c>
      <c r="H16" s="25"/>
    </row>
    <row r="17" spans="1:8" x14ac:dyDescent="0.25">
      <c r="B17" t="s">
        <v>33</v>
      </c>
      <c r="D17" t="s">
        <v>101</v>
      </c>
      <c r="G17" s="19"/>
      <c r="H17" s="19"/>
    </row>
    <row r="18" spans="1:8" x14ac:dyDescent="0.25">
      <c r="B18" t="s">
        <v>34</v>
      </c>
      <c r="D18" t="s">
        <v>102</v>
      </c>
      <c r="G18" s="19"/>
      <c r="H18" s="19"/>
    </row>
    <row r="19" spans="1:8" x14ac:dyDescent="0.25">
      <c r="B19" t="s">
        <v>35</v>
      </c>
      <c r="D19" t="s">
        <v>103</v>
      </c>
      <c r="G19" s="24" t="s">
        <v>56</v>
      </c>
      <c r="H19" s="25"/>
    </row>
    <row r="20" spans="1:8" x14ac:dyDescent="0.25">
      <c r="B20" t="s">
        <v>36</v>
      </c>
      <c r="D20" t="s">
        <v>104</v>
      </c>
      <c r="G20" s="19"/>
      <c r="H20" s="19"/>
    </row>
    <row r="21" spans="1:8" x14ac:dyDescent="0.25">
      <c r="A21" s="36" t="s">
        <v>97</v>
      </c>
      <c r="B21" t="s">
        <v>37</v>
      </c>
      <c r="D21" t="s">
        <v>105</v>
      </c>
      <c r="G21" s="19"/>
      <c r="H21" s="19"/>
    </row>
    <row r="22" spans="1:8" x14ac:dyDescent="0.25">
      <c r="B22" t="s">
        <v>38</v>
      </c>
      <c r="D22" t="s">
        <v>106</v>
      </c>
      <c r="G22" s="24" t="s">
        <v>57</v>
      </c>
      <c r="H22" s="25"/>
    </row>
    <row r="23" spans="1:8" x14ac:dyDescent="0.25">
      <c r="A23" t="s">
        <v>136</v>
      </c>
      <c r="B23" t="s">
        <v>39</v>
      </c>
      <c r="D23" t="s">
        <v>107</v>
      </c>
      <c r="F23" s="38" t="s">
        <v>113</v>
      </c>
      <c r="G23" s="19"/>
      <c r="H23" s="19"/>
    </row>
    <row r="24" spans="1:8" x14ac:dyDescent="0.25">
      <c r="A24" t="s">
        <v>135</v>
      </c>
      <c r="B24" t="s">
        <v>40</v>
      </c>
      <c r="D24" t="s">
        <v>108</v>
      </c>
      <c r="G24" s="19"/>
      <c r="H24" s="19"/>
    </row>
    <row r="25" spans="1:8" x14ac:dyDescent="0.25">
      <c r="A25" t="s">
        <v>134</v>
      </c>
      <c r="B25" t="s">
        <v>41</v>
      </c>
      <c r="D25" t="s">
        <v>109</v>
      </c>
      <c r="F25" t="s">
        <v>114</v>
      </c>
      <c r="G25" s="24" t="s">
        <v>58</v>
      </c>
      <c r="H25" s="25"/>
    </row>
    <row r="26" spans="1:8" x14ac:dyDescent="0.25">
      <c r="A26" t="s">
        <v>75</v>
      </c>
      <c r="B26" t="s">
        <v>42</v>
      </c>
      <c r="D26" t="s">
        <v>110</v>
      </c>
      <c r="F26" t="s">
        <v>115</v>
      </c>
      <c r="G26" s="19"/>
      <c r="H26" s="19"/>
    </row>
    <row r="27" spans="1:8" x14ac:dyDescent="0.25">
      <c r="A27" t="s">
        <v>76</v>
      </c>
      <c r="B27" t="s">
        <v>43</v>
      </c>
      <c r="D27" t="s">
        <v>110</v>
      </c>
      <c r="F27" t="s">
        <v>117</v>
      </c>
      <c r="G27" s="19"/>
      <c r="H27" s="19"/>
    </row>
    <row r="28" spans="1:8" x14ac:dyDescent="0.25">
      <c r="A28" t="s">
        <v>77</v>
      </c>
      <c r="B28" t="s">
        <v>44</v>
      </c>
      <c r="F28" t="s">
        <v>118</v>
      </c>
      <c r="G28" s="24" t="s">
        <v>59</v>
      </c>
      <c r="H28" s="25"/>
    </row>
    <row r="29" spans="1:8" x14ac:dyDescent="0.25">
      <c r="A29" t="s">
        <v>80</v>
      </c>
      <c r="B29" t="s">
        <v>45</v>
      </c>
      <c r="F29" t="s">
        <v>116</v>
      </c>
      <c r="G29" s="19"/>
      <c r="H29" s="19"/>
    </row>
    <row r="30" spans="1:8" x14ac:dyDescent="0.25">
      <c r="B30" t="s">
        <v>46</v>
      </c>
      <c r="G30" s="19"/>
      <c r="H30" s="19"/>
    </row>
    <row r="31" spans="1:8" x14ac:dyDescent="0.25">
      <c r="B31" t="s">
        <v>126</v>
      </c>
      <c r="G31" s="24" t="s">
        <v>60</v>
      </c>
      <c r="H31" s="25"/>
    </row>
    <row r="32" spans="1:8" x14ac:dyDescent="0.25">
      <c r="B32" t="s">
        <v>128</v>
      </c>
      <c r="G32" s="19"/>
      <c r="H32" s="19"/>
    </row>
    <row r="33" spans="2:8" x14ac:dyDescent="0.25">
      <c r="B33" t="s">
        <v>127</v>
      </c>
      <c r="G33" s="19"/>
      <c r="H33" s="19"/>
    </row>
    <row r="34" spans="2:8" x14ac:dyDescent="0.25">
      <c r="B34" t="s">
        <v>129</v>
      </c>
      <c r="G34" s="24" t="s">
        <v>61</v>
      </c>
      <c r="H34" s="25"/>
    </row>
    <row r="35" spans="2:8" x14ac:dyDescent="0.25">
      <c r="B35" t="s">
        <v>83</v>
      </c>
      <c r="G35" s="19"/>
      <c r="H35" s="19"/>
    </row>
    <row r="36" spans="2:8" x14ac:dyDescent="0.25">
      <c r="B36" t="s">
        <v>82</v>
      </c>
      <c r="G36" s="19"/>
      <c r="H36" s="19"/>
    </row>
    <row r="37" spans="2:8" x14ac:dyDescent="0.25">
      <c r="B37" t="s">
        <v>130</v>
      </c>
      <c r="G37" s="24" t="s">
        <v>62</v>
      </c>
      <c r="H37" s="25"/>
    </row>
    <row r="38" spans="2:8" x14ac:dyDescent="0.25">
      <c r="B38" s="3" t="s">
        <v>119</v>
      </c>
      <c r="G38" s="19"/>
      <c r="H38" s="19"/>
    </row>
    <row r="39" spans="2:8" x14ac:dyDescent="0.25">
      <c r="B39" s="3" t="s">
        <v>120</v>
      </c>
      <c r="G39" s="19"/>
      <c r="H39" s="19"/>
    </row>
    <row r="40" spans="2:8" x14ac:dyDescent="0.25">
      <c r="B40" s="3" t="s">
        <v>121</v>
      </c>
    </row>
    <row r="41" spans="2:8" x14ac:dyDescent="0.25">
      <c r="B41" s="3" t="s">
        <v>122</v>
      </c>
    </row>
    <row r="42" spans="2:8" x14ac:dyDescent="0.25">
      <c r="B42" s="3" t="s">
        <v>123</v>
      </c>
    </row>
    <row r="43" spans="2:8" x14ac:dyDescent="0.25">
      <c r="B43" s="3" t="s">
        <v>124</v>
      </c>
    </row>
    <row r="44" spans="2:8" x14ac:dyDescent="0.25">
      <c r="B44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Технология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Mikhno_Viktor_SNGA</cp:lastModifiedBy>
  <dcterms:created xsi:type="dcterms:W3CDTF">2014-02-04T05:07:59Z</dcterms:created>
  <dcterms:modified xsi:type="dcterms:W3CDTF">2014-10-30T11:39:54Z</dcterms:modified>
</cp:coreProperties>
</file>