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9585" yWindow="-15" windowWidth="9630" windowHeight="12135" tabRatio="263"/>
  </bookViews>
  <sheets>
    <sheet name="Лист1" sheetId="4" r:id="rId1"/>
  </sheets>
  <definedNames>
    <definedName name="машины">OFFSET(#REF!,0,0,COUNTA(#REF!),1)</definedName>
    <definedName name="шофер">OFFSET(#REF!,0,0,COUNTA(#REF!),1)</definedName>
  </definedNames>
  <calcPr calcId="145621"/>
</workbook>
</file>

<file path=xl/calcChain.xml><?xml version="1.0" encoding="utf-8"?>
<calcChain xmlns="http://schemas.openxmlformats.org/spreadsheetml/2006/main">
  <c r="L6" i="4" l="1"/>
  <c r="L7" i="4"/>
  <c r="L8" i="4"/>
  <c r="J7" i="4"/>
  <c r="J8" i="4"/>
  <c r="J6" i="4"/>
  <c r="J5" i="4"/>
  <c r="L5" i="4"/>
  <c r="T5" i="4" l="1"/>
  <c r="AX5" i="4"/>
  <c r="AV5" i="4"/>
  <c r="AT5" i="4"/>
  <c r="AR5" i="4"/>
  <c r="AP5" i="4"/>
  <c r="AN5" i="4"/>
  <c r="AL5" i="4"/>
  <c r="AJ5" i="4"/>
  <c r="AH5" i="4"/>
  <c r="AF5" i="4"/>
  <c r="AD5" i="4"/>
  <c r="AB5" i="4"/>
  <c r="Z5" i="4"/>
  <c r="X5" i="4"/>
  <c r="V5" i="4"/>
  <c r="R5" i="4"/>
  <c r="P5" i="4"/>
  <c r="N5" i="4"/>
  <c r="AW9" i="4"/>
  <c r="AU9" i="4"/>
  <c r="AS9" i="4"/>
  <c r="AQ9" i="4"/>
  <c r="AO9" i="4"/>
  <c r="AM9" i="4"/>
  <c r="AK9" i="4"/>
  <c r="AI9" i="4"/>
  <c r="AG9" i="4"/>
  <c r="AE9" i="4"/>
  <c r="AA9" i="4"/>
  <c r="Y9" i="4"/>
  <c r="W9" i="4"/>
  <c r="U9" i="4"/>
  <c r="S9" i="4"/>
  <c r="Q9" i="4"/>
  <c r="O9" i="4"/>
  <c r="M9" i="4"/>
  <c r="K9" i="4"/>
  <c r="I9" i="4"/>
  <c r="AC9" i="4"/>
  <c r="AX8" i="4"/>
  <c r="AL7" i="4"/>
  <c r="AH6" i="4"/>
  <c r="F9" i="4"/>
  <c r="N6" i="4" l="1"/>
  <c r="V6" i="4"/>
  <c r="AD6" i="4"/>
  <c r="AL6" i="4"/>
  <c r="AP6" i="4"/>
  <c r="AT6" i="4"/>
  <c r="AX6" i="4"/>
  <c r="R7" i="4"/>
  <c r="Z7" i="4"/>
  <c r="AH7" i="4"/>
  <c r="AP7" i="4"/>
  <c r="AT7" i="4"/>
  <c r="AX7" i="4"/>
  <c r="P6" i="4"/>
  <c r="T6" i="4"/>
  <c r="X6" i="4"/>
  <c r="AB6" i="4"/>
  <c r="AF6" i="4"/>
  <c r="AJ6" i="4"/>
  <c r="AN6" i="4"/>
  <c r="AR6" i="4"/>
  <c r="AV6" i="4"/>
  <c r="P7" i="4"/>
  <c r="T7" i="4"/>
  <c r="X7" i="4"/>
  <c r="AB7" i="4"/>
  <c r="AF7" i="4"/>
  <c r="AJ7" i="4"/>
  <c r="AN7" i="4"/>
  <c r="AR7" i="4"/>
  <c r="AV7" i="4"/>
  <c r="P8" i="4"/>
  <c r="T8" i="4"/>
  <c r="X8" i="4"/>
  <c r="AB8" i="4"/>
  <c r="AF8" i="4"/>
  <c r="AJ8" i="4"/>
  <c r="AN8" i="4"/>
  <c r="AR8" i="4"/>
  <c r="AV8" i="4"/>
  <c r="R6" i="4"/>
  <c r="Z6" i="4"/>
  <c r="N7" i="4"/>
  <c r="V7" i="4"/>
  <c r="AD7" i="4"/>
  <c r="N8" i="4"/>
  <c r="R8" i="4"/>
  <c r="V8" i="4"/>
  <c r="Z8" i="4"/>
  <c r="AD8" i="4"/>
  <c r="AH8" i="4"/>
  <c r="AL8" i="4"/>
  <c r="AP8" i="4"/>
  <c r="AT8" i="4"/>
  <c r="AX9" i="4" l="1"/>
  <c r="AT9" i="4"/>
  <c r="AL9" i="4"/>
  <c r="Z9" i="4"/>
  <c r="J9" i="4"/>
  <c r="AV9" i="4"/>
  <c r="AN9" i="4"/>
  <c r="AF9" i="4"/>
  <c r="X9" i="4"/>
  <c r="P9" i="4"/>
  <c r="AD9" i="4"/>
  <c r="N9" i="4"/>
  <c r="AP9" i="4"/>
  <c r="AH9" i="4"/>
  <c r="R9" i="4"/>
  <c r="AR9" i="4"/>
  <c r="AJ9" i="4"/>
  <c r="AB9" i="4"/>
  <c r="T9" i="4"/>
  <c r="L9" i="4"/>
  <c r="V9" i="4"/>
  <c r="G5" i="4" l="1"/>
  <c r="H5" i="4"/>
  <c r="G6" i="4"/>
  <c r="G8" i="4"/>
  <c r="G7" i="4"/>
  <c r="H6" i="4"/>
  <c r="H8" i="4"/>
  <c r="H7" i="4"/>
  <c r="G9" i="4" l="1"/>
  <c r="H9" i="4"/>
</calcChain>
</file>

<file path=xl/sharedStrings.xml><?xml version="1.0" encoding="utf-8"?>
<sst xmlns="http://schemas.openxmlformats.org/spreadsheetml/2006/main" count="86" uniqueCount="44">
  <si>
    <t>Тариф</t>
  </si>
  <si>
    <t>№</t>
  </si>
  <si>
    <t>Фамилия водителя</t>
  </si>
  <si>
    <t>Марка и госномер</t>
  </si>
  <si>
    <t>Рсх.ГСМ</t>
  </si>
  <si>
    <t>В С Е Г О</t>
  </si>
  <si>
    <t>А Х О</t>
  </si>
  <si>
    <t>Водоснабж</t>
  </si>
  <si>
    <t>ДСФ.Горн.компл.</t>
  </si>
  <si>
    <t>Ж/Д</t>
  </si>
  <si>
    <t>Затарка</t>
  </si>
  <si>
    <t>Зав.управл.</t>
  </si>
  <si>
    <t>КИП</t>
  </si>
  <si>
    <t>Компрессорн.</t>
  </si>
  <si>
    <t>Мехцех</t>
  </si>
  <si>
    <t>Обжиг</t>
  </si>
  <si>
    <t>О Г М</t>
  </si>
  <si>
    <t>О М ТС</t>
  </si>
  <si>
    <t>П В Ц</t>
  </si>
  <si>
    <t>Помол</t>
  </si>
  <si>
    <t>Приход угля</t>
  </si>
  <si>
    <t>Производство-2</t>
  </si>
  <si>
    <t>РСУ-ОКС</t>
  </si>
  <si>
    <t>Сырьевой</t>
  </si>
  <si>
    <t>ШАРШАР</t>
  </si>
  <si>
    <t>Эл.фильтр</t>
  </si>
  <si>
    <t>Эл.цех</t>
  </si>
  <si>
    <t>От./ч.</t>
  </si>
  <si>
    <t>Σ</t>
  </si>
  <si>
    <t>Иванов</t>
  </si>
  <si>
    <t>Петров</t>
  </si>
  <si>
    <t>Степанов</t>
  </si>
  <si>
    <t>ОТЧЕТ ПО УСЛУГАМ</t>
  </si>
  <si>
    <t>итого</t>
  </si>
  <si>
    <t>Сидоров</t>
  </si>
  <si>
    <t xml:space="preserve">Формула проста до банальности: </t>
  </si>
  <si>
    <t>КАВЗ 3976 (45-59)</t>
  </si>
  <si>
    <t>КРАЗ (81-59)</t>
  </si>
  <si>
    <t>БЕЛАЗ (09-54)</t>
  </si>
  <si>
    <t>но т.к. водителей уйма, устаешь от копирования даже этой банальности</t>
  </si>
  <si>
    <t>я попробовал в ячейке J5, но неполучилось.. Прошу помощи</t>
  </si>
  <si>
    <t>надо умножить ОТРАБОТАННЫЕ ЧАСЫ на ТАРИФ</t>
  </si>
  <si>
    <t>можно ли применить к выделенным ячейкам какую нибудь универсальную формулу</t>
  </si>
  <si>
    <t>КАВЗ 3976 (45-49)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</si>
</sst>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8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"/>
  <sheetViews>
    <sheetView tabSelected="1" topLeftCell="B1" workbookViewId="0">
      <pane xSplit="7" ySplit="4" topLeftCell="I5" activePane="bottomRight" state="frozenSplit"/>
      <selection activeCell="G106" sqref="G106"/>
      <selection pane="topRight" activeCell="I1" sqref="I1"/>
      <selection pane="bottomLeft" activeCell="B5" sqref="B5"/>
      <selection pane="bottomRight" activeCell="K12" sqref="K12"/>
    </sheetView>
  </sheetViews>
  <sheetFormatPr defaultRowHeight="14.25" x14ac:dyDescent="0.25"/>
  <cols>
    <col min="1" max="1" width="2.7109375" style="1" hidden="1" customWidth="1"/>
    <col min="2" max="2" width="3.5703125" style="2" bestFit="1" customWidth="1"/>
    <col min="3" max="3" width="14.7109375" style="5" bestFit="1" customWidth="1"/>
    <col min="4" max="4" width="20.140625" style="1" bestFit="1" customWidth="1"/>
    <col min="5" max="5" width="6.85546875" style="1" customWidth="1"/>
    <col min="6" max="6" width="7" style="1" bestFit="1" customWidth="1"/>
    <col min="7" max="7" width="7.7109375" style="6" customWidth="1"/>
    <col min="8" max="8" width="10" style="7" customWidth="1"/>
    <col min="9" max="9" width="5.5703125" style="1" customWidth="1"/>
    <col min="10" max="10" width="10.7109375" style="4" bestFit="1" customWidth="1"/>
    <col min="11" max="11" width="5.85546875" style="1" customWidth="1"/>
    <col min="12" max="12" width="8" style="4" customWidth="1"/>
    <col min="13" max="13" width="5.7109375" style="1" customWidth="1"/>
    <col min="14" max="14" width="9.140625" style="4" customWidth="1"/>
    <col min="15" max="15" width="6" style="1" customWidth="1"/>
    <col min="16" max="16" width="9" style="1" customWidth="1"/>
    <col min="17" max="17" width="5.85546875" style="1" customWidth="1"/>
    <col min="18" max="18" width="8" style="4" customWidth="1"/>
    <col min="19" max="19" width="6" style="1" customWidth="1"/>
    <col min="20" max="20" width="9" style="4" bestFit="1" customWidth="1"/>
    <col min="21" max="21" width="5" style="4" customWidth="1"/>
    <col min="22" max="22" width="4.85546875" style="4" customWidth="1"/>
    <col min="23" max="23" width="5" style="1" customWidth="1"/>
    <col min="24" max="24" width="7" style="4" customWidth="1"/>
    <col min="25" max="25" width="5" style="1" customWidth="1"/>
    <col min="26" max="26" width="7.140625" style="4" customWidth="1"/>
    <col min="27" max="27" width="5" style="1" bestFit="1" customWidth="1"/>
    <col min="28" max="28" width="8" style="4" bestFit="1" customWidth="1"/>
    <col min="29" max="29" width="5" style="1" bestFit="1" customWidth="1"/>
    <col min="30" max="30" width="9" style="4" bestFit="1" customWidth="1"/>
    <col min="31" max="31" width="5" style="1" customWidth="1"/>
    <col min="32" max="32" width="2.140625" style="4" bestFit="1" customWidth="1"/>
    <col min="33" max="33" width="5" style="1" customWidth="1"/>
    <col min="34" max="34" width="8" style="4" customWidth="1"/>
    <col min="35" max="35" width="5" style="1" bestFit="1" customWidth="1"/>
    <col min="36" max="36" width="9" style="4" bestFit="1" customWidth="1"/>
    <col min="37" max="37" width="5" style="1" customWidth="1"/>
    <col min="38" max="38" width="7" style="4" customWidth="1"/>
    <col min="39" max="39" width="7" style="1" bestFit="1" customWidth="1"/>
    <col min="40" max="40" width="9" style="4" bestFit="1" customWidth="1"/>
    <col min="41" max="41" width="5" style="1" bestFit="1" customWidth="1"/>
    <col min="42" max="42" width="5.28515625" style="4" customWidth="1"/>
    <col min="43" max="43" width="5" style="1" bestFit="1" customWidth="1"/>
    <col min="44" max="44" width="9" style="4" bestFit="1" customWidth="1"/>
    <col min="45" max="45" width="6.140625" style="1" bestFit="1" customWidth="1"/>
    <col min="46" max="46" width="9" style="4" bestFit="1" customWidth="1"/>
    <col min="47" max="47" width="5" style="1" customWidth="1"/>
    <col min="48" max="48" width="7" style="1" customWidth="1"/>
    <col min="49" max="49" width="5" style="1" customWidth="1"/>
    <col min="50" max="50" width="8" style="4" customWidth="1"/>
    <col min="51" max="51" width="9.140625" style="8"/>
    <col min="52" max="16384" width="9.140625" style="1"/>
  </cols>
  <sheetData>
    <row r="1" spans="1:51" x14ac:dyDescent="0.25">
      <c r="C1" s="51" t="s">
        <v>32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3"/>
      <c r="Y1" s="3"/>
      <c r="Z1" s="3"/>
      <c r="AY1" s="1"/>
    </row>
    <row r="3" spans="1:51" s="33" customFormat="1" ht="12" x14ac:dyDescent="0.25">
      <c r="B3" s="52" t="s">
        <v>1</v>
      </c>
      <c r="C3" s="53" t="s">
        <v>2</v>
      </c>
      <c r="D3" s="48" t="s">
        <v>3</v>
      </c>
      <c r="E3" s="48" t="s">
        <v>0</v>
      </c>
      <c r="F3" s="48" t="s">
        <v>4</v>
      </c>
      <c r="G3" s="55" t="s">
        <v>5</v>
      </c>
      <c r="H3" s="55"/>
      <c r="I3" s="50" t="s">
        <v>6</v>
      </c>
      <c r="J3" s="50"/>
      <c r="K3" s="50" t="s">
        <v>7</v>
      </c>
      <c r="L3" s="50"/>
      <c r="M3" s="50" t="s">
        <v>8</v>
      </c>
      <c r="N3" s="50"/>
      <c r="O3" s="48" t="s">
        <v>9</v>
      </c>
      <c r="P3" s="48"/>
      <c r="Q3" s="50" t="s">
        <v>10</v>
      </c>
      <c r="R3" s="50"/>
      <c r="S3" s="48" t="s">
        <v>11</v>
      </c>
      <c r="T3" s="48"/>
      <c r="U3" s="48" t="s">
        <v>12</v>
      </c>
      <c r="V3" s="48"/>
      <c r="W3" s="48" t="s">
        <v>13</v>
      </c>
      <c r="X3" s="48"/>
      <c r="Y3" s="50" t="s">
        <v>14</v>
      </c>
      <c r="Z3" s="50"/>
      <c r="AA3" s="48" t="s">
        <v>15</v>
      </c>
      <c r="AB3" s="48"/>
      <c r="AC3" s="50" t="s">
        <v>16</v>
      </c>
      <c r="AD3" s="50"/>
      <c r="AE3" s="48" t="s">
        <v>17</v>
      </c>
      <c r="AF3" s="48"/>
      <c r="AG3" s="48" t="s">
        <v>18</v>
      </c>
      <c r="AH3" s="48"/>
      <c r="AI3" s="50" t="s">
        <v>19</v>
      </c>
      <c r="AJ3" s="50"/>
      <c r="AK3" s="50" t="s">
        <v>20</v>
      </c>
      <c r="AL3" s="50"/>
      <c r="AM3" s="48" t="s">
        <v>21</v>
      </c>
      <c r="AN3" s="48"/>
      <c r="AO3" s="48" t="s">
        <v>22</v>
      </c>
      <c r="AP3" s="48"/>
      <c r="AQ3" s="50" t="s">
        <v>23</v>
      </c>
      <c r="AR3" s="50"/>
      <c r="AS3" s="48" t="s">
        <v>24</v>
      </c>
      <c r="AT3" s="48"/>
      <c r="AU3" s="50" t="s">
        <v>25</v>
      </c>
      <c r="AV3" s="50"/>
      <c r="AW3" s="48" t="s">
        <v>26</v>
      </c>
      <c r="AX3" s="49"/>
    </row>
    <row r="4" spans="1:51" s="33" customFormat="1" ht="24" x14ac:dyDescent="0.25">
      <c r="B4" s="52"/>
      <c r="C4" s="54"/>
      <c r="D4" s="48"/>
      <c r="E4" s="48"/>
      <c r="F4" s="48"/>
      <c r="G4" s="9" t="s">
        <v>27</v>
      </c>
      <c r="H4" s="10" t="s">
        <v>28</v>
      </c>
      <c r="I4" s="9" t="s">
        <v>27</v>
      </c>
      <c r="J4" s="10" t="s">
        <v>28</v>
      </c>
      <c r="K4" s="9" t="s">
        <v>27</v>
      </c>
      <c r="L4" s="10" t="s">
        <v>28</v>
      </c>
      <c r="M4" s="9" t="s">
        <v>27</v>
      </c>
      <c r="N4" s="10" t="s">
        <v>28</v>
      </c>
      <c r="O4" s="9" t="s">
        <v>27</v>
      </c>
      <c r="P4" s="10" t="s">
        <v>28</v>
      </c>
      <c r="Q4" s="9" t="s">
        <v>27</v>
      </c>
      <c r="R4" s="10" t="s">
        <v>28</v>
      </c>
      <c r="S4" s="9" t="s">
        <v>27</v>
      </c>
      <c r="T4" s="10" t="s">
        <v>28</v>
      </c>
      <c r="U4" s="9" t="s">
        <v>27</v>
      </c>
      <c r="V4" s="10" t="s">
        <v>28</v>
      </c>
      <c r="W4" s="9" t="s">
        <v>27</v>
      </c>
      <c r="X4" s="10" t="s">
        <v>28</v>
      </c>
      <c r="Y4" s="9" t="s">
        <v>27</v>
      </c>
      <c r="Z4" s="10" t="s">
        <v>28</v>
      </c>
      <c r="AA4" s="9" t="s">
        <v>27</v>
      </c>
      <c r="AB4" s="10" t="s">
        <v>28</v>
      </c>
      <c r="AC4" s="9" t="s">
        <v>27</v>
      </c>
      <c r="AD4" s="10" t="s">
        <v>28</v>
      </c>
      <c r="AE4" s="9" t="s">
        <v>27</v>
      </c>
      <c r="AF4" s="10" t="s">
        <v>28</v>
      </c>
      <c r="AG4" s="9" t="s">
        <v>27</v>
      </c>
      <c r="AH4" s="10" t="s">
        <v>28</v>
      </c>
      <c r="AI4" s="9" t="s">
        <v>27</v>
      </c>
      <c r="AJ4" s="10" t="s">
        <v>28</v>
      </c>
      <c r="AK4" s="9" t="s">
        <v>27</v>
      </c>
      <c r="AL4" s="10" t="s">
        <v>28</v>
      </c>
      <c r="AM4" s="9" t="s">
        <v>27</v>
      </c>
      <c r="AN4" s="10" t="s">
        <v>28</v>
      </c>
      <c r="AO4" s="9" t="s">
        <v>27</v>
      </c>
      <c r="AP4" s="10" t="s">
        <v>28</v>
      </c>
      <c r="AQ4" s="9" t="s">
        <v>27</v>
      </c>
      <c r="AR4" s="10" t="s">
        <v>28</v>
      </c>
      <c r="AS4" s="9" t="s">
        <v>27</v>
      </c>
      <c r="AT4" s="10" t="s">
        <v>28</v>
      </c>
      <c r="AU4" s="9" t="s">
        <v>27</v>
      </c>
      <c r="AV4" s="10" t="s">
        <v>28</v>
      </c>
      <c r="AW4" s="9" t="s">
        <v>27</v>
      </c>
      <c r="AX4" s="11" t="s">
        <v>28</v>
      </c>
    </row>
    <row r="5" spans="1:51" ht="18" customHeight="1" x14ac:dyDescent="0.25">
      <c r="A5" s="1">
        <v>7</v>
      </c>
      <c r="B5" s="12">
        <v>1</v>
      </c>
      <c r="C5" s="13" t="s">
        <v>29</v>
      </c>
      <c r="D5" s="14" t="s">
        <v>36</v>
      </c>
      <c r="E5" s="15">
        <v>28.11</v>
      </c>
      <c r="F5" s="15">
        <v>100</v>
      </c>
      <c r="G5" s="16">
        <f ca="1">SUMIF($I$4:$AX$9,$I$4,$I5:$AX5)</f>
        <v>279</v>
      </c>
      <c r="H5" s="17">
        <f ca="1">SUMIF($I$4:$AX$9,$J$4,$I5:$AX5)</f>
        <v>7842.69</v>
      </c>
      <c r="I5" s="18">
        <v>1</v>
      </c>
      <c r="J5" s="46">
        <f>SUM(I5*$E5)</f>
        <v>28.11</v>
      </c>
      <c r="K5" s="19">
        <v>5</v>
      </c>
      <c r="L5" s="46">
        <f>SUM(K5*$E5)</f>
        <v>140.55000000000001</v>
      </c>
      <c r="M5" s="19"/>
      <c r="N5" s="38">
        <f>M5*$E5</f>
        <v>0</v>
      </c>
      <c r="O5" s="19"/>
      <c r="P5" s="42">
        <f>O5*$E5</f>
        <v>0</v>
      </c>
      <c r="Q5" s="19"/>
      <c r="R5" s="44">
        <f>Q5*$E5</f>
        <v>0</v>
      </c>
      <c r="S5" s="20">
        <v>273</v>
      </c>
      <c r="T5" s="40">
        <f>S5*$E5</f>
        <v>7674.03</v>
      </c>
      <c r="U5" s="21"/>
      <c r="V5" s="45">
        <f>U5*$E5</f>
        <v>0</v>
      </c>
      <c r="W5" s="20"/>
      <c r="X5" s="40">
        <f>W5*$E5</f>
        <v>0</v>
      </c>
      <c r="Y5" s="19"/>
      <c r="Z5" s="44">
        <f>Y5*$E5</f>
        <v>0</v>
      </c>
      <c r="AA5" s="20"/>
      <c r="AB5" s="40">
        <f>AA5*$E5</f>
        <v>0</v>
      </c>
      <c r="AC5" s="19"/>
      <c r="AD5" s="44">
        <f>AC5*$E5</f>
        <v>0</v>
      </c>
      <c r="AE5" s="20"/>
      <c r="AF5" s="40">
        <f>AE5*$E5</f>
        <v>0</v>
      </c>
      <c r="AG5" s="19"/>
      <c r="AH5" s="44">
        <f>AG5*$E5</f>
        <v>0</v>
      </c>
      <c r="AI5" s="20"/>
      <c r="AJ5" s="40">
        <f>AI5*$E5</f>
        <v>0</v>
      </c>
      <c r="AK5" s="19"/>
      <c r="AL5" s="44">
        <f>AK5*$E5</f>
        <v>0</v>
      </c>
      <c r="AM5" s="20"/>
      <c r="AN5" s="40">
        <f>AM5*$E5</f>
        <v>0</v>
      </c>
      <c r="AO5" s="19"/>
      <c r="AP5" s="44">
        <f>AO5*$E5</f>
        <v>0</v>
      </c>
      <c r="AQ5" s="20"/>
      <c r="AR5" s="40">
        <f>AQ5*$E5</f>
        <v>0</v>
      </c>
      <c r="AS5" s="19"/>
      <c r="AT5" s="44">
        <f>AS5*$E5</f>
        <v>0</v>
      </c>
      <c r="AU5" s="20"/>
      <c r="AV5" s="42">
        <f>AU5*$E5</f>
        <v>0</v>
      </c>
      <c r="AW5" s="20"/>
      <c r="AX5" s="44">
        <f>AW5*$E5</f>
        <v>0</v>
      </c>
      <c r="AY5" s="1"/>
    </row>
    <row r="6" spans="1:51" ht="18" customHeight="1" x14ac:dyDescent="0.25">
      <c r="A6" s="1">
        <v>31</v>
      </c>
      <c r="B6" s="12">
        <v>2</v>
      </c>
      <c r="C6" s="22" t="s">
        <v>30</v>
      </c>
      <c r="D6" s="14" t="s">
        <v>43</v>
      </c>
      <c r="E6" s="24">
        <v>28.11</v>
      </c>
      <c r="F6" s="24">
        <v>250</v>
      </c>
      <c r="G6" s="16">
        <f ca="1">SUMIF($I$4:$AX$9,$I$4,$I6:$AX6)</f>
        <v>123</v>
      </c>
      <c r="H6" s="17">
        <f ca="1">SUMIF($I$4:$AX$9,$J$4,$I6:$AX6)</f>
        <v>3457.5299999999997</v>
      </c>
      <c r="I6" s="25">
        <v>1</v>
      </c>
      <c r="J6" s="46">
        <f>SUM(I6*$E6)</f>
        <v>28.11</v>
      </c>
      <c r="K6" s="19">
        <v>5</v>
      </c>
      <c r="L6" s="46">
        <f t="shared" ref="L6:L8" si="0">SUM(K6*$E6)</f>
        <v>140.55000000000001</v>
      </c>
      <c r="M6" s="26"/>
      <c r="N6" s="39">
        <f t="shared" ref="N6:N8" si="1">M6*E6</f>
        <v>0</v>
      </c>
      <c r="O6" s="26"/>
      <c r="P6" s="43">
        <f t="shared" ref="P6:P8" si="2">O6*E6</f>
        <v>0</v>
      </c>
      <c r="Q6" s="26"/>
      <c r="R6" s="45">
        <f t="shared" ref="R6:R8" si="3">Q6*E6</f>
        <v>0</v>
      </c>
      <c r="S6" s="27">
        <v>117</v>
      </c>
      <c r="T6" s="41">
        <f t="shared" ref="T6:T8" si="4">S6*E6</f>
        <v>3288.87</v>
      </c>
      <c r="U6" s="28"/>
      <c r="V6" s="45">
        <f t="shared" ref="V6:V8" si="5">U6*E6</f>
        <v>0</v>
      </c>
      <c r="W6" s="27"/>
      <c r="X6" s="41">
        <f t="shared" ref="X6:X8" si="6">W6*E6</f>
        <v>0</v>
      </c>
      <c r="Y6" s="26"/>
      <c r="Z6" s="45">
        <f t="shared" ref="Z6:Z8" si="7">Y6*E6</f>
        <v>0</v>
      </c>
      <c r="AA6" s="27"/>
      <c r="AB6" s="41">
        <f t="shared" ref="AB6:AB8" si="8">AA6*E6</f>
        <v>0</v>
      </c>
      <c r="AC6" s="26"/>
      <c r="AD6" s="45">
        <f t="shared" ref="AD6:AD8" si="9">AC6*E6</f>
        <v>0</v>
      </c>
      <c r="AE6" s="27"/>
      <c r="AF6" s="41">
        <f t="shared" ref="AF6:AF8" si="10">AE6*E6</f>
        <v>0</v>
      </c>
      <c r="AG6" s="26"/>
      <c r="AH6" s="45">
        <f t="shared" ref="AH6:AH8" si="11">AG6*E6</f>
        <v>0</v>
      </c>
      <c r="AI6" s="27"/>
      <c r="AJ6" s="41">
        <f t="shared" ref="AJ6:AJ8" si="12">AI6*E6</f>
        <v>0</v>
      </c>
      <c r="AK6" s="26"/>
      <c r="AL6" s="45">
        <f t="shared" ref="AL6:AL8" si="13">AK6*E6</f>
        <v>0</v>
      </c>
      <c r="AM6" s="27"/>
      <c r="AN6" s="41">
        <f t="shared" ref="AN6:AN8" si="14">AM6*E6</f>
        <v>0</v>
      </c>
      <c r="AO6" s="26"/>
      <c r="AP6" s="45">
        <f t="shared" ref="AP6:AP8" si="15">AO6*E6</f>
        <v>0</v>
      </c>
      <c r="AQ6" s="27"/>
      <c r="AR6" s="41">
        <f t="shared" ref="AR6:AR8" si="16">AQ6*E6</f>
        <v>0</v>
      </c>
      <c r="AS6" s="26"/>
      <c r="AT6" s="45">
        <f t="shared" ref="AT6:AT8" si="17">AS6*E6</f>
        <v>0</v>
      </c>
      <c r="AU6" s="27"/>
      <c r="AV6" s="43">
        <f t="shared" ref="AV6:AV8" si="18">AU6*E6</f>
        <v>0</v>
      </c>
      <c r="AW6" s="27"/>
      <c r="AX6" s="45">
        <f t="shared" ref="AX6:AX8" si="19">AW6*E6</f>
        <v>0</v>
      </c>
      <c r="AY6" s="1"/>
    </row>
    <row r="7" spans="1:51" ht="18" customHeight="1" x14ac:dyDescent="0.25">
      <c r="B7" s="12">
        <v>3</v>
      </c>
      <c r="C7" s="22" t="s">
        <v>31</v>
      </c>
      <c r="D7" s="23" t="s">
        <v>37</v>
      </c>
      <c r="E7" s="24">
        <v>34.119999999999997</v>
      </c>
      <c r="F7" s="24">
        <v>400</v>
      </c>
      <c r="G7" s="16">
        <f ca="1">SUMIF($I$4:$AX$9,$I$4,$I7:$AX7)</f>
        <v>192</v>
      </c>
      <c r="H7" s="17">
        <f ca="1">SUMIF($I$4:$AX$9,$J$4,$I7:$AX7)</f>
        <v>6551.04</v>
      </c>
      <c r="I7" s="25">
        <v>1</v>
      </c>
      <c r="J7" s="46">
        <f t="shared" ref="J7:J8" si="20">SUM(I7*$E7)</f>
        <v>34.119999999999997</v>
      </c>
      <c r="K7" s="19">
        <v>5</v>
      </c>
      <c r="L7" s="46">
        <f t="shared" si="0"/>
        <v>170.6</v>
      </c>
      <c r="M7" s="26"/>
      <c r="N7" s="39">
        <f t="shared" si="1"/>
        <v>0</v>
      </c>
      <c r="O7" s="26"/>
      <c r="P7" s="43">
        <f t="shared" si="2"/>
        <v>0</v>
      </c>
      <c r="Q7" s="26"/>
      <c r="R7" s="45">
        <f t="shared" si="3"/>
        <v>0</v>
      </c>
      <c r="S7" s="27">
        <v>186</v>
      </c>
      <c r="T7" s="41">
        <f t="shared" si="4"/>
        <v>6346.32</v>
      </c>
      <c r="U7" s="28"/>
      <c r="V7" s="45">
        <f t="shared" si="5"/>
        <v>0</v>
      </c>
      <c r="W7" s="27"/>
      <c r="X7" s="41">
        <f t="shared" si="6"/>
        <v>0</v>
      </c>
      <c r="Y7" s="26"/>
      <c r="Z7" s="45">
        <f t="shared" si="7"/>
        <v>0</v>
      </c>
      <c r="AA7" s="27"/>
      <c r="AB7" s="41">
        <f t="shared" si="8"/>
        <v>0</v>
      </c>
      <c r="AC7" s="26"/>
      <c r="AD7" s="45">
        <f t="shared" si="9"/>
        <v>0</v>
      </c>
      <c r="AE7" s="27"/>
      <c r="AF7" s="41">
        <f t="shared" si="10"/>
        <v>0</v>
      </c>
      <c r="AG7" s="26"/>
      <c r="AH7" s="45">
        <f t="shared" si="11"/>
        <v>0</v>
      </c>
      <c r="AI7" s="27"/>
      <c r="AJ7" s="41">
        <f t="shared" si="12"/>
        <v>0</v>
      </c>
      <c r="AK7" s="26"/>
      <c r="AL7" s="45">
        <f t="shared" si="13"/>
        <v>0</v>
      </c>
      <c r="AM7" s="27"/>
      <c r="AN7" s="41">
        <f t="shared" si="14"/>
        <v>0</v>
      </c>
      <c r="AO7" s="26"/>
      <c r="AP7" s="45">
        <f t="shared" si="15"/>
        <v>0</v>
      </c>
      <c r="AQ7" s="27"/>
      <c r="AR7" s="41">
        <f t="shared" si="16"/>
        <v>0</v>
      </c>
      <c r="AS7" s="26"/>
      <c r="AT7" s="45">
        <f t="shared" si="17"/>
        <v>0</v>
      </c>
      <c r="AU7" s="27"/>
      <c r="AV7" s="43">
        <f t="shared" si="18"/>
        <v>0</v>
      </c>
      <c r="AW7" s="27"/>
      <c r="AX7" s="45">
        <f t="shared" si="19"/>
        <v>0</v>
      </c>
      <c r="AY7" s="1"/>
    </row>
    <row r="8" spans="1:51" ht="18" customHeight="1" x14ac:dyDescent="0.25">
      <c r="B8" s="12">
        <v>4</v>
      </c>
      <c r="C8" s="22" t="s">
        <v>34</v>
      </c>
      <c r="D8" s="23" t="s">
        <v>38</v>
      </c>
      <c r="E8" s="24">
        <v>52.45</v>
      </c>
      <c r="F8" s="24">
        <v>100</v>
      </c>
      <c r="G8" s="16">
        <f ca="1">SUMIF($I$4:$AX$9,$I$4,$I8:$AX8)</f>
        <v>54</v>
      </c>
      <c r="H8" s="17">
        <f ca="1">SUMIF($I$4:$AX$9,$J$4,$I8:$AX8)</f>
        <v>2832.3</v>
      </c>
      <c r="I8" s="25">
        <v>1</v>
      </c>
      <c r="J8" s="46">
        <f t="shared" si="20"/>
        <v>52.45</v>
      </c>
      <c r="K8" s="19">
        <v>5</v>
      </c>
      <c r="L8" s="46">
        <f t="shared" si="0"/>
        <v>262.25</v>
      </c>
      <c r="M8" s="26"/>
      <c r="N8" s="39">
        <f t="shared" si="1"/>
        <v>0</v>
      </c>
      <c r="O8" s="26"/>
      <c r="P8" s="43">
        <f t="shared" si="2"/>
        <v>0</v>
      </c>
      <c r="Q8" s="26"/>
      <c r="R8" s="45">
        <f t="shared" si="3"/>
        <v>0</v>
      </c>
      <c r="S8" s="27">
        <v>48</v>
      </c>
      <c r="T8" s="41">
        <f t="shared" si="4"/>
        <v>2517.6000000000004</v>
      </c>
      <c r="U8" s="28"/>
      <c r="V8" s="45">
        <f t="shared" si="5"/>
        <v>0</v>
      </c>
      <c r="W8" s="27"/>
      <c r="X8" s="41">
        <f t="shared" si="6"/>
        <v>0</v>
      </c>
      <c r="Y8" s="26"/>
      <c r="Z8" s="45">
        <f t="shared" si="7"/>
        <v>0</v>
      </c>
      <c r="AA8" s="27"/>
      <c r="AB8" s="41">
        <f t="shared" si="8"/>
        <v>0</v>
      </c>
      <c r="AC8" s="26"/>
      <c r="AD8" s="45">
        <f t="shared" si="9"/>
        <v>0</v>
      </c>
      <c r="AE8" s="27"/>
      <c r="AF8" s="41">
        <f t="shared" si="10"/>
        <v>0</v>
      </c>
      <c r="AG8" s="26"/>
      <c r="AH8" s="45">
        <f t="shared" si="11"/>
        <v>0</v>
      </c>
      <c r="AI8" s="27"/>
      <c r="AJ8" s="41">
        <f t="shared" si="12"/>
        <v>0</v>
      </c>
      <c r="AK8" s="26"/>
      <c r="AL8" s="45">
        <f t="shared" si="13"/>
        <v>0</v>
      </c>
      <c r="AM8" s="27"/>
      <c r="AN8" s="41">
        <f t="shared" si="14"/>
        <v>0</v>
      </c>
      <c r="AO8" s="26"/>
      <c r="AP8" s="45">
        <f t="shared" si="15"/>
        <v>0</v>
      </c>
      <c r="AQ8" s="27"/>
      <c r="AR8" s="41">
        <f t="shared" si="16"/>
        <v>0</v>
      </c>
      <c r="AS8" s="26"/>
      <c r="AT8" s="45">
        <f t="shared" si="17"/>
        <v>0</v>
      </c>
      <c r="AU8" s="27"/>
      <c r="AV8" s="43">
        <f t="shared" si="18"/>
        <v>0</v>
      </c>
      <c r="AW8" s="27"/>
      <c r="AX8" s="45">
        <f t="shared" si="19"/>
        <v>0</v>
      </c>
      <c r="AY8" s="1"/>
    </row>
    <row r="9" spans="1:51" s="6" customFormat="1" ht="18.75" customHeight="1" x14ac:dyDescent="0.25">
      <c r="B9" s="29"/>
      <c r="C9" s="30" t="s">
        <v>33</v>
      </c>
      <c r="D9" s="31"/>
      <c r="E9" s="31"/>
      <c r="F9" s="31">
        <f t="shared" ref="F9:AX9" si="21">SUM(F5:F8)</f>
        <v>850</v>
      </c>
      <c r="G9" s="31">
        <f t="shared" ca="1" si="21"/>
        <v>648</v>
      </c>
      <c r="H9" s="31">
        <f t="shared" ca="1" si="21"/>
        <v>20683.559999999998</v>
      </c>
      <c r="I9" s="32">
        <f t="shared" si="21"/>
        <v>4</v>
      </c>
      <c r="J9" s="31">
        <f t="shared" si="21"/>
        <v>142.79000000000002</v>
      </c>
      <c r="K9" s="31">
        <f t="shared" si="21"/>
        <v>20</v>
      </c>
      <c r="L9" s="31">
        <f t="shared" si="21"/>
        <v>713.95</v>
      </c>
      <c r="M9" s="31">
        <f t="shared" si="21"/>
        <v>0</v>
      </c>
      <c r="N9" s="31">
        <f t="shared" si="21"/>
        <v>0</v>
      </c>
      <c r="O9" s="31">
        <f t="shared" si="21"/>
        <v>0</v>
      </c>
      <c r="P9" s="31">
        <f t="shared" si="21"/>
        <v>0</v>
      </c>
      <c r="Q9" s="31">
        <f t="shared" si="21"/>
        <v>0</v>
      </c>
      <c r="R9" s="31">
        <f t="shared" si="21"/>
        <v>0</v>
      </c>
      <c r="S9" s="31">
        <f t="shared" si="21"/>
        <v>624</v>
      </c>
      <c r="T9" s="31">
        <f t="shared" si="21"/>
        <v>19826.82</v>
      </c>
      <c r="U9" s="31">
        <f t="shared" si="21"/>
        <v>0</v>
      </c>
      <c r="V9" s="31">
        <f t="shared" si="21"/>
        <v>0</v>
      </c>
      <c r="W9" s="31">
        <f t="shared" si="21"/>
        <v>0</v>
      </c>
      <c r="X9" s="31">
        <f t="shared" si="21"/>
        <v>0</v>
      </c>
      <c r="Y9" s="31">
        <f t="shared" si="21"/>
        <v>0</v>
      </c>
      <c r="Z9" s="31">
        <f t="shared" si="21"/>
        <v>0</v>
      </c>
      <c r="AA9" s="31">
        <f t="shared" si="21"/>
        <v>0</v>
      </c>
      <c r="AB9" s="31">
        <f t="shared" si="21"/>
        <v>0</v>
      </c>
      <c r="AC9" s="31">
        <f t="shared" si="21"/>
        <v>0</v>
      </c>
      <c r="AD9" s="31">
        <f t="shared" si="21"/>
        <v>0</v>
      </c>
      <c r="AE9" s="31">
        <f t="shared" si="21"/>
        <v>0</v>
      </c>
      <c r="AF9" s="31">
        <f t="shared" si="21"/>
        <v>0</v>
      </c>
      <c r="AG9" s="31">
        <f t="shared" si="21"/>
        <v>0</v>
      </c>
      <c r="AH9" s="31">
        <f t="shared" si="21"/>
        <v>0</v>
      </c>
      <c r="AI9" s="31">
        <f t="shared" si="21"/>
        <v>0</v>
      </c>
      <c r="AJ9" s="31">
        <f t="shared" si="21"/>
        <v>0</v>
      </c>
      <c r="AK9" s="31">
        <f t="shared" si="21"/>
        <v>0</v>
      </c>
      <c r="AL9" s="31">
        <f t="shared" si="21"/>
        <v>0</v>
      </c>
      <c r="AM9" s="31">
        <f t="shared" si="21"/>
        <v>0</v>
      </c>
      <c r="AN9" s="31">
        <f t="shared" si="21"/>
        <v>0</v>
      </c>
      <c r="AO9" s="31">
        <f t="shared" si="21"/>
        <v>0</v>
      </c>
      <c r="AP9" s="31">
        <f t="shared" si="21"/>
        <v>0</v>
      </c>
      <c r="AQ9" s="31">
        <f t="shared" si="21"/>
        <v>0</v>
      </c>
      <c r="AR9" s="31">
        <f t="shared" si="21"/>
        <v>0</v>
      </c>
      <c r="AS9" s="31">
        <f t="shared" si="21"/>
        <v>0</v>
      </c>
      <c r="AT9" s="31">
        <f t="shared" si="21"/>
        <v>0</v>
      </c>
      <c r="AU9" s="31">
        <f t="shared" si="21"/>
        <v>0</v>
      </c>
      <c r="AV9" s="31">
        <f t="shared" si="21"/>
        <v>0</v>
      </c>
      <c r="AW9" s="31">
        <f t="shared" si="21"/>
        <v>0</v>
      </c>
      <c r="AX9" s="31">
        <f t="shared" si="21"/>
        <v>0</v>
      </c>
    </row>
    <row r="11" spans="1:51" s="33" customFormat="1" ht="12" x14ac:dyDescent="0.25">
      <c r="B11" s="34"/>
      <c r="C11" s="35"/>
      <c r="G11" s="37"/>
      <c r="H11" s="37"/>
      <c r="I11" s="37"/>
      <c r="J11" s="37"/>
      <c r="L11" s="36"/>
      <c r="N11" s="36"/>
      <c r="R11" s="36"/>
      <c r="T11" s="36"/>
      <c r="U11" s="36"/>
      <c r="V11" s="36"/>
      <c r="X11" s="36"/>
      <c r="Z11" s="36"/>
      <c r="AB11" s="36"/>
      <c r="AD11" s="36"/>
      <c r="AF11" s="36"/>
      <c r="AH11" s="36"/>
      <c r="AJ11" s="36"/>
      <c r="AL11" s="36"/>
      <c r="AN11" s="36"/>
      <c r="AP11" s="36"/>
      <c r="AR11" s="36"/>
      <c r="AT11" s="36"/>
      <c r="AX11" s="36"/>
    </row>
    <row r="13" spans="1:51" ht="18.75" customHeight="1" x14ac:dyDescent="0.25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51" ht="18.75" customHeight="1" x14ac:dyDescent="0.25">
      <c r="B14" s="47" t="s">
        <v>41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spans="1:51" ht="18.75" customHeight="1" x14ac:dyDescent="0.25">
      <c r="B15" s="47" t="s">
        <v>39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51" ht="18.75" customHeight="1" x14ac:dyDescent="0.25">
      <c r="B16" s="47" t="s">
        <v>42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2:15" ht="18.75" customHeight="1" x14ac:dyDescent="0.25">
      <c r="B17" s="47" t="s">
        <v>40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</sheetData>
  <mergeCells count="33">
    <mergeCell ref="Y3:Z3"/>
    <mergeCell ref="C1:V1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AW3:AX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B13:N13"/>
    <mergeCell ref="B16:O16"/>
    <mergeCell ref="B17:O17"/>
    <mergeCell ref="B15:O15"/>
    <mergeCell ref="B14:N1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HOME</cp:lastModifiedBy>
  <cp:lastPrinted>2012-03-18T12:29:59Z</cp:lastPrinted>
  <dcterms:created xsi:type="dcterms:W3CDTF">2012-03-17T12:22:28Z</dcterms:created>
  <dcterms:modified xsi:type="dcterms:W3CDTF">2012-03-18T13:32:58Z</dcterms:modified>
</cp:coreProperties>
</file>