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1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M7" i="21" l="1"/>
  <c r="L7" i="21"/>
  <c r="N5" i="24" l="1"/>
  <c r="N6" i="24"/>
  <c r="N7" i="24"/>
  <c r="N4" i="24"/>
  <c r="L4" i="24" l="1"/>
  <c r="L5" i="24"/>
  <c r="L6" i="24"/>
  <c r="L7" i="24"/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N7" i="21"/>
  <c r="P7" i="21" s="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 s="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M4" i="24"/>
  <c r="K6" i="24"/>
  <c r="M7" i="24"/>
  <c r="O7" i="24" s="1"/>
  <c r="K5" i="24"/>
  <c r="K7" i="24"/>
  <c r="M5" i="24"/>
  <c r="O5" i="24" s="1"/>
  <c r="M6" i="24"/>
  <c r="O6" i="24" s="1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J8" i="24" l="1"/>
  <c r="P5" i="21"/>
  <c r="K8" i="21"/>
  <c r="O4" i="24"/>
</calcChain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<sst xmlns="http://schemas.openxmlformats.org/spreadsheetml/2006/main" count="133" uniqueCount="28">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</sst>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3" fillId="0" borderId="0"/>
    <xf numFmtId="0" fontId="1" fillId="2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5">
    <xf numFmtId="0" fontId="0" fillId="0" borderId="0" xfId="0"/>
    <xf numFmtId="165" fontId="3" fillId="0" borderId="16" xfId="1" applyNumberFormat="1" applyFont="1" applyFill="1" applyBorder="1"/>
    <xf numFmtId="0" fontId="3" fillId="0" borderId="0" xfId="1" applyNumberFormat="1" applyFont="1" applyFill="1" applyBorder="1"/>
    <xf numFmtId="0" fontId="8" fillId="0" borderId="0" xfId="0" applyNumberFormat="1" applyFont="1" applyFill="1" applyBorder="1"/>
    <xf numFmtId="165" fontId="8" fillId="0" borderId="16" xfId="0" applyNumberFormat="1" applyFont="1" applyFill="1" applyBorder="1"/>
    <xf numFmtId="10" fontId="8" fillId="3" borderId="16" xfId="0" applyNumberFormat="1" applyFont="1" applyFill="1" applyBorder="1"/>
    <xf numFmtId="165" fontId="8" fillId="0" borderId="17" xfId="0" applyNumberFormat="1" applyFont="1" applyFill="1" applyBorder="1"/>
    <xf numFmtId="165" fontId="8" fillId="0" borderId="1" xfId="0" applyNumberFormat="1" applyFont="1" applyFill="1" applyBorder="1"/>
    <xf numFmtId="165" fontId="8" fillId="0" borderId="18" xfId="0" applyNumberFormat="1" applyFont="1" applyFill="1" applyBorder="1"/>
    <xf numFmtId="165" fontId="3" fillId="4" borderId="1" xfId="1" applyNumberFormat="1" applyFont="1" applyFill="1" applyBorder="1"/>
    <xf numFmtId="14" fontId="9" fillId="5" borderId="16" xfId="0" applyNumberFormat="1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left"/>
    </xf>
    <xf numFmtId="14" fontId="9" fillId="5" borderId="17" xfId="0" applyNumberFormat="1" applyFont="1" applyFill="1" applyBorder="1" applyAlignment="1">
      <alignment horizontal="left"/>
    </xf>
    <xf numFmtId="14" fontId="9" fillId="5" borderId="19" xfId="0" applyNumberFormat="1" applyFont="1" applyFill="1" applyBorder="1" applyAlignment="1">
      <alignment horizontal="left"/>
    </xf>
    <xf numFmtId="10" fontId="8" fillId="3" borderId="1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/>
    <xf numFmtId="0" fontId="9" fillId="6" borderId="1" xfId="0" applyNumberFormat="1" applyFont="1" applyFill="1" applyBorder="1"/>
    <xf numFmtId="14" fontId="9" fillId="5" borderId="2" xfId="0" applyNumberFormat="1" applyFont="1" applyFill="1" applyBorder="1" applyAlignment="1">
      <alignment horizontal="left"/>
    </xf>
    <xf numFmtId="0" fontId="9" fillId="6" borderId="2" xfId="0" applyNumberFormat="1" applyFont="1" applyFill="1" applyBorder="1"/>
    <xf numFmtId="165" fontId="8" fillId="0" borderId="20" xfId="0" applyNumberFormat="1" applyFont="1" applyFill="1" applyBorder="1"/>
    <xf numFmtId="0" fontId="9" fillId="6" borderId="3" xfId="0" applyNumberFormat="1" applyFont="1" applyFill="1" applyBorder="1"/>
    <xf numFmtId="14" fontId="9" fillId="5" borderId="4" xfId="0" applyNumberFormat="1" applyFont="1" applyFill="1" applyBorder="1" applyAlignment="1">
      <alignment horizontal="left"/>
    </xf>
    <xf numFmtId="14" fontId="9" fillId="5" borderId="20" xfId="0" applyNumberFormat="1" applyFont="1" applyFill="1" applyBorder="1" applyAlignment="1">
      <alignment horizontal="left"/>
    </xf>
    <xf numFmtId="165" fontId="3" fillId="4" borderId="2" xfId="1" applyNumberFormat="1" applyFont="1" applyFill="1" applyBorder="1"/>
    <xf numFmtId="10" fontId="8" fillId="3" borderId="17" xfId="0" applyNumberFormat="1" applyFont="1" applyFill="1" applyBorder="1"/>
    <xf numFmtId="165" fontId="3" fillId="4" borderId="4" xfId="1" applyNumberFormat="1" applyFont="1" applyFill="1" applyBorder="1"/>
    <xf numFmtId="10" fontId="8" fillId="3" borderId="20" xfId="0" applyNumberFormat="1" applyFont="1" applyFill="1" applyBorder="1"/>
    <xf numFmtId="10" fontId="8" fillId="3" borderId="2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6" fillId="6" borderId="1" xfId="0" applyNumberFormat="1" applyFont="1" applyFill="1" applyBorder="1" applyAlignment="1">
      <alignment vertical="center"/>
    </xf>
    <xf numFmtId="0" fontId="6" fillId="6" borderId="2" xfId="0" applyNumberFormat="1" applyFont="1" applyFill="1" applyBorder="1" applyAlignment="1">
      <alignment vertical="center"/>
    </xf>
    <xf numFmtId="0" fontId="6" fillId="6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horizontal="left" vertical="center"/>
    </xf>
    <xf numFmtId="14" fontId="6" fillId="5" borderId="4" xfId="0" applyNumberFormat="1" applyFont="1" applyFill="1" applyBorder="1" applyAlignment="1">
      <alignment horizontal="left" vertical="center"/>
    </xf>
    <xf numFmtId="165" fontId="11" fillId="0" borderId="1" xfId="1" applyNumberFormat="1" applyFont="1" applyFill="1" applyBorder="1" applyAlignment="1">
      <alignment vertical="center"/>
    </xf>
    <xf numFmtId="165" fontId="11" fillId="0" borderId="4" xfId="1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5" fontId="2" fillId="0" borderId="17" xfId="0" applyNumberFormat="1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vertical="center"/>
    </xf>
    <xf numFmtId="10" fontId="2" fillId="0" borderId="19" xfId="0" applyNumberFormat="1" applyFont="1" applyFill="1" applyBorder="1" applyAlignment="1">
      <alignment vertical="center"/>
    </xf>
    <xf numFmtId="10" fontId="2" fillId="0" borderId="22" xfId="0" applyNumberFormat="1" applyFont="1" applyFill="1" applyBorder="1" applyAlignment="1">
      <alignment vertical="center"/>
    </xf>
    <xf numFmtId="165" fontId="11" fillId="0" borderId="5" xfId="1" applyNumberFormat="1" applyFont="1" applyFill="1" applyBorder="1" applyAlignment="1">
      <alignment vertical="center"/>
    </xf>
    <xf numFmtId="165" fontId="2" fillId="7" borderId="1" xfId="0" applyNumberFormat="1" applyFont="1" applyFill="1" applyBorder="1" applyAlignment="1">
      <alignment vertical="center"/>
    </xf>
    <xf numFmtId="165" fontId="11" fillId="7" borderId="4" xfId="1" applyNumberFormat="1" applyFont="1" applyFill="1" applyBorder="1" applyAlignment="1">
      <alignment vertical="center"/>
    </xf>
    <xf numFmtId="165" fontId="2" fillId="7" borderId="6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10" fontId="2" fillId="0" borderId="23" xfId="0" applyNumberFormat="1" applyFont="1" applyFill="1" applyBorder="1" applyAlignment="1">
      <alignment vertical="center"/>
    </xf>
    <xf numFmtId="165" fontId="2" fillId="7" borderId="2" xfId="0" applyNumberFormat="1" applyFont="1" applyFill="1" applyBorder="1" applyAlignment="1">
      <alignment vertical="center"/>
    </xf>
    <xf numFmtId="165" fontId="2" fillId="7" borderId="4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14" fontId="6" fillId="5" borderId="16" xfId="0" applyNumberFormat="1" applyFont="1" applyFill="1" applyBorder="1" applyAlignment="1">
      <alignment horizontal="left" vertical="center"/>
    </xf>
    <xf numFmtId="14" fontId="6" fillId="5" borderId="20" xfId="0" applyNumberFormat="1" applyFont="1" applyFill="1" applyBorder="1" applyAlignment="1">
      <alignment horizontal="left" vertical="center"/>
    </xf>
    <xf numFmtId="165" fontId="11" fillId="7" borderId="1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8" fillId="0" borderId="24" xfId="0" applyNumberFormat="1" applyFont="1" applyFill="1" applyBorder="1"/>
    <xf numFmtId="10" fontId="8" fillId="3" borderId="19" xfId="0" applyNumberFormat="1" applyFont="1" applyFill="1" applyBorder="1"/>
    <xf numFmtId="10" fontId="8" fillId="3" borderId="22" xfId="0" applyNumberFormat="1" applyFont="1" applyFill="1" applyBorder="1"/>
    <xf numFmtId="10" fontId="8" fillId="3" borderId="23" xfId="0" applyNumberFormat="1" applyFont="1" applyFill="1" applyBorder="1"/>
    <xf numFmtId="10" fontId="8" fillId="3" borderId="6" xfId="0" applyNumberFormat="1" applyFont="1" applyFill="1" applyBorder="1"/>
    <xf numFmtId="165" fontId="11" fillId="0" borderId="7" xfId="1" applyNumberFormat="1" applyFont="1" applyFill="1" applyBorder="1" applyAlignment="1">
      <alignment vertical="center"/>
    </xf>
    <xf numFmtId="165" fontId="11" fillId="0" borderId="8" xfId="1" applyNumberFormat="1" applyFont="1" applyFill="1" applyBorder="1" applyAlignment="1">
      <alignment vertical="center"/>
    </xf>
    <xf numFmtId="165" fontId="2" fillId="0" borderId="25" xfId="0" applyNumberFormat="1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165" fontId="2" fillId="0" borderId="28" xfId="0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/>
    </xf>
    <xf numFmtId="165" fontId="11" fillId="0" borderId="12" xfId="1" applyNumberFormat="1" applyFont="1" applyFill="1" applyBorder="1" applyAlignment="1">
      <alignment vertical="center"/>
    </xf>
    <xf numFmtId="10" fontId="2" fillId="0" borderId="13" xfId="0" applyNumberFormat="1" applyFont="1" applyFill="1" applyBorder="1" applyAlignment="1">
      <alignment vertical="center"/>
    </xf>
    <xf numFmtId="10" fontId="2" fillId="0" borderId="26" xfId="0" applyNumberFormat="1" applyFont="1" applyFill="1" applyBorder="1" applyAlignment="1">
      <alignment vertical="center"/>
    </xf>
    <xf numFmtId="10" fontId="2" fillId="0" borderId="27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vertical="center"/>
    </xf>
    <xf numFmtId="10" fontId="2" fillId="0" borderId="28" xfId="0" applyNumberFormat="1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5" fontId="11" fillId="0" borderId="11" xfId="1" applyNumberFormat="1" applyFont="1" applyFill="1" applyBorder="1" applyAlignment="1">
      <alignment vertical="center"/>
    </xf>
    <xf numFmtId="10" fontId="8" fillId="3" borderId="30" xfId="0" applyNumberFormat="1" applyFont="1" applyFill="1" applyBorder="1"/>
    <xf numFmtId="165" fontId="11" fillId="0" borderId="3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2" fillId="0" borderId="29" xfId="0" applyNumberFormat="1" applyFont="1" applyFill="1" applyBorder="1" applyAlignment="1">
      <alignment vertical="center"/>
    </xf>
    <xf numFmtId="10" fontId="2" fillId="0" borderId="11" xfId="0" applyNumberFormat="1" applyFont="1" applyFill="1" applyBorder="1" applyAlignment="1">
      <alignment vertical="center"/>
    </xf>
    <xf numFmtId="10" fontId="2" fillId="0" borderId="15" xfId="0" applyNumberFormat="1" applyFont="1" applyFill="1" applyBorder="1" applyAlignment="1">
      <alignment vertical="center"/>
    </xf>
    <xf numFmtId="10" fontId="2" fillId="0" borderId="14" xfId="0" applyNumberFormat="1" applyFont="1" applyFill="1" applyBorder="1" applyAlignment="1">
      <alignment vertical="center"/>
    </xf>
    <xf numFmtId="10" fontId="2" fillId="0" borderId="31" xfId="0" applyNumberFormat="1" applyFont="1" applyFill="1" applyBorder="1" applyAlignment="1">
      <alignment vertical="center"/>
    </xf>
    <xf numFmtId="165" fontId="2" fillId="8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05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6" sqref="D6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04" priority="8" stopIfTrue="1">
      <formula>LEN(TRIM(B5))&gt;0</formula>
    </cfRule>
  </conditionalFormatting>
  <conditionalFormatting sqref="A1:XFD1048576">
    <cfRule type="cellIs" dxfId="103" priority="9" stopIfTrue="1" operator="lessThan">
      <formula>0</formula>
    </cfRule>
    <cfRule type="containsBlanks" dxfId="102" priority="10" stopIfTrue="1">
      <formula>LEN(TRIM(A1))=0</formula>
    </cfRule>
  </conditionalFormatting>
  <conditionalFormatting sqref="B4:H26">
    <cfRule type="expression" dxfId="101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tabSelected="1" zoomScale="80" zoomScaleNormal="80" workbookViewId="0"/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</f>
        <v>4119</v>
      </c>
    </row>
    <row r="7" spans="2:16" ht="15" customHeight="1" x14ac:dyDescent="0.2">
      <c r="H7" s="52"/>
      <c r="K7" s="52" t="s">
        <v>24</v>
      </c>
      <c r="L7" s="62">
        <f>COUNTIF(B$3:H$26,K7)</f>
        <v>12</v>
      </c>
      <c r="M7" s="29">
        <f ca="1">SUMPRODUCT((B$3:H$23&lt;=TODAY())*((B$4:H$24=K7)+(B$5:H$25=K7))*ISNUMBER(B$3:H$23))</f>
        <v>12</v>
      </c>
      <c r="N7" s="33">
        <f ca="1">M7*300</f>
        <v>3600</v>
      </c>
      <c r="O7" s="33">
        <f>SUMPRODUCT(((B$4:H$24=K7)+(B$5:H$25=K7))*ISNUMBER(B$3:H$23)*TEXT(B$6:H$26,"0;;0;\0")/TEXT(ISTEXT(B$4:H$24)+ISTEXT(B$5:H$25),"0;;1"))/5</f>
        <v>9475</v>
      </c>
      <c r="P7" s="34">
        <f ca="1">SUM(N7:O7)</f>
        <v>13075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36813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00" priority="41" stopIfTrue="1" operator="containsText" text="Лёша">
      <formula>NOT(ISERROR(SEARCH("Лёша",A1)))</formula>
    </cfRule>
    <cfRule type="containsText" dxfId="99" priority="42" stopIfTrue="1" operator="containsText" text="Боря">
      <formula>NOT(ISERROR(SEARCH("Боря",A1)))</formula>
    </cfRule>
    <cfRule type="containsText" dxfId="98" priority="43" stopIfTrue="1" operator="containsText" text="Витя">
      <formula>NOT(ISERROR(SEARCH("Витя",A1)))</formula>
    </cfRule>
    <cfRule type="containsText" dxfId="97" priority="44" stopIfTrue="1" operator="containsText" text="Галя">
      <formula>NOT(ISERROR(SEARCH("Галя",A1)))</formula>
    </cfRule>
    <cfRule type="containsBlanks" dxfId="96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95" priority="36" stopIfTrue="1" operator="containsText" text="Лёша">
      <formula>NOT(ISERROR(SEARCH("Лёша",A1)))</formula>
    </cfRule>
    <cfRule type="containsText" dxfId="94" priority="37" stopIfTrue="1" operator="containsText" text="Боря">
      <formula>NOT(ISERROR(SEARCH("Боря",A1)))</formula>
    </cfRule>
    <cfRule type="containsText" dxfId="93" priority="38" stopIfTrue="1" operator="containsText" text="Витя">
      <formula>NOT(ISERROR(SEARCH("Витя",A1)))</formula>
    </cfRule>
    <cfRule type="containsText" dxfId="92" priority="39" stopIfTrue="1" operator="containsText" text="Галя">
      <formula>NOT(ISERROR(SEARCH("Галя",A1)))</formula>
    </cfRule>
    <cfRule type="containsBlanks" dxfId="91" priority="40" stopIfTrue="1">
      <formula>LEN(TRIM(A1))=0</formula>
    </cfRule>
  </conditionalFormatting>
  <conditionalFormatting sqref="D4:F4">
    <cfRule type="containsText" dxfId="90" priority="31" stopIfTrue="1" operator="containsText" text="Лёша">
      <formula>NOT(ISERROR(SEARCH("Лёша",D4)))</formula>
    </cfRule>
    <cfRule type="containsText" dxfId="89" priority="32" stopIfTrue="1" operator="containsText" text="Боря">
      <formula>NOT(ISERROR(SEARCH("Боря",D4)))</formula>
    </cfRule>
    <cfRule type="containsText" dxfId="88" priority="33" stopIfTrue="1" operator="containsText" text="Витя">
      <formula>NOT(ISERROR(SEARCH("Витя",D4)))</formula>
    </cfRule>
    <cfRule type="containsText" dxfId="87" priority="34" stopIfTrue="1" operator="containsText" text="Галя">
      <formula>NOT(ISERROR(SEARCH("Галя",D4)))</formula>
    </cfRule>
    <cfRule type="containsBlanks" dxfId="86" priority="35" stopIfTrue="1">
      <formula>LEN(TRIM(D4))=0</formula>
    </cfRule>
  </conditionalFormatting>
  <conditionalFormatting sqref="G4:H5">
    <cfRule type="containsText" dxfId="85" priority="26" stopIfTrue="1" operator="containsText" text="Лёша">
      <formula>NOT(ISERROR(SEARCH("Лёша",G4)))</formula>
    </cfRule>
    <cfRule type="containsText" dxfId="84" priority="27" stopIfTrue="1" operator="containsText" text="Боря">
      <formula>NOT(ISERROR(SEARCH("Боря",G4)))</formula>
    </cfRule>
    <cfRule type="containsText" dxfId="83" priority="28" stopIfTrue="1" operator="containsText" text="Витя">
      <formula>NOT(ISERROR(SEARCH("Витя",G4)))</formula>
    </cfRule>
    <cfRule type="containsText" dxfId="82" priority="29" stopIfTrue="1" operator="containsText" text="Галя">
      <formula>NOT(ISERROR(SEARCH("Галя",G4)))</formula>
    </cfRule>
    <cfRule type="containsBlanks" dxfId="81" priority="30" stopIfTrue="1">
      <formula>LEN(TRIM(G4))=0</formula>
    </cfRule>
  </conditionalFormatting>
  <conditionalFormatting sqref="B9:F10">
    <cfRule type="containsText" dxfId="80" priority="21" stopIfTrue="1" operator="containsText" text="Лёша">
      <formula>NOT(ISERROR(SEARCH("Лёша",B9)))</formula>
    </cfRule>
    <cfRule type="containsText" dxfId="79" priority="22" stopIfTrue="1" operator="containsText" text="Боря">
      <formula>NOT(ISERROR(SEARCH("Боря",B9)))</formula>
    </cfRule>
    <cfRule type="containsText" dxfId="78" priority="23" stopIfTrue="1" operator="containsText" text="Витя">
      <formula>NOT(ISERROR(SEARCH("Витя",B9)))</formula>
    </cfRule>
    <cfRule type="containsText" dxfId="77" priority="24" stopIfTrue="1" operator="containsText" text="Галя">
      <formula>NOT(ISERROR(SEARCH("Галя",B9)))</formula>
    </cfRule>
    <cfRule type="containsBlanks" dxfId="76" priority="25" stopIfTrue="1">
      <formula>LEN(TRIM(B9))=0</formula>
    </cfRule>
  </conditionalFormatting>
  <conditionalFormatting sqref="G9:H9">
    <cfRule type="containsText" dxfId="75" priority="16" stopIfTrue="1" operator="containsText" text="Лёша">
      <formula>NOT(ISERROR(SEARCH("Лёша",G9)))</formula>
    </cfRule>
    <cfRule type="containsText" dxfId="74" priority="17" stopIfTrue="1" operator="containsText" text="Боря">
      <formula>NOT(ISERROR(SEARCH("Боря",G9)))</formula>
    </cfRule>
    <cfRule type="containsText" dxfId="73" priority="18" stopIfTrue="1" operator="containsText" text="Витя">
      <formula>NOT(ISERROR(SEARCH("Витя",G9)))</formula>
    </cfRule>
    <cfRule type="containsText" dxfId="72" priority="19" stopIfTrue="1" operator="containsText" text="Галя">
      <formula>NOT(ISERROR(SEARCH("Галя",G9)))</formula>
    </cfRule>
    <cfRule type="containsBlanks" dxfId="71" priority="20" stopIfTrue="1">
      <formula>LEN(TRIM(G9))=0</formula>
    </cfRule>
  </conditionalFormatting>
  <conditionalFormatting sqref="B14:H15">
    <cfRule type="containsText" dxfId="70" priority="11" stopIfTrue="1" operator="containsText" text="Лёша">
      <formula>NOT(ISERROR(SEARCH("Лёша",B14)))</formula>
    </cfRule>
    <cfRule type="containsText" dxfId="69" priority="12" stopIfTrue="1" operator="containsText" text="Боря">
      <formula>NOT(ISERROR(SEARCH("Боря",B14)))</formula>
    </cfRule>
    <cfRule type="containsText" dxfId="68" priority="13" stopIfTrue="1" operator="containsText" text="Витя">
      <formula>NOT(ISERROR(SEARCH("Витя",B14)))</formula>
    </cfRule>
    <cfRule type="containsText" dxfId="67" priority="14" stopIfTrue="1" operator="containsText" text="Галя">
      <formula>NOT(ISERROR(SEARCH("Галя",B14)))</formula>
    </cfRule>
    <cfRule type="containsBlanks" dxfId="66" priority="15" stopIfTrue="1">
      <formula>LEN(TRIM(B14))=0</formula>
    </cfRule>
  </conditionalFormatting>
  <conditionalFormatting sqref="B19:H20">
    <cfRule type="containsText" dxfId="65" priority="6" stopIfTrue="1" operator="containsText" text="Лёша">
      <formula>NOT(ISERROR(SEARCH("Лёша",B19)))</formula>
    </cfRule>
    <cfRule type="containsText" dxfId="64" priority="7" stopIfTrue="1" operator="containsText" text="Боря">
      <formula>NOT(ISERROR(SEARCH("Боря",B19)))</formula>
    </cfRule>
    <cfRule type="containsText" dxfId="63" priority="8" stopIfTrue="1" operator="containsText" text="Витя">
      <formula>NOT(ISERROR(SEARCH("Витя",B19)))</formula>
    </cfRule>
    <cfRule type="containsText" dxfId="62" priority="9" stopIfTrue="1" operator="containsText" text="Галя">
      <formula>NOT(ISERROR(SEARCH("Галя",B19)))</formula>
    </cfRule>
    <cfRule type="containsBlanks" dxfId="61" priority="10" stopIfTrue="1">
      <formula>LEN(TRIM(B19))=0</formula>
    </cfRule>
  </conditionalFormatting>
  <conditionalFormatting sqref="B24:F25">
    <cfRule type="containsText" dxfId="60" priority="1" stopIfTrue="1" operator="containsText" text="Лёша">
      <formula>NOT(ISERROR(SEARCH("Лёша",B24)))</formula>
    </cfRule>
    <cfRule type="containsText" dxfId="59" priority="2" stopIfTrue="1" operator="containsText" text="Боря">
      <formula>NOT(ISERROR(SEARCH("Боря",B24)))</formula>
    </cfRule>
    <cfRule type="containsText" dxfId="58" priority="3" stopIfTrue="1" operator="containsText" text="Витя">
      <formula>NOT(ISERROR(SEARCH("Витя",B24)))</formula>
    </cfRule>
    <cfRule type="containsText" dxfId="57" priority="4" stopIfTrue="1" operator="containsText" text="Галя">
      <formula>NOT(ISERROR(SEARCH("Галя",B24)))</formula>
    </cfRule>
    <cfRule type="containsBlanks" dxfId="56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8"/>
  <sheetViews>
    <sheetView zoomScale="80" zoomScaleNormal="80" workbookViewId="0">
      <selection activeCell="M19" sqref="M19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t="shared" ref="L4:L6" ca="1" si="0">SUMPRODUCT((B$3:H$32&lt;=TODAY())*(B$7:H$36=J4)*ISNUMBER(B$3:H$32))</f>
        <v>13</v>
      </c>
      <c r="M4" s="33">
        <f ca="1">L4*500</f>
        <v>6500</v>
      </c>
      <c r="N4" s="33">
        <f>SUMPRODUCT(((B$7:H$35=J4)+(B$8:H$36=J4))*ISNUMBER(B$3:H$31)*TEXT(B$5:H$33,"0;\0;0;\0")/TEXT((B$7:H$35=J4)+(B$8:H$36=J4),"0;0;1"))/5</f>
        <v>13190</v>
      </c>
      <c r="O4" s="34">
        <f ca="1">SUM(M4:N4)</f>
        <v>19690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t="shared" ca="1" si="0"/>
        <v>2</v>
      </c>
      <c r="M5" s="33">
        <f ca="1">L5*500</f>
        <v>1000</v>
      </c>
      <c r="N5" s="33">
        <f t="shared" ref="N5:N7" si="1">SUMPRODUCT(((B$7:H$35=J5)+(B$8:H$36=J5))*ISNUMBER(B$3:H$31)*TEXT(B$5:H$33,"0;\0;0;\0")/TEXT((B$7:H$35=J5)+(B$8:H$36=J5),"0;0;1"))/5</f>
        <v>2228</v>
      </c>
      <c r="O5" s="34">
        <f t="shared" ref="O5:O7" ca="1" si="2">SUM(M5:N5)</f>
        <v>3228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t="shared" ca="1" si="0"/>
        <v>4</v>
      </c>
      <c r="M6" s="33">
        <f ca="1">L6*500</f>
        <v>2000</v>
      </c>
      <c r="N6" s="33">
        <f t="shared" si="1"/>
        <v>2119</v>
      </c>
      <c r="O6" s="34">
        <f t="shared" ca="1" si="2"/>
        <v>4119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ca="1">SUMPRODUCT((B$3:H$32&lt;=TODAY())*(B$7:H$36=J7)*ISNUMBER(B$3:H$32))</f>
        <v>12</v>
      </c>
      <c r="M7" s="33">
        <f ca="1">L7*300</f>
        <v>3600</v>
      </c>
      <c r="N7" s="33">
        <f t="shared" si="1"/>
        <v>9475</v>
      </c>
      <c r="O7" s="34">
        <f t="shared" ca="1" si="2"/>
        <v>13075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>
        <f ca="1">SUM(M4:N7)</f>
        <v>40112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3">IF(B12&gt;="","",B12/B11-1)</f>
        <v>-0.60166666666666668</v>
      </c>
      <c r="C13" s="64">
        <f t="shared" si="3"/>
        <v>7.333333333333325E-2</v>
      </c>
      <c r="D13" s="64">
        <f t="shared" si="3"/>
        <v>0.45500000000000007</v>
      </c>
      <c r="E13" s="64">
        <f t="shared" si="3"/>
        <v>0.11333333333333329</v>
      </c>
      <c r="F13" s="65">
        <f t="shared" si="3"/>
        <v>0.27833333333333332</v>
      </c>
      <c r="G13" s="66">
        <f t="shared" si="3"/>
        <v>-0.22666666666666668</v>
      </c>
      <c r="H13" s="67">
        <f t="shared" si="3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4">IF(B19&gt;="","",B19/B18-1)</f>
        <v>-0.52</v>
      </c>
      <c r="C20" s="64">
        <f t="shared" si="4"/>
        <v>-0.60666666666666669</v>
      </c>
      <c r="D20" s="64">
        <f t="shared" si="4"/>
        <v>-0.755</v>
      </c>
      <c r="E20" s="64">
        <f t="shared" si="4"/>
        <v>-0.51500000000000001</v>
      </c>
      <c r="F20" s="65">
        <f t="shared" si="4"/>
        <v>-0.33166666666666667</v>
      </c>
      <c r="G20" s="66">
        <f t="shared" si="4"/>
        <v>-0.49</v>
      </c>
      <c r="H20" s="67">
        <f t="shared" si="4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5">IF(B26&gt;="","",B26/B25-1)</f>
        <v>-0.64166666666666661</v>
      </c>
      <c r="C27" s="64">
        <f t="shared" si="5"/>
        <v>-0.42249999999999999</v>
      </c>
      <c r="D27" s="64">
        <f t="shared" si="5"/>
        <v>-0.53</v>
      </c>
      <c r="E27" s="64">
        <f t="shared" si="5"/>
        <v>-0.79333333333333333</v>
      </c>
      <c r="F27" s="65">
        <f t="shared" si="5"/>
        <v>0.10749999999999993</v>
      </c>
      <c r="G27" s="85">
        <f t="shared" si="5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55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54" priority="52" stopIfTrue="1" operator="lessThan">
      <formula>0</formula>
    </cfRule>
    <cfRule type="containsBlanks" dxfId="53" priority="53" stopIfTrue="1">
      <formula>LEN(TRIM(A1))=0</formula>
    </cfRule>
  </conditionalFormatting>
  <conditionalFormatting sqref="B8:C8">
    <cfRule type="expression" dxfId="52" priority="100" stopIfTrue="1">
      <formula>(B5&lt;=TODAY())*(B5&gt;41759)*(B8&lt;VLOOKUP(#REF!,$S$4:$T$17,2,))</formula>
    </cfRule>
  </conditionalFormatting>
  <conditionalFormatting sqref="B16:H17 B9:H10 B23:H24 B30:H31">
    <cfRule type="expression" dxfId="51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50" priority="105" stopIfTrue="1">
      <formula>(B2&lt;=TODAY())*(B2&gt;41759)*(B4&lt;VLOOKUP(#REF!,$S$4:$T$17,2,))</formula>
    </cfRule>
  </conditionalFormatting>
  <conditionalFormatting sqref="D8:F8">
    <cfRule type="containsText" dxfId="49" priority="46" stopIfTrue="1" operator="containsText" text="Лёша">
      <formula>NOT(ISERROR(SEARCH("Лёша",D8)))</formula>
    </cfRule>
    <cfRule type="containsText" dxfId="48" priority="47" stopIfTrue="1" operator="containsText" text="Боря">
      <formula>NOT(ISERROR(SEARCH("Боря",D8)))</formula>
    </cfRule>
    <cfRule type="containsText" dxfId="47" priority="48" stopIfTrue="1" operator="containsText" text="Витя">
      <formula>NOT(ISERROR(SEARCH("Витя",D8)))</formula>
    </cfRule>
    <cfRule type="containsText" dxfId="46" priority="49" stopIfTrue="1" operator="containsText" text="Галя">
      <formula>NOT(ISERROR(SEARCH("Галя",D8)))</formula>
    </cfRule>
    <cfRule type="containsBlanks" dxfId="45" priority="50" stopIfTrue="1">
      <formula>LEN(TRIM(D8))=0</formula>
    </cfRule>
  </conditionalFormatting>
  <conditionalFormatting sqref="D7:F7">
    <cfRule type="containsText" dxfId="44" priority="41" stopIfTrue="1" operator="containsText" text="Лёша">
      <formula>NOT(ISERROR(SEARCH("Лёша",D7)))</formula>
    </cfRule>
    <cfRule type="containsText" dxfId="43" priority="42" stopIfTrue="1" operator="containsText" text="Боря">
      <formula>NOT(ISERROR(SEARCH("Боря",D7)))</formula>
    </cfRule>
    <cfRule type="containsText" dxfId="42" priority="43" stopIfTrue="1" operator="containsText" text="Витя">
      <formula>NOT(ISERROR(SEARCH("Витя",D7)))</formula>
    </cfRule>
    <cfRule type="containsText" dxfId="41" priority="44" stopIfTrue="1" operator="containsText" text="Галя">
      <formula>NOT(ISERROR(SEARCH("Галя",D7)))</formula>
    </cfRule>
    <cfRule type="containsBlanks" dxfId="40" priority="45" stopIfTrue="1">
      <formula>LEN(TRIM(D7))=0</formula>
    </cfRule>
  </conditionalFormatting>
  <conditionalFormatting sqref="G7:H8">
    <cfRule type="containsText" dxfId="39" priority="36" stopIfTrue="1" operator="containsText" text="Лёша">
      <formula>NOT(ISERROR(SEARCH("Лёша",G7)))</formula>
    </cfRule>
    <cfRule type="containsText" dxfId="38" priority="37" stopIfTrue="1" operator="containsText" text="Боря">
      <formula>NOT(ISERROR(SEARCH("Боря",G7)))</formula>
    </cfRule>
    <cfRule type="containsText" dxfId="37" priority="38" stopIfTrue="1" operator="containsText" text="Витя">
      <formula>NOT(ISERROR(SEARCH("Витя",G7)))</formula>
    </cfRule>
    <cfRule type="containsText" dxfId="36" priority="39" stopIfTrue="1" operator="containsText" text="Галя">
      <formula>NOT(ISERROR(SEARCH("Галя",G7)))</formula>
    </cfRule>
    <cfRule type="containsBlanks" dxfId="35" priority="40" stopIfTrue="1">
      <formula>LEN(TRIM(G7))=0</formula>
    </cfRule>
  </conditionalFormatting>
  <conditionalFormatting sqref="G15:H15">
    <cfRule type="containsText" dxfId="34" priority="31" stopIfTrue="1" operator="containsText" text="Лёша">
      <formula>NOT(ISERROR(SEARCH("Лёша",G15)))</formula>
    </cfRule>
    <cfRule type="containsText" dxfId="33" priority="32" stopIfTrue="1" operator="containsText" text="Боря">
      <formula>NOT(ISERROR(SEARCH("Боря",G15)))</formula>
    </cfRule>
    <cfRule type="containsText" dxfId="32" priority="33" stopIfTrue="1" operator="containsText" text="Витя">
      <formula>NOT(ISERROR(SEARCH("Витя",G15)))</formula>
    </cfRule>
    <cfRule type="containsText" dxfId="31" priority="34" stopIfTrue="1" operator="containsText" text="Галя">
      <formula>NOT(ISERROR(SEARCH("Галя",G15)))</formula>
    </cfRule>
    <cfRule type="containsBlanks" dxfId="30" priority="35" stopIfTrue="1">
      <formula>LEN(TRIM(G15))=0</formula>
    </cfRule>
  </conditionalFormatting>
  <conditionalFormatting sqref="B14:F15">
    <cfRule type="containsText" dxfId="29" priority="26" stopIfTrue="1" operator="containsText" text="Лёша">
      <formula>NOT(ISERROR(SEARCH("Лёша",B14)))</formula>
    </cfRule>
    <cfRule type="containsText" dxfId="28" priority="27" stopIfTrue="1" operator="containsText" text="Боря">
      <formula>NOT(ISERROR(SEARCH("Боря",B14)))</formula>
    </cfRule>
    <cfRule type="containsText" dxfId="27" priority="28" stopIfTrue="1" operator="containsText" text="Витя">
      <formula>NOT(ISERROR(SEARCH("Витя",B14)))</formula>
    </cfRule>
    <cfRule type="containsText" dxfId="26" priority="29" stopIfTrue="1" operator="containsText" text="Галя">
      <formula>NOT(ISERROR(SEARCH("Галя",B14)))</formula>
    </cfRule>
    <cfRule type="containsBlanks" dxfId="25" priority="30" stopIfTrue="1">
      <formula>LEN(TRIM(B14))=0</formula>
    </cfRule>
  </conditionalFormatting>
  <conditionalFormatting sqref="G14:H14">
    <cfRule type="containsText" dxfId="24" priority="21" stopIfTrue="1" operator="containsText" text="Лёша">
      <formula>NOT(ISERROR(SEARCH("Лёша",G14)))</formula>
    </cfRule>
    <cfRule type="containsText" dxfId="23" priority="22" stopIfTrue="1" operator="containsText" text="Боря">
      <formula>NOT(ISERROR(SEARCH("Боря",G14)))</formula>
    </cfRule>
    <cfRule type="containsText" dxfId="22" priority="23" stopIfTrue="1" operator="containsText" text="Витя">
      <formula>NOT(ISERROR(SEARCH("Витя",G14)))</formula>
    </cfRule>
    <cfRule type="containsText" dxfId="21" priority="24" stopIfTrue="1" operator="containsText" text="Галя">
      <formula>NOT(ISERROR(SEARCH("Галя",G14)))</formula>
    </cfRule>
    <cfRule type="containsBlanks" dxfId="20" priority="25" stopIfTrue="1">
      <formula>LEN(TRIM(G14))=0</formula>
    </cfRule>
  </conditionalFormatting>
  <conditionalFormatting sqref="B21:H22">
    <cfRule type="containsText" dxfId="19" priority="16" stopIfTrue="1" operator="containsText" text="Лёша">
      <formula>NOT(ISERROR(SEARCH("Лёша",B21)))</formula>
    </cfRule>
    <cfRule type="containsText" dxfId="18" priority="17" stopIfTrue="1" operator="containsText" text="Боря">
      <formula>NOT(ISERROR(SEARCH("Боря",B21)))</formula>
    </cfRule>
    <cfRule type="containsText" dxfId="17" priority="18" stopIfTrue="1" operator="containsText" text="Витя">
      <formula>NOT(ISERROR(SEARCH("Витя",B21)))</formula>
    </cfRule>
    <cfRule type="containsText" dxfId="16" priority="19" stopIfTrue="1" operator="containsText" text="Галя">
      <formula>NOT(ISERROR(SEARCH("Галя",B21)))</formula>
    </cfRule>
    <cfRule type="containsBlanks" dxfId="15" priority="20" stopIfTrue="1">
      <formula>LEN(TRIM(B21))=0</formula>
    </cfRule>
  </conditionalFormatting>
  <conditionalFormatting sqref="B28:H29">
    <cfRule type="containsText" dxfId="14" priority="11" stopIfTrue="1" operator="containsText" text="Лёша">
      <formula>NOT(ISERROR(SEARCH("Лёша",B28)))</formula>
    </cfRule>
    <cfRule type="containsText" dxfId="13" priority="12" stopIfTrue="1" operator="containsText" text="Боря">
      <formula>NOT(ISERROR(SEARCH("Боря",B28)))</formula>
    </cfRule>
    <cfRule type="containsText" dxfId="12" priority="13" stopIfTrue="1" operator="containsText" text="Витя">
      <formula>NOT(ISERROR(SEARCH("Витя",B28)))</formula>
    </cfRule>
    <cfRule type="containsText" dxfId="11" priority="14" stopIfTrue="1" operator="containsText" text="Галя">
      <formula>NOT(ISERROR(SEARCH("Галя",B28)))</formula>
    </cfRule>
    <cfRule type="containsBlanks" dxfId="10" priority="15" stopIfTrue="1">
      <formula>LEN(TRIM(B28))=0</formula>
    </cfRule>
  </conditionalFormatting>
  <conditionalFormatting sqref="B35:F36">
    <cfRule type="containsText" dxfId="9" priority="6" stopIfTrue="1" operator="containsText" text="Лёша">
      <formula>NOT(ISERROR(SEARCH("Лёша",B35)))</formula>
    </cfRule>
    <cfRule type="containsText" dxfId="8" priority="7" stopIfTrue="1" operator="containsText" text="Боря">
      <formula>NOT(ISERROR(SEARCH("Боря",B35)))</formula>
    </cfRule>
    <cfRule type="containsText" dxfId="7" priority="8" stopIfTrue="1" operator="containsText" text="Витя">
      <formula>NOT(ISERROR(SEARCH("Витя",B35)))</formula>
    </cfRule>
    <cfRule type="containsText" dxfId="6" priority="9" stopIfTrue="1" operator="containsText" text="Галя">
      <formula>NOT(ISERROR(SEARCH("Галя",B35)))</formula>
    </cfRule>
    <cfRule type="containsBlanks" dxfId="5" priority="10" stopIfTrue="1">
      <formula>LEN(TRIM(B35))=0</formula>
    </cfRule>
  </conditionalFormatting>
  <conditionalFormatting sqref="J3:O8">
    <cfRule type="containsText" dxfId="4" priority="1" stopIfTrue="1" operator="containsText" text="Лёша">
      <formula>NOT(ISERROR(SEARCH("Лёша",J3)))</formula>
    </cfRule>
    <cfRule type="containsText" dxfId="3" priority="2" stopIfTrue="1" operator="containsText" text="Боря">
      <formula>NOT(ISERROR(SEARCH("Боря",J3)))</formula>
    </cfRule>
    <cfRule type="containsText" dxfId="2" priority="3" stopIfTrue="1" operator="containsText" text="Витя">
      <formula>NOT(ISERROR(SEARCH("Витя",J3)))</formula>
    </cfRule>
    <cfRule type="containsText" dxfId="1" priority="4" stopIfTrue="1" operator="containsText" text="Галя">
      <formula>NOT(ISERROR(SEARCH("Галя",J3)))</formula>
    </cfRule>
    <cfRule type="containsBlanks" dxfId="0" priority="5" stopIfTrue="1">
      <formula>LEN(TRIM(J3))=0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В.С.</cp:lastModifiedBy>
  <cp:revision>14</cp:revision>
  <dcterms:created xsi:type="dcterms:W3CDTF">2014-05-29T08:37:30Z</dcterms:created>
  <dcterms:modified xsi:type="dcterms:W3CDTF">2014-11-17T08:46:23Z</dcterms:modified>
</cp:coreProperties>
</file>