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480" windowHeight="11640" activeTab="2"/>
  </bookViews>
  <sheets>
    <sheet name="Общ" sheetId="4" r:id="rId1"/>
    <sheet name="Табель" sheetId="1" r:id="rId2"/>
    <sheet name="расчетная " sheetId="2" r:id="rId3"/>
    <sheet name="налоги" sheetId="3" r:id="rId4"/>
  </sheets>
  <calcPr calcId="125725"/>
</workbook>
</file>

<file path=xl/calcChain.xml><?xml version="1.0" encoding="utf-8"?>
<calcChain xmlns="http://schemas.openxmlformats.org/spreadsheetml/2006/main">
  <c r="F4" i="4"/>
  <c r="F5"/>
  <c r="F6"/>
  <c r="F7"/>
  <c r="F8"/>
  <c r="F9"/>
  <c r="F10"/>
  <c r="F3"/>
  <c r="G11" i="2"/>
  <c r="G12"/>
  <c r="G13"/>
  <c r="G14"/>
  <c r="G15"/>
  <c r="G16"/>
  <c r="G17"/>
  <c r="G18"/>
  <c r="G19"/>
  <c r="D11"/>
  <c r="D12"/>
  <c r="D13"/>
  <c r="D14"/>
  <c r="D15"/>
  <c r="D16"/>
  <c r="D17"/>
  <c r="D18"/>
  <c r="D19"/>
  <c r="D10"/>
  <c r="G10" s="1"/>
  <c r="F19"/>
  <c r="F18"/>
  <c r="F17"/>
  <c r="F16"/>
  <c r="F15"/>
  <c r="F14"/>
  <c r="F13"/>
  <c r="E13"/>
  <c r="E19"/>
  <c r="E14"/>
  <c r="E15"/>
  <c r="E16"/>
  <c r="E17"/>
  <c r="E18"/>
  <c r="F12"/>
  <c r="F11"/>
  <c r="F10"/>
  <c r="V35" i="1"/>
  <c r="E12" i="2"/>
  <c r="E11"/>
  <c r="E10"/>
  <c r="V43" i="1"/>
  <c r="U45"/>
  <c r="U43"/>
  <c r="T50"/>
  <c r="T48"/>
  <c r="T46"/>
  <c r="T44"/>
  <c r="T49"/>
  <c r="T47"/>
  <c r="T45"/>
  <c r="T43"/>
  <c r="U41"/>
  <c r="U39"/>
  <c r="T42"/>
  <c r="T40"/>
  <c r="T41"/>
  <c r="T39"/>
  <c r="Y35"/>
  <c r="U37"/>
  <c r="U35"/>
  <c r="T38"/>
  <c r="T36"/>
  <c r="T37"/>
  <c r="T35"/>
  <c r="W31"/>
  <c r="U33"/>
  <c r="U31"/>
  <c r="T34"/>
  <c r="T32"/>
  <c r="T33"/>
  <c r="T31"/>
  <c r="W27"/>
  <c r="U29"/>
  <c r="U27"/>
  <c r="T30"/>
  <c r="T28"/>
  <c r="T29"/>
  <c r="T27"/>
  <c r="X23"/>
  <c r="V23"/>
  <c r="T26"/>
  <c r="U25" s="1"/>
  <c r="T24"/>
  <c r="T25"/>
  <c r="U23" s="1"/>
  <c r="T23"/>
  <c r="T22"/>
  <c r="T20"/>
  <c r="T21"/>
  <c r="T19"/>
  <c r="U19" s="1"/>
  <c r="V15"/>
  <c r="T16"/>
  <c r="T15"/>
  <c r="T18"/>
  <c r="U17" s="1"/>
  <c r="T17"/>
  <c r="U15" s="1"/>
  <c r="T12"/>
  <c r="T13"/>
  <c r="T14"/>
  <c r="T11"/>
  <c r="U11" s="1"/>
  <c r="C47"/>
  <c r="C43"/>
  <c r="C39"/>
  <c r="C35"/>
  <c r="C31"/>
  <c r="C27"/>
  <c r="C23"/>
  <c r="C19"/>
  <c r="C15"/>
  <c r="C11"/>
  <c r="C11" i="2"/>
  <c r="C12"/>
  <c r="C13"/>
  <c r="C14"/>
  <c r="C15"/>
  <c r="C16"/>
  <c r="C17"/>
  <c r="C18"/>
  <c r="C19"/>
  <c r="C10"/>
  <c r="B6" i="3"/>
  <c r="B7"/>
  <c r="B8"/>
  <c r="B9"/>
  <c r="B10"/>
  <c r="B11"/>
  <c r="B12"/>
  <c r="B13"/>
  <c r="B14"/>
  <c r="B5"/>
  <c r="B11" i="2"/>
  <c r="B12"/>
  <c r="B13"/>
  <c r="B14"/>
  <c r="B15"/>
  <c r="B16"/>
  <c r="B17"/>
  <c r="B18"/>
  <c r="B19"/>
  <c r="B10"/>
  <c r="B47" i="1"/>
  <c r="B43"/>
  <c r="B39"/>
  <c r="B35"/>
  <c r="B31"/>
  <c r="B27"/>
  <c r="B23"/>
  <c r="B19"/>
  <c r="B15"/>
  <c r="B11"/>
  <c r="U47" l="1"/>
  <c r="U49"/>
  <c r="U21"/>
  <c r="U13"/>
</calcChain>
</file>

<file path=xl/sharedStrings.xml><?xml version="1.0" encoding="utf-8"?>
<sst xmlns="http://schemas.openxmlformats.org/spreadsheetml/2006/main" count="418" uniqueCount="96">
  <si>
    <t>Фамилия, инициалы, должность (специальность, професия)</t>
  </si>
  <si>
    <t>Х</t>
  </si>
  <si>
    <t>Отметки о явках и неявках наработу по числам месяца</t>
  </si>
  <si>
    <t>половину месяца (I,II)</t>
  </si>
  <si>
    <t>месяц</t>
  </si>
  <si>
    <t>рабоч.</t>
  </si>
  <si>
    <t>дни</t>
  </si>
  <si>
    <t>часы</t>
  </si>
  <si>
    <t>Отработано за</t>
  </si>
  <si>
    <t>Неявки по причинам</t>
  </si>
  <si>
    <t>№ п/п</t>
  </si>
  <si>
    <t>ТАБЕЛЬ</t>
  </si>
  <si>
    <t>учета использования рабочего времени</t>
  </si>
  <si>
    <t>Номер документа</t>
  </si>
  <si>
    <t>Дата составления</t>
  </si>
  <si>
    <t>Отчетный период</t>
  </si>
  <si>
    <t>с</t>
  </si>
  <si>
    <t>по</t>
  </si>
  <si>
    <t>должность</t>
  </si>
  <si>
    <t>К</t>
  </si>
  <si>
    <t>Ф.И.О.</t>
  </si>
  <si>
    <t>год рождения</t>
  </si>
  <si>
    <t>оклад</t>
  </si>
  <si>
    <t>кол-во детей</t>
  </si>
  <si>
    <t>дожность</t>
  </si>
  <si>
    <t>Б</t>
  </si>
  <si>
    <t>От</t>
  </si>
  <si>
    <t>П</t>
  </si>
  <si>
    <t>норма часов</t>
  </si>
  <si>
    <t>Фамилия, инициалы</t>
  </si>
  <si>
    <t>Должность (специальность, профессия)</t>
  </si>
  <si>
    <t>Начислено, руб.</t>
  </si>
  <si>
    <t>Удержано и зачтено, руб.</t>
  </si>
  <si>
    <t>Сумма, руб.</t>
  </si>
  <si>
    <t>всего</t>
  </si>
  <si>
    <t>налог на доходы</t>
  </si>
  <si>
    <t>задолженности</t>
  </si>
  <si>
    <t>к выплате</t>
  </si>
  <si>
    <t>Оплата по окладу</t>
  </si>
  <si>
    <t>Районный коэффициент</t>
  </si>
  <si>
    <t>другие доходы в виде различных социальных и материальных благ</t>
  </si>
  <si>
    <t>за организацией</t>
  </si>
  <si>
    <t>за работником</t>
  </si>
  <si>
    <t>часов</t>
  </si>
  <si>
    <t>Командировочные</t>
  </si>
  <si>
    <t>Отпускные</t>
  </si>
  <si>
    <t>Больничный</t>
  </si>
  <si>
    <t>за счет раб.</t>
  </si>
  <si>
    <t>за счет ФСС</t>
  </si>
  <si>
    <t>Сотрудник</t>
  </si>
  <si>
    <t>Начислено</t>
  </si>
  <si>
    <t>Стандартные налоговые вычиты</t>
  </si>
  <si>
    <t>НДФЛ</t>
  </si>
  <si>
    <t>аванс</t>
  </si>
  <si>
    <t>алименты</t>
  </si>
  <si>
    <t>Взосы в ПФР               (в части пенсии)</t>
  </si>
  <si>
    <t>ФСС</t>
  </si>
  <si>
    <t>ФСС от НС</t>
  </si>
  <si>
    <t>страховая часть</t>
  </si>
  <si>
    <t>накопительная часть</t>
  </si>
  <si>
    <t>ИТОГО:</t>
  </si>
  <si>
    <t>Остаток к выплате</t>
  </si>
  <si>
    <t>ОМС</t>
  </si>
  <si>
    <t>Вычит</t>
  </si>
  <si>
    <t>Заполнить таблицу на 10 человек таким образом, чтобы при изменении данных в таблице "Общ." и "Табель" вся информация в ругих таблицах изменялась автоматически. Поле "Вычит" означает предоставленные работнику стандартные налоговые вычиты, рассчитываются из условия: вычит на первого ребенка 1400 руб., на второго 1400 руб., на третьего и каждого последующего по 3000 руб. Поле вычит заполяется при помощи функции "ЕСЛИ". При изменении значения в поле "Кол-во детей" поле вычит должен изменяться автоматически.</t>
  </si>
  <si>
    <t>Данные для поля ФИО и Должность необходимо брать из таблицы "Общ." Ячейки "отработано за дни и часы" должны быть заполнены при помощи формул и функций, подсчитывающих соответствующие значения</t>
  </si>
  <si>
    <t>Командировочные, отпускные расчитывать из расчета среднего заработка (от месячного оклада), при этом не забывайте учитывать, что среднее количество дней в месяце 29,4. Больничный лист также рассчитывается из расчета среднего заработка. Оплату больничного произвести в размере 60%. Больничный оплачивается за счет средств работадателя - первые три дня, остальные дни оплачиваются за счет средств ФСС.</t>
  </si>
  <si>
    <t>Так же не забывайте, что НДФЛ расчитыватся за минусом стандартных налоговых вычитов, которые рассчитаны в табл. "Общ."</t>
  </si>
  <si>
    <t>Все взносы расчитываются на суммы "Начислено" за минусом средств выплаченных за счет государства. Пенсионные страховые взносы уплачиваюся: для лиц родившихся до 1967 года -22% в страховую часть, для лиц родившихся в 1967 и после -16% в страховую и 6% в накопительную.</t>
  </si>
  <si>
    <t>Гаджиева В.А</t>
  </si>
  <si>
    <t>Ханжина И.В</t>
  </si>
  <si>
    <t>Ситников И.Г</t>
  </si>
  <si>
    <t>Крупина Н.И</t>
  </si>
  <si>
    <t>Зюзьмин Г.Н</t>
  </si>
  <si>
    <t>Ахатова А.П</t>
  </si>
  <si>
    <t>Нехотин В.С</t>
  </si>
  <si>
    <t>Гайсин А.Д</t>
  </si>
  <si>
    <t>Поздеева Л.И</t>
  </si>
  <si>
    <t>-</t>
  </si>
  <si>
    <t>Методист</t>
  </si>
  <si>
    <t>Секретарь</t>
  </si>
  <si>
    <t>Зам.директора</t>
  </si>
  <si>
    <t>Гл.бухгалтер</t>
  </si>
  <si>
    <t>Менеджер</t>
  </si>
  <si>
    <t>Документовед</t>
  </si>
  <si>
    <t>Юрист</t>
  </si>
  <si>
    <t>Иванова К.Е</t>
  </si>
  <si>
    <t>Аналитик</t>
  </si>
  <si>
    <t>Инженер</t>
  </si>
  <si>
    <t>Экономист</t>
  </si>
  <si>
    <t>Дней</t>
  </si>
  <si>
    <t>Отработано</t>
  </si>
  <si>
    <t>В</t>
  </si>
  <si>
    <t>Я</t>
  </si>
  <si>
    <t>ОТ</t>
  </si>
  <si>
    <r>
      <t xml:space="preserve">Тарифная ставка (часовая, </t>
    </r>
    <r>
      <rPr>
        <sz val="14"/>
        <color rgb="FFFF0000"/>
        <rFont val="Arial Cyr"/>
        <charset val="204"/>
      </rPr>
      <t>дневная</t>
    </r>
    <r>
      <rPr>
        <sz val="14"/>
        <rFont val="Arial Cyr"/>
        <charset val="204"/>
      </rPr>
      <t>) (оклад), руб.</t>
    </r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</si>
</sst>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3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name val="Arial"/>
      <family val="2"/>
    </font>
    <font>
      <sz val="14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14" fontId="6" fillId="0" borderId="1" xfId="2" applyNumberFormat="1" applyFont="1" applyBorder="1" applyAlignment="1" applyProtection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 applyAlignment="1">
      <alignment horizontal="left" vertical="center" wrapText="1"/>
    </xf>
    <xf numFmtId="2" fontId="0" fillId="0" borderId="4" xfId="0" applyNumberFormat="1" applyBorder="1"/>
    <xf numFmtId="1" fontId="4" fillId="0" borderId="4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2" fontId="0" fillId="0" borderId="26" xfId="0" applyNumberFormat="1" applyBorder="1"/>
    <xf numFmtId="2" fontId="0" fillId="0" borderId="15" xfId="0" applyNumberFormat="1" applyBorder="1"/>
    <xf numFmtId="1" fontId="0" fillId="0" borderId="15" xfId="0" applyNumberFormat="1" applyBorder="1"/>
    <xf numFmtId="2" fontId="0" fillId="0" borderId="18" xfId="0" applyNumberFormat="1" applyBorder="1"/>
    <xf numFmtId="0" fontId="2" fillId="0" borderId="23" xfId="3" applyNumberFormat="1" applyFont="1" applyBorder="1" applyAlignment="1">
      <alignment horizontal="center" vertical="center" wrapText="1"/>
    </xf>
    <xf numFmtId="0" fontId="2" fillId="2" borderId="25" xfId="3" applyNumberFormat="1" applyFont="1" applyFill="1" applyBorder="1" applyAlignment="1">
      <alignment horizontal="center" vertical="center" wrapText="1"/>
    </xf>
    <xf numFmtId="0" fontId="2" fillId="2" borderId="23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Гиперссылка" xfId="2" builtinId="8"/>
    <cellStyle name="Денежный" xfId="1" builtinId="4"/>
    <cellStyle name="Обычный" xfId="0" builtinId="0"/>
    <cellStyle name="Обычный_Ноябрь 2011г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G10" sqref="G10"/>
    </sheetView>
  </sheetViews>
  <sheetFormatPr defaultRowHeight="12.75"/>
  <cols>
    <col min="1" max="1" width="16.42578125" customWidth="1"/>
    <col min="2" max="2" width="17.140625" customWidth="1"/>
    <col min="3" max="3" width="20.42578125" customWidth="1"/>
    <col min="4" max="4" width="15.42578125" customWidth="1"/>
    <col min="5" max="5" width="12.85546875" customWidth="1"/>
  </cols>
  <sheetData>
    <row r="1" spans="1:12">
      <c r="A1" s="27" t="s">
        <v>20</v>
      </c>
      <c r="B1" s="27" t="s">
        <v>21</v>
      </c>
      <c r="C1" s="27" t="s">
        <v>18</v>
      </c>
      <c r="D1" s="27" t="s">
        <v>22</v>
      </c>
      <c r="E1" s="27" t="s">
        <v>23</v>
      </c>
      <c r="F1" s="32" t="s">
        <v>63</v>
      </c>
    </row>
    <row r="2" spans="1:12">
      <c r="A2" s="27" t="s">
        <v>74</v>
      </c>
      <c r="B2" s="38">
        <v>33322</v>
      </c>
      <c r="C2" s="80" t="s">
        <v>80</v>
      </c>
      <c r="D2" s="27">
        <v>15200</v>
      </c>
      <c r="E2" s="79" t="s">
        <v>78</v>
      </c>
      <c r="F2" s="27"/>
    </row>
    <row r="3" spans="1:12">
      <c r="A3" s="27" t="s">
        <v>69</v>
      </c>
      <c r="B3" s="38">
        <v>26890</v>
      </c>
      <c r="C3" s="80" t="s">
        <v>87</v>
      </c>
      <c r="D3" s="27">
        <v>21300</v>
      </c>
      <c r="E3" s="79">
        <v>2</v>
      </c>
      <c r="F3" s="81" t="str">
        <f>IF(E3=1,"1400",IF(E3=2,"2800",IF(E3=3,"3000")))</f>
        <v>2800</v>
      </c>
    </row>
    <row r="4" spans="1:12">
      <c r="A4" s="27" t="s">
        <v>76</v>
      </c>
      <c r="B4" s="38">
        <v>23676</v>
      </c>
      <c r="C4" s="80" t="s">
        <v>84</v>
      </c>
      <c r="D4" s="27">
        <v>19100</v>
      </c>
      <c r="E4" s="79">
        <v>2</v>
      </c>
      <c r="F4" s="81" t="str">
        <f t="shared" ref="F4:F10" si="0">IF(E4=1,"1400",IF(E4=2,"2800",IF(E4=3,"3000")))</f>
        <v>2800</v>
      </c>
    </row>
    <row r="5" spans="1:12">
      <c r="A5" s="27" t="s">
        <v>73</v>
      </c>
      <c r="B5" s="38">
        <v>30730</v>
      </c>
      <c r="C5" s="80" t="s">
        <v>88</v>
      </c>
      <c r="D5" s="27">
        <v>18400</v>
      </c>
      <c r="E5" s="79">
        <v>1</v>
      </c>
      <c r="F5" s="81" t="str">
        <f t="shared" si="0"/>
        <v>1400</v>
      </c>
    </row>
    <row r="6" spans="1:12">
      <c r="A6" s="27" t="s">
        <v>86</v>
      </c>
      <c r="B6" s="38">
        <v>23005</v>
      </c>
      <c r="C6" s="80" t="s">
        <v>82</v>
      </c>
      <c r="D6" s="27">
        <v>24200</v>
      </c>
      <c r="E6" s="79">
        <v>3</v>
      </c>
      <c r="F6" s="81" t="str">
        <f t="shared" si="0"/>
        <v>3000</v>
      </c>
    </row>
    <row r="7" spans="1:12">
      <c r="A7" s="27" t="s">
        <v>72</v>
      </c>
      <c r="B7" s="38">
        <v>19747</v>
      </c>
      <c r="C7" s="80" t="s">
        <v>81</v>
      </c>
      <c r="D7" s="27">
        <v>32600</v>
      </c>
      <c r="E7" s="79">
        <v>3</v>
      </c>
      <c r="F7" s="81" t="str">
        <f t="shared" si="0"/>
        <v>3000</v>
      </c>
    </row>
    <row r="8" spans="1:12" ht="12.75" customHeight="1">
      <c r="A8" s="27" t="s">
        <v>75</v>
      </c>
      <c r="B8" s="38">
        <v>33160</v>
      </c>
      <c r="C8" s="80" t="s">
        <v>83</v>
      </c>
      <c r="D8" s="27">
        <v>16300</v>
      </c>
      <c r="E8" s="79">
        <v>1</v>
      </c>
      <c r="F8" s="81" t="str">
        <f t="shared" si="0"/>
        <v>1400</v>
      </c>
      <c r="K8" s="33"/>
      <c r="L8" s="33"/>
    </row>
    <row r="9" spans="1:12">
      <c r="A9" s="27" t="s">
        <v>77</v>
      </c>
      <c r="B9" s="38">
        <v>29754</v>
      </c>
      <c r="C9" s="80" t="s">
        <v>89</v>
      </c>
      <c r="D9" s="27">
        <v>22100</v>
      </c>
      <c r="E9" s="79">
        <v>2</v>
      </c>
      <c r="F9" s="81" t="str">
        <f t="shared" si="0"/>
        <v>2800</v>
      </c>
      <c r="K9" s="33"/>
      <c r="L9" s="33"/>
    </row>
    <row r="10" spans="1:12">
      <c r="A10" s="27" t="s">
        <v>71</v>
      </c>
      <c r="B10" s="38">
        <v>24912</v>
      </c>
      <c r="C10" s="80" t="s">
        <v>85</v>
      </c>
      <c r="D10" s="27">
        <v>26500</v>
      </c>
      <c r="E10" s="79">
        <v>2</v>
      </c>
      <c r="F10" s="81" t="str">
        <f t="shared" si="0"/>
        <v>2800</v>
      </c>
      <c r="K10" s="33"/>
      <c r="L10" s="33"/>
    </row>
    <row r="11" spans="1:12">
      <c r="A11" s="27" t="s">
        <v>70</v>
      </c>
      <c r="B11" s="38">
        <v>34412</v>
      </c>
      <c r="C11" s="80" t="s">
        <v>79</v>
      </c>
      <c r="D11" s="27">
        <v>14700</v>
      </c>
      <c r="E11" s="79" t="s">
        <v>78</v>
      </c>
      <c r="F11" s="27"/>
      <c r="K11" s="33"/>
      <c r="L11" s="33"/>
    </row>
    <row r="12" spans="1:12">
      <c r="K12" s="33"/>
      <c r="L12" s="33"/>
    </row>
    <row r="13" spans="1:1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>
      <c r="A19" s="39" t="s">
        <v>64</v>
      </c>
      <c r="B19" s="39"/>
      <c r="C19" s="39"/>
      <c r="D19" s="39"/>
      <c r="E19" s="39"/>
      <c r="F19" s="39"/>
      <c r="G19" s="39"/>
      <c r="H19" s="39"/>
      <c r="I19" s="39"/>
      <c r="J19" s="39"/>
      <c r="K19" s="33"/>
      <c r="L19" s="33"/>
    </row>
    <row r="20" spans="1:1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3"/>
      <c r="L20" s="33"/>
    </row>
    <row r="21" spans="1:1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3"/>
      <c r="L21" s="33"/>
    </row>
    <row r="22" spans="1:1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3"/>
      <c r="L22" s="33"/>
    </row>
    <row r="23" spans="1:1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3"/>
      <c r="L23" s="33"/>
    </row>
    <row r="24" spans="1:1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</sheetData>
  <sortState ref="A2:F11">
    <sortCondition ref="A2"/>
  </sortState>
  <mergeCells count="1">
    <mergeCell ref="A19:J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63"/>
  <sheetViews>
    <sheetView topLeftCell="A2" workbookViewId="0">
      <selection activeCell="Q8" sqref="Q8:R9"/>
    </sheetView>
  </sheetViews>
  <sheetFormatPr defaultRowHeight="11.25"/>
  <cols>
    <col min="1" max="1" width="4.42578125" style="1" customWidth="1"/>
    <col min="2" max="2" width="30.28515625" style="1" customWidth="1"/>
    <col min="3" max="3" width="20.5703125" style="1" customWidth="1"/>
    <col min="4" max="19" width="3.85546875" style="1" customWidth="1"/>
    <col min="20" max="20" width="9.140625" style="1"/>
    <col min="21" max="21" width="6.85546875" style="1" customWidth="1"/>
    <col min="22" max="22" width="6.5703125" style="1" customWidth="1"/>
    <col min="23" max="23" width="6.7109375" style="1" customWidth="1"/>
    <col min="24" max="24" width="7" style="1" customWidth="1"/>
    <col min="25" max="25" width="7.5703125" style="1" customWidth="1"/>
    <col min="26" max="16384" width="9.140625" style="1"/>
  </cols>
  <sheetData>
    <row r="2" spans="1:25" ht="12.75">
      <c r="D2" s="51" t="s">
        <v>11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5" ht="12.75">
      <c r="D3" s="51" t="s">
        <v>12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5" spans="1:25" ht="13.5" customHeight="1">
      <c r="A5" s="41" t="s">
        <v>10</v>
      </c>
      <c r="B5" s="41" t="s">
        <v>0</v>
      </c>
      <c r="C5" s="41" t="s">
        <v>24</v>
      </c>
      <c r="D5" s="41" t="s">
        <v>2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 t="s">
        <v>8</v>
      </c>
      <c r="U5" s="41"/>
      <c r="V5" s="41" t="s">
        <v>9</v>
      </c>
      <c r="W5" s="41"/>
      <c r="X5" s="41"/>
      <c r="Y5" s="41"/>
    </row>
    <row r="6" spans="1:25">
      <c r="A6" s="41"/>
      <c r="B6" s="41"/>
      <c r="C6" s="41"/>
      <c r="D6" s="92">
        <v>1</v>
      </c>
      <c r="E6" s="92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92">
        <v>8</v>
      </c>
      <c r="L6" s="92">
        <v>9</v>
      </c>
      <c r="M6" s="41">
        <v>10</v>
      </c>
      <c r="N6" s="41">
        <v>11</v>
      </c>
      <c r="O6" s="41">
        <v>12</v>
      </c>
      <c r="P6" s="41">
        <v>13</v>
      </c>
      <c r="Q6" s="41">
        <v>14</v>
      </c>
      <c r="R6" s="92">
        <v>15</v>
      </c>
      <c r="S6" s="41" t="s">
        <v>1</v>
      </c>
      <c r="T6" s="41" t="s">
        <v>3</v>
      </c>
      <c r="U6" s="7" t="s">
        <v>4</v>
      </c>
      <c r="V6" s="41" t="s">
        <v>25</v>
      </c>
      <c r="W6" s="41" t="s">
        <v>19</v>
      </c>
      <c r="X6" s="41" t="s">
        <v>26</v>
      </c>
      <c r="Y6" s="41" t="s">
        <v>27</v>
      </c>
    </row>
    <row r="7" spans="1:25">
      <c r="A7" s="41"/>
      <c r="B7" s="41"/>
      <c r="C7" s="41"/>
      <c r="D7" s="92"/>
      <c r="E7" s="92"/>
      <c r="F7" s="41"/>
      <c r="G7" s="41"/>
      <c r="H7" s="41"/>
      <c r="I7" s="41"/>
      <c r="J7" s="41"/>
      <c r="K7" s="92"/>
      <c r="L7" s="92"/>
      <c r="M7" s="41"/>
      <c r="N7" s="41"/>
      <c r="O7" s="41"/>
      <c r="P7" s="41"/>
      <c r="Q7" s="41"/>
      <c r="R7" s="92"/>
      <c r="S7" s="41"/>
      <c r="T7" s="41"/>
      <c r="U7" s="2" t="s">
        <v>5</v>
      </c>
      <c r="V7" s="41"/>
      <c r="W7" s="41"/>
      <c r="X7" s="41"/>
      <c r="Y7" s="41"/>
    </row>
    <row r="8" spans="1:25">
      <c r="A8" s="41"/>
      <c r="B8" s="41"/>
      <c r="C8" s="41"/>
      <c r="D8" s="92">
        <v>16</v>
      </c>
      <c r="E8" s="41">
        <v>17</v>
      </c>
      <c r="F8" s="41">
        <v>18</v>
      </c>
      <c r="G8" s="41">
        <v>19</v>
      </c>
      <c r="H8" s="41">
        <v>20</v>
      </c>
      <c r="I8" s="41">
        <v>21</v>
      </c>
      <c r="J8" s="92">
        <v>22</v>
      </c>
      <c r="K8" s="92">
        <v>23</v>
      </c>
      <c r="L8" s="41">
        <v>24</v>
      </c>
      <c r="M8" s="41">
        <v>25</v>
      </c>
      <c r="N8" s="41">
        <v>26</v>
      </c>
      <c r="O8" s="41">
        <v>27</v>
      </c>
      <c r="P8" s="41">
        <v>28</v>
      </c>
      <c r="Q8" s="92">
        <v>29</v>
      </c>
      <c r="R8" s="92">
        <v>30</v>
      </c>
      <c r="S8" s="41">
        <v>31</v>
      </c>
      <c r="T8" s="41" t="s">
        <v>6</v>
      </c>
      <c r="U8" s="41"/>
      <c r="V8" s="41"/>
      <c r="W8" s="41"/>
      <c r="X8" s="41"/>
      <c r="Y8" s="41"/>
    </row>
    <row r="9" spans="1:25">
      <c r="A9" s="41"/>
      <c r="B9" s="41"/>
      <c r="C9" s="41"/>
      <c r="D9" s="92"/>
      <c r="E9" s="41"/>
      <c r="F9" s="41"/>
      <c r="G9" s="41"/>
      <c r="H9" s="41"/>
      <c r="I9" s="41"/>
      <c r="J9" s="92"/>
      <c r="K9" s="92"/>
      <c r="L9" s="41"/>
      <c r="M9" s="41"/>
      <c r="N9" s="41"/>
      <c r="O9" s="41"/>
      <c r="P9" s="41"/>
      <c r="Q9" s="92"/>
      <c r="R9" s="92"/>
      <c r="S9" s="41"/>
      <c r="T9" s="41" t="s">
        <v>7</v>
      </c>
      <c r="U9" s="41"/>
      <c r="V9" s="41"/>
      <c r="W9" s="41"/>
      <c r="X9" s="41"/>
      <c r="Y9" s="41"/>
    </row>
    <row r="10" spans="1:25" ht="12" thickBot="1">
      <c r="A10" s="31"/>
      <c r="B10" s="3">
        <v>2</v>
      </c>
      <c r="C10" s="3">
        <v>3</v>
      </c>
      <c r="D10" s="50">
        <v>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3">
        <v>5</v>
      </c>
      <c r="U10" s="3">
        <v>6</v>
      </c>
      <c r="V10" s="3">
        <v>9</v>
      </c>
      <c r="W10" s="3">
        <v>10</v>
      </c>
      <c r="X10" s="3">
        <v>11</v>
      </c>
      <c r="Y10" s="3">
        <v>12</v>
      </c>
    </row>
    <row r="11" spans="1:25">
      <c r="A11" s="41">
        <v>1</v>
      </c>
      <c r="B11" s="49" t="str">
        <f>Общ!A2</f>
        <v>Ахатова А.П</v>
      </c>
      <c r="C11" s="49" t="str">
        <f>Общ!C2</f>
        <v>Секретарь</v>
      </c>
      <c r="D11" s="87" t="s">
        <v>92</v>
      </c>
      <c r="E11" s="88" t="s">
        <v>92</v>
      </c>
      <c r="F11" s="86" t="s">
        <v>93</v>
      </c>
      <c r="G11" s="86" t="s">
        <v>93</v>
      </c>
      <c r="H11" s="86" t="s">
        <v>93</v>
      </c>
      <c r="I11" s="86" t="s">
        <v>93</v>
      </c>
      <c r="J11" s="86" t="s">
        <v>93</v>
      </c>
      <c r="K11" s="88" t="s">
        <v>92</v>
      </c>
      <c r="L11" s="88" t="s">
        <v>92</v>
      </c>
      <c r="M11" s="86" t="s">
        <v>93</v>
      </c>
      <c r="N11" s="86" t="s">
        <v>93</v>
      </c>
      <c r="O11" s="86" t="s">
        <v>93</v>
      </c>
      <c r="P11" s="86" t="s">
        <v>93</v>
      </c>
      <c r="Q11" s="86" t="s">
        <v>93</v>
      </c>
      <c r="R11" s="88" t="s">
        <v>92</v>
      </c>
      <c r="S11" s="5" t="s">
        <v>1</v>
      </c>
      <c r="T11" s="5">
        <f>COUNTIF(D11:S11, "Я")</f>
        <v>10</v>
      </c>
      <c r="U11" s="49">
        <f>SUM(T11,T13)</f>
        <v>20</v>
      </c>
      <c r="V11" s="42"/>
      <c r="W11" s="42"/>
      <c r="X11" s="42"/>
      <c r="Y11" s="45"/>
    </row>
    <row r="12" spans="1:25" ht="13.5" customHeight="1" thickBot="1">
      <c r="A12" s="41"/>
      <c r="B12" s="41"/>
      <c r="C12" s="41"/>
      <c r="D12" s="6"/>
      <c r="E12" s="6"/>
      <c r="F12" s="6">
        <v>11</v>
      </c>
      <c r="G12" s="35">
        <v>11</v>
      </c>
      <c r="H12" s="35">
        <v>11</v>
      </c>
      <c r="I12" s="35">
        <v>11</v>
      </c>
      <c r="J12" s="35">
        <v>11</v>
      </c>
      <c r="K12" s="6"/>
      <c r="L12" s="6"/>
      <c r="M12" s="6">
        <v>11</v>
      </c>
      <c r="N12" s="35">
        <v>11</v>
      </c>
      <c r="O12" s="35">
        <v>11</v>
      </c>
      <c r="P12" s="35">
        <v>11</v>
      </c>
      <c r="Q12" s="35">
        <v>11</v>
      </c>
      <c r="R12" s="6"/>
      <c r="S12" s="6" t="s">
        <v>1</v>
      </c>
      <c r="T12" s="35">
        <f>SUMIF(D11:R11,"Я",D12:R12)</f>
        <v>110</v>
      </c>
      <c r="U12" s="41"/>
      <c r="V12" s="43"/>
      <c r="W12" s="43"/>
      <c r="X12" s="43"/>
      <c r="Y12" s="46"/>
    </row>
    <row r="13" spans="1:25" ht="12.75" customHeight="1">
      <c r="A13" s="41"/>
      <c r="B13" s="41"/>
      <c r="C13" s="41"/>
      <c r="D13" s="89" t="s">
        <v>92</v>
      </c>
      <c r="E13" s="4" t="s">
        <v>93</v>
      </c>
      <c r="F13" s="4" t="s">
        <v>93</v>
      </c>
      <c r="G13" s="4" t="s">
        <v>93</v>
      </c>
      <c r="H13" s="4" t="s">
        <v>93</v>
      </c>
      <c r="I13" s="4" t="s">
        <v>93</v>
      </c>
      <c r="J13" s="89" t="s">
        <v>92</v>
      </c>
      <c r="K13" s="89" t="s">
        <v>92</v>
      </c>
      <c r="L13" s="4" t="s">
        <v>93</v>
      </c>
      <c r="M13" s="4" t="s">
        <v>93</v>
      </c>
      <c r="N13" s="4" t="s">
        <v>93</v>
      </c>
      <c r="O13" s="4" t="s">
        <v>93</v>
      </c>
      <c r="P13" s="4" t="s">
        <v>93</v>
      </c>
      <c r="Q13" s="89" t="s">
        <v>92</v>
      </c>
      <c r="R13" s="89" t="s">
        <v>92</v>
      </c>
      <c r="S13" s="4"/>
      <c r="T13" s="34">
        <f>COUNTIF(D13:S13, "Я")</f>
        <v>10</v>
      </c>
      <c r="U13" s="41">
        <f>SUM(T12,T14)</f>
        <v>220</v>
      </c>
      <c r="V13" s="43"/>
      <c r="W13" s="43"/>
      <c r="X13" s="43"/>
      <c r="Y13" s="46"/>
    </row>
    <row r="14" spans="1:25" ht="13.5" customHeight="1" thickBot="1">
      <c r="A14" s="41"/>
      <c r="B14" s="48"/>
      <c r="C14" s="48"/>
      <c r="D14" s="6"/>
      <c r="E14" s="6">
        <v>11</v>
      </c>
      <c r="F14" s="35">
        <v>11</v>
      </c>
      <c r="G14" s="35">
        <v>11</v>
      </c>
      <c r="H14" s="35">
        <v>11</v>
      </c>
      <c r="I14" s="35">
        <v>11</v>
      </c>
      <c r="J14" s="6"/>
      <c r="K14" s="6"/>
      <c r="L14" s="6">
        <v>11</v>
      </c>
      <c r="M14" s="35">
        <v>11</v>
      </c>
      <c r="N14" s="35">
        <v>11</v>
      </c>
      <c r="O14" s="35">
        <v>11</v>
      </c>
      <c r="P14" s="35">
        <v>11</v>
      </c>
      <c r="Q14" s="6"/>
      <c r="R14" s="6"/>
      <c r="S14" s="6"/>
      <c r="T14" s="35">
        <f>SUMIF(D13:S13,"Я",D14:S14)</f>
        <v>110</v>
      </c>
      <c r="U14" s="48"/>
      <c r="V14" s="44"/>
      <c r="W14" s="44"/>
      <c r="X14" s="44"/>
      <c r="Y14" s="47"/>
    </row>
    <row r="15" spans="1:25">
      <c r="A15" s="41">
        <v>2</v>
      </c>
      <c r="B15" s="42" t="str">
        <f>Общ!A3</f>
        <v>Гаджиева В.А</v>
      </c>
      <c r="C15" s="49" t="str">
        <f>Общ!C3</f>
        <v>Аналитик</v>
      </c>
      <c r="D15" s="90" t="s">
        <v>92</v>
      </c>
      <c r="E15" s="90" t="s">
        <v>92</v>
      </c>
      <c r="F15" s="34" t="s">
        <v>25</v>
      </c>
      <c r="G15" s="34" t="s">
        <v>25</v>
      </c>
      <c r="H15" s="34" t="s">
        <v>25</v>
      </c>
      <c r="I15" s="34" t="s">
        <v>25</v>
      </c>
      <c r="J15" s="34" t="s">
        <v>25</v>
      </c>
      <c r="K15" s="90" t="s">
        <v>92</v>
      </c>
      <c r="L15" s="90" t="s">
        <v>92</v>
      </c>
      <c r="M15" s="34" t="s">
        <v>25</v>
      </c>
      <c r="N15" s="34" t="s">
        <v>25</v>
      </c>
      <c r="O15" s="34" t="s">
        <v>25</v>
      </c>
      <c r="P15" s="34" t="s">
        <v>25</v>
      </c>
      <c r="Q15" s="34" t="s">
        <v>25</v>
      </c>
      <c r="R15" s="90" t="s">
        <v>92</v>
      </c>
      <c r="S15" s="5" t="s">
        <v>1</v>
      </c>
      <c r="T15" s="34">
        <f>COUNTIF(D15:S15, "Я")</f>
        <v>0</v>
      </c>
      <c r="U15" s="49">
        <f>SUM(T15,T17)</f>
        <v>10</v>
      </c>
      <c r="V15" s="42">
        <f>COUNTIF(D15:R17,"Б")</f>
        <v>10</v>
      </c>
      <c r="W15" s="42"/>
      <c r="X15" s="42"/>
      <c r="Y15" s="45"/>
    </row>
    <row r="16" spans="1:25" ht="10.5" customHeight="1" thickBot="1">
      <c r="A16" s="41"/>
      <c r="B16" s="43"/>
      <c r="C16" s="4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 t="s">
        <v>1</v>
      </c>
      <c r="T16" s="35">
        <f>SUMIF(D15:S15,"Я",D16:S16)</f>
        <v>0</v>
      </c>
      <c r="U16" s="41"/>
      <c r="V16" s="43"/>
      <c r="W16" s="43"/>
      <c r="X16" s="43"/>
      <c r="Y16" s="46"/>
    </row>
    <row r="17" spans="1:25" ht="12.75" customHeight="1" thickBot="1">
      <c r="A17" s="41"/>
      <c r="B17" s="43"/>
      <c r="C17" s="41"/>
      <c r="D17" s="91" t="s">
        <v>92</v>
      </c>
      <c r="E17" s="4" t="s">
        <v>93</v>
      </c>
      <c r="F17" s="4" t="s">
        <v>93</v>
      </c>
      <c r="G17" s="4" t="s">
        <v>93</v>
      </c>
      <c r="H17" s="4" t="s">
        <v>93</v>
      </c>
      <c r="I17" s="4" t="s">
        <v>93</v>
      </c>
      <c r="J17" s="91" t="s">
        <v>92</v>
      </c>
      <c r="K17" s="91" t="s">
        <v>92</v>
      </c>
      <c r="L17" s="4" t="s">
        <v>93</v>
      </c>
      <c r="M17" s="4" t="s">
        <v>93</v>
      </c>
      <c r="N17" s="4" t="s">
        <v>93</v>
      </c>
      <c r="O17" s="4" t="s">
        <v>93</v>
      </c>
      <c r="P17" s="4" t="s">
        <v>93</v>
      </c>
      <c r="Q17" s="91" t="s">
        <v>92</v>
      </c>
      <c r="R17" s="91" t="s">
        <v>92</v>
      </c>
      <c r="S17" s="4"/>
      <c r="T17" s="34">
        <f>COUNTIF(D17:S17, "Я")</f>
        <v>10</v>
      </c>
      <c r="U17" s="41">
        <f>SUM(T16,T18)</f>
        <v>90</v>
      </c>
      <c r="V17" s="43"/>
      <c r="W17" s="43"/>
      <c r="X17" s="43"/>
      <c r="Y17" s="46"/>
    </row>
    <row r="18" spans="1:25" ht="13.5" customHeight="1" thickBot="1">
      <c r="A18" s="41"/>
      <c r="B18" s="44"/>
      <c r="C18" s="48"/>
      <c r="E18" s="6">
        <v>9</v>
      </c>
      <c r="F18" s="35">
        <v>9</v>
      </c>
      <c r="G18" s="35">
        <v>9</v>
      </c>
      <c r="H18" s="35">
        <v>9</v>
      </c>
      <c r="I18" s="35">
        <v>9</v>
      </c>
      <c r="L18" s="6">
        <v>9</v>
      </c>
      <c r="M18" s="35">
        <v>9</v>
      </c>
      <c r="N18" s="35">
        <v>9</v>
      </c>
      <c r="O18" s="35">
        <v>9</v>
      </c>
      <c r="P18" s="35">
        <v>9</v>
      </c>
      <c r="S18" s="6"/>
      <c r="T18" s="35">
        <f>SUMIF(D17:S17,"Я",D18:S18)</f>
        <v>90</v>
      </c>
      <c r="U18" s="48"/>
      <c r="V18" s="44"/>
      <c r="W18" s="44"/>
      <c r="X18" s="44"/>
      <c r="Y18" s="47"/>
    </row>
    <row r="19" spans="1:25">
      <c r="A19" s="41">
        <v>3</v>
      </c>
      <c r="B19" s="42" t="str">
        <f>Общ!A4</f>
        <v>Гайсин А.Д</v>
      </c>
      <c r="C19" s="49" t="str">
        <f>Общ!C4</f>
        <v>Документовед</v>
      </c>
      <c r="D19" s="90" t="s">
        <v>92</v>
      </c>
      <c r="E19" s="90" t="s">
        <v>92</v>
      </c>
      <c r="F19" s="34" t="s">
        <v>93</v>
      </c>
      <c r="G19" s="34" t="s">
        <v>93</v>
      </c>
      <c r="H19" s="34" t="s">
        <v>93</v>
      </c>
      <c r="I19" s="34" t="s">
        <v>93</v>
      </c>
      <c r="J19" s="34" t="s">
        <v>93</v>
      </c>
      <c r="K19" s="90" t="s">
        <v>92</v>
      </c>
      <c r="L19" s="90" t="s">
        <v>92</v>
      </c>
      <c r="M19" s="34" t="s">
        <v>93</v>
      </c>
      <c r="N19" s="34" t="s">
        <v>93</v>
      </c>
      <c r="O19" s="34" t="s">
        <v>93</v>
      </c>
      <c r="P19" s="34" t="s">
        <v>93</v>
      </c>
      <c r="Q19" s="34" t="s">
        <v>93</v>
      </c>
      <c r="R19" s="90" t="s">
        <v>92</v>
      </c>
      <c r="S19" s="5" t="s">
        <v>1</v>
      </c>
      <c r="T19" s="34">
        <f>COUNTIF(D19:S19, "Я")</f>
        <v>10</v>
      </c>
      <c r="U19" s="49">
        <f>SUM(T19,T21)</f>
        <v>20</v>
      </c>
      <c r="V19" s="42"/>
      <c r="W19" s="42"/>
      <c r="X19" s="42"/>
      <c r="Y19" s="45"/>
    </row>
    <row r="20" spans="1:25" ht="10.5" customHeight="1" thickBot="1">
      <c r="A20" s="41"/>
      <c r="B20" s="43"/>
      <c r="C20" s="41"/>
      <c r="D20" s="6"/>
      <c r="E20" s="6"/>
      <c r="F20" s="1">
        <v>9</v>
      </c>
      <c r="G20" s="1">
        <v>9</v>
      </c>
      <c r="H20" s="1">
        <v>9</v>
      </c>
      <c r="I20" s="1">
        <v>9</v>
      </c>
      <c r="J20" s="1">
        <v>9</v>
      </c>
      <c r="K20" s="6"/>
      <c r="L20" s="6"/>
      <c r="M20" s="6">
        <v>9</v>
      </c>
      <c r="N20" s="35">
        <v>9</v>
      </c>
      <c r="O20" s="35">
        <v>9</v>
      </c>
      <c r="P20" s="35">
        <v>9</v>
      </c>
      <c r="Q20" s="35">
        <v>9</v>
      </c>
      <c r="R20" s="6"/>
      <c r="S20" s="6" t="s">
        <v>1</v>
      </c>
      <c r="T20" s="35">
        <f>SUMIF(D19:R19,"Я",D20:R20)</f>
        <v>90</v>
      </c>
      <c r="U20" s="41"/>
      <c r="V20" s="43"/>
      <c r="W20" s="43"/>
      <c r="X20" s="43"/>
      <c r="Y20" s="46"/>
    </row>
    <row r="21" spans="1:25">
      <c r="A21" s="41"/>
      <c r="B21" s="43"/>
      <c r="C21" s="41"/>
      <c r="D21" s="89" t="s">
        <v>92</v>
      </c>
      <c r="E21" s="4" t="s">
        <v>93</v>
      </c>
      <c r="F21" s="4" t="s">
        <v>93</v>
      </c>
      <c r="G21" s="4" t="s">
        <v>93</v>
      </c>
      <c r="H21" s="4" t="s">
        <v>93</v>
      </c>
      <c r="I21" s="4" t="s">
        <v>93</v>
      </c>
      <c r="J21" s="89" t="s">
        <v>92</v>
      </c>
      <c r="K21" s="89" t="s">
        <v>92</v>
      </c>
      <c r="L21" s="4" t="s">
        <v>93</v>
      </c>
      <c r="M21" s="4" t="s">
        <v>93</v>
      </c>
      <c r="N21" s="4" t="s">
        <v>93</v>
      </c>
      <c r="O21" s="4" t="s">
        <v>93</v>
      </c>
      <c r="P21" s="4" t="s">
        <v>93</v>
      </c>
      <c r="Q21" s="89" t="s">
        <v>92</v>
      </c>
      <c r="R21" s="89" t="s">
        <v>92</v>
      </c>
      <c r="S21" s="4"/>
      <c r="T21" s="34">
        <f>COUNTIF(D21:S21, "Я")</f>
        <v>10</v>
      </c>
      <c r="U21" s="41">
        <f>SUM(T20,T22)</f>
        <v>180</v>
      </c>
      <c r="V21" s="43"/>
      <c r="W21" s="43"/>
      <c r="X21" s="43"/>
      <c r="Y21" s="46"/>
    </row>
    <row r="22" spans="1:25" ht="12" thickBot="1">
      <c r="A22" s="41"/>
      <c r="B22" s="44"/>
      <c r="C22" s="48"/>
      <c r="D22" s="6"/>
      <c r="E22" s="6">
        <v>9</v>
      </c>
      <c r="F22" s="35">
        <v>9</v>
      </c>
      <c r="G22" s="35">
        <v>9</v>
      </c>
      <c r="H22" s="35">
        <v>9</v>
      </c>
      <c r="I22" s="35">
        <v>9</v>
      </c>
      <c r="J22" s="6"/>
      <c r="K22" s="6"/>
      <c r="L22" s="6">
        <v>9</v>
      </c>
      <c r="M22" s="35">
        <v>9</v>
      </c>
      <c r="N22" s="35">
        <v>9</v>
      </c>
      <c r="O22" s="35">
        <v>9</v>
      </c>
      <c r="P22" s="35">
        <v>9</v>
      </c>
      <c r="Q22" s="6"/>
      <c r="R22" s="6"/>
      <c r="S22" s="6"/>
      <c r="T22" s="35">
        <f>SUMIF(D21:R21,"Я",D22:R22)</f>
        <v>90</v>
      </c>
      <c r="U22" s="48"/>
      <c r="V22" s="44"/>
      <c r="W22" s="44"/>
      <c r="X22" s="44"/>
      <c r="Y22" s="47"/>
    </row>
    <row r="23" spans="1:25">
      <c r="A23" s="41">
        <v>4</v>
      </c>
      <c r="B23" s="42" t="str">
        <f>Общ!A5</f>
        <v>Зюзьмин Г.Н</v>
      </c>
      <c r="C23" s="49" t="str">
        <f>Общ!C5</f>
        <v>Инженер</v>
      </c>
      <c r="D23" s="34" t="s">
        <v>94</v>
      </c>
      <c r="E23" s="34" t="s">
        <v>94</v>
      </c>
      <c r="F23" s="34" t="s">
        <v>94</v>
      </c>
      <c r="G23" s="34" t="s">
        <v>94</v>
      </c>
      <c r="H23" s="34" t="s">
        <v>94</v>
      </c>
      <c r="I23" s="34" t="s">
        <v>94</v>
      </c>
      <c r="J23" s="34" t="s">
        <v>94</v>
      </c>
      <c r="K23" s="34" t="s">
        <v>94</v>
      </c>
      <c r="L23" s="34" t="s">
        <v>94</v>
      </c>
      <c r="M23" s="34" t="s">
        <v>94</v>
      </c>
      <c r="N23" s="34" t="s">
        <v>94</v>
      </c>
      <c r="O23" s="34" t="s">
        <v>94</v>
      </c>
      <c r="P23" s="34" t="s">
        <v>94</v>
      </c>
      <c r="Q23" s="34" t="s">
        <v>93</v>
      </c>
      <c r="R23" s="89" t="s">
        <v>92</v>
      </c>
      <c r="S23" s="5" t="s">
        <v>1</v>
      </c>
      <c r="T23" s="34">
        <f>COUNTIF(D23:S23, "Я")</f>
        <v>1</v>
      </c>
      <c r="U23" s="49">
        <f>SUM(T23,T25)</f>
        <v>6</v>
      </c>
      <c r="V23" s="42">
        <f>COUNTIF(D23:R25,"Б")</f>
        <v>5</v>
      </c>
      <c r="W23" s="42"/>
      <c r="X23" s="42">
        <f>COUNTIF(D23:R25,"ОТ")</f>
        <v>13</v>
      </c>
      <c r="Y23" s="45"/>
    </row>
    <row r="24" spans="1:25" ht="12" thickBot="1">
      <c r="A24" s="41"/>
      <c r="B24" s="43"/>
      <c r="C24" s="4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v>9</v>
      </c>
      <c r="R24" s="6"/>
      <c r="S24" s="6" t="s">
        <v>1</v>
      </c>
      <c r="T24" s="35">
        <f>SUMIF(D23:R23,"Я",D24:R24)</f>
        <v>9</v>
      </c>
      <c r="U24" s="41"/>
      <c r="V24" s="43"/>
      <c r="W24" s="43"/>
      <c r="X24" s="43"/>
      <c r="Y24" s="46"/>
    </row>
    <row r="25" spans="1:25">
      <c r="A25" s="41"/>
      <c r="B25" s="43"/>
      <c r="C25" s="41"/>
      <c r="D25" s="89" t="s">
        <v>92</v>
      </c>
      <c r="E25" s="4" t="s">
        <v>93</v>
      </c>
      <c r="F25" s="4" t="s">
        <v>93</v>
      </c>
      <c r="G25" s="4" t="s">
        <v>93</v>
      </c>
      <c r="H25" s="4" t="s">
        <v>93</v>
      </c>
      <c r="I25" s="4" t="s">
        <v>93</v>
      </c>
      <c r="J25" s="89" t="s">
        <v>92</v>
      </c>
      <c r="K25" s="89" t="s">
        <v>92</v>
      </c>
      <c r="L25" s="4" t="s">
        <v>25</v>
      </c>
      <c r="M25" s="4" t="s">
        <v>25</v>
      </c>
      <c r="N25" s="4" t="s">
        <v>25</v>
      </c>
      <c r="O25" s="4" t="s">
        <v>25</v>
      </c>
      <c r="P25" s="4" t="s">
        <v>25</v>
      </c>
      <c r="Q25" s="89" t="s">
        <v>92</v>
      </c>
      <c r="R25" s="89" t="s">
        <v>92</v>
      </c>
      <c r="S25" s="4"/>
      <c r="T25" s="34">
        <f>COUNTIF(D25:S25, "Я")</f>
        <v>5</v>
      </c>
      <c r="U25" s="41">
        <f>SUM(T24,T26)</f>
        <v>54</v>
      </c>
      <c r="V25" s="43"/>
      <c r="W25" s="43"/>
      <c r="X25" s="43"/>
      <c r="Y25" s="46"/>
    </row>
    <row r="26" spans="1:25" ht="12" thickBot="1">
      <c r="A26" s="41"/>
      <c r="B26" s="44"/>
      <c r="C26" s="48"/>
      <c r="D26" s="6"/>
      <c r="E26" s="6">
        <v>9</v>
      </c>
      <c r="F26" s="35">
        <v>9</v>
      </c>
      <c r="G26" s="35">
        <v>9</v>
      </c>
      <c r="H26" s="35">
        <v>9</v>
      </c>
      <c r="I26" s="35">
        <v>9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35">
        <f>SUMIF(D25:R25,"Я",D26:R26)</f>
        <v>45</v>
      </c>
      <c r="U26" s="48"/>
      <c r="V26" s="44"/>
      <c r="W26" s="44"/>
      <c r="X26" s="44"/>
      <c r="Y26" s="47"/>
    </row>
    <row r="27" spans="1:25">
      <c r="A27" s="41">
        <v>5</v>
      </c>
      <c r="B27" s="42" t="str">
        <f>Общ!A6</f>
        <v>Иванова К.Е</v>
      </c>
      <c r="C27" s="49" t="str">
        <f>Общ!C6</f>
        <v>Гл.бухгалтер</v>
      </c>
      <c r="D27" s="90" t="s">
        <v>92</v>
      </c>
      <c r="E27" s="90" t="s">
        <v>92</v>
      </c>
      <c r="F27" s="34" t="s">
        <v>19</v>
      </c>
      <c r="G27" s="34" t="s">
        <v>19</v>
      </c>
      <c r="H27" s="34" t="s">
        <v>93</v>
      </c>
      <c r="I27" s="34" t="s">
        <v>93</v>
      </c>
      <c r="J27" s="34" t="s">
        <v>93</v>
      </c>
      <c r="K27" s="90" t="s">
        <v>92</v>
      </c>
      <c r="L27" s="90" t="s">
        <v>92</v>
      </c>
      <c r="M27" s="34" t="s">
        <v>93</v>
      </c>
      <c r="N27" s="34" t="s">
        <v>93</v>
      </c>
      <c r="O27" s="34" t="s">
        <v>93</v>
      </c>
      <c r="P27" s="34" t="s">
        <v>93</v>
      </c>
      <c r="Q27" s="34" t="s">
        <v>93</v>
      </c>
      <c r="R27" s="90" t="s">
        <v>92</v>
      </c>
      <c r="S27" s="5" t="s">
        <v>1</v>
      </c>
      <c r="T27" s="34">
        <f>COUNTIF(D27:S27, "Я")</f>
        <v>8</v>
      </c>
      <c r="U27" s="49">
        <f>SUM(T27,T29)</f>
        <v>17</v>
      </c>
      <c r="V27" s="42"/>
      <c r="W27" s="42">
        <f>COUNTIF(D27:R29,"К")</f>
        <v>3</v>
      </c>
      <c r="X27" s="42"/>
      <c r="Y27" s="45"/>
    </row>
    <row r="28" spans="1:25" ht="10.5" customHeight="1" thickBot="1">
      <c r="A28" s="41"/>
      <c r="B28" s="43"/>
      <c r="C28" s="41"/>
      <c r="D28" s="6"/>
      <c r="E28" s="6"/>
      <c r="F28" s="6"/>
      <c r="G28" s="6"/>
      <c r="H28" s="6">
        <v>11</v>
      </c>
      <c r="I28" s="35">
        <v>11</v>
      </c>
      <c r="J28" s="35">
        <v>11</v>
      </c>
      <c r="K28" s="6"/>
      <c r="L28" s="6"/>
      <c r="M28" s="6">
        <v>11</v>
      </c>
      <c r="N28" s="35">
        <v>11</v>
      </c>
      <c r="O28" s="35">
        <v>11</v>
      </c>
      <c r="P28" s="35">
        <v>11</v>
      </c>
      <c r="Q28" s="35">
        <v>11</v>
      </c>
      <c r="R28" s="6"/>
      <c r="S28" s="6" t="s">
        <v>1</v>
      </c>
      <c r="T28" s="35">
        <f>SUMIF(D27:R27,"Я",D28:R28)</f>
        <v>88</v>
      </c>
      <c r="U28" s="41"/>
      <c r="V28" s="43"/>
      <c r="W28" s="43"/>
      <c r="X28" s="43"/>
      <c r="Y28" s="46"/>
    </row>
    <row r="29" spans="1:25" ht="12" thickBot="1">
      <c r="A29" s="41"/>
      <c r="B29" s="43"/>
      <c r="C29" s="41"/>
      <c r="D29" s="91" t="s">
        <v>92</v>
      </c>
      <c r="E29" s="4" t="s">
        <v>93</v>
      </c>
      <c r="F29" s="4" t="s">
        <v>93</v>
      </c>
      <c r="G29" s="4" t="s">
        <v>93</v>
      </c>
      <c r="H29" s="4" t="s">
        <v>93</v>
      </c>
      <c r="I29" s="4" t="s">
        <v>93</v>
      </c>
      <c r="J29" s="91" t="s">
        <v>92</v>
      </c>
      <c r="K29" s="91" t="s">
        <v>92</v>
      </c>
      <c r="L29" s="4" t="s">
        <v>19</v>
      </c>
      <c r="M29" s="4" t="s">
        <v>93</v>
      </c>
      <c r="N29" s="4" t="s">
        <v>93</v>
      </c>
      <c r="O29" s="4" t="s">
        <v>93</v>
      </c>
      <c r="P29" s="4" t="s">
        <v>93</v>
      </c>
      <c r="Q29" s="91" t="s">
        <v>92</v>
      </c>
      <c r="R29" s="91" t="s">
        <v>92</v>
      </c>
      <c r="S29" s="4"/>
      <c r="T29" s="34">
        <f>COUNTIF(D29:S29, "Я")</f>
        <v>9</v>
      </c>
      <c r="U29" s="41">
        <f>SUM(T28,T30)</f>
        <v>187</v>
      </c>
      <c r="V29" s="43"/>
      <c r="W29" s="43"/>
      <c r="X29" s="43"/>
      <c r="Y29" s="46"/>
    </row>
    <row r="30" spans="1:25" ht="12" thickBot="1">
      <c r="A30" s="41"/>
      <c r="B30" s="44"/>
      <c r="C30" s="48"/>
      <c r="E30" s="6">
        <v>11</v>
      </c>
      <c r="F30" s="35">
        <v>11</v>
      </c>
      <c r="G30" s="35">
        <v>11</v>
      </c>
      <c r="H30" s="35">
        <v>11</v>
      </c>
      <c r="I30" s="35">
        <v>11</v>
      </c>
      <c r="L30" s="6"/>
      <c r="M30" s="6">
        <v>11</v>
      </c>
      <c r="N30" s="35">
        <v>11</v>
      </c>
      <c r="O30" s="35">
        <v>11</v>
      </c>
      <c r="P30" s="35">
        <v>11</v>
      </c>
      <c r="S30" s="6"/>
      <c r="T30" s="35">
        <f>SUMIF(D29:R29,"Я",D30:R30)</f>
        <v>99</v>
      </c>
      <c r="U30" s="48"/>
      <c r="V30" s="44"/>
      <c r="W30" s="44"/>
      <c r="X30" s="44"/>
      <c r="Y30" s="47"/>
    </row>
    <row r="31" spans="1:25">
      <c r="A31" s="41">
        <v>6</v>
      </c>
      <c r="B31" s="42" t="str">
        <f>Общ!A7</f>
        <v>Крупина Н.И</v>
      </c>
      <c r="C31" s="49" t="str">
        <f>Общ!C7</f>
        <v>Зам.директора</v>
      </c>
      <c r="D31" s="90" t="s">
        <v>92</v>
      </c>
      <c r="E31" s="90" t="s">
        <v>92</v>
      </c>
      <c r="F31" s="34" t="s">
        <v>19</v>
      </c>
      <c r="G31" s="34" t="s">
        <v>19</v>
      </c>
      <c r="H31" s="34" t="s">
        <v>19</v>
      </c>
      <c r="I31" s="1" t="s">
        <v>93</v>
      </c>
      <c r="J31" s="34" t="s">
        <v>93</v>
      </c>
      <c r="K31" s="90" t="s">
        <v>92</v>
      </c>
      <c r="L31" s="90" t="s">
        <v>92</v>
      </c>
      <c r="M31" s="34" t="s">
        <v>93</v>
      </c>
      <c r="N31" s="34" t="s">
        <v>93</v>
      </c>
      <c r="O31" s="34" t="s">
        <v>19</v>
      </c>
      <c r="P31" s="34" t="s">
        <v>93</v>
      </c>
      <c r="Q31" s="34" t="s">
        <v>93</v>
      </c>
      <c r="R31" s="90" t="s">
        <v>92</v>
      </c>
      <c r="S31" s="34" t="s">
        <v>1</v>
      </c>
      <c r="T31" s="34">
        <f>COUNTIF(D31:S31, "Я")</f>
        <v>6</v>
      </c>
      <c r="U31" s="49">
        <f>SUM(T31,T33)</f>
        <v>14</v>
      </c>
      <c r="V31" s="42"/>
      <c r="W31" s="42">
        <f>COUNTIF(D31:R33,"К")</f>
        <v>6</v>
      </c>
      <c r="X31" s="42"/>
      <c r="Y31" s="45"/>
    </row>
    <row r="32" spans="1:25" ht="12" thickBot="1">
      <c r="A32" s="41"/>
      <c r="B32" s="43"/>
      <c r="C32" s="41"/>
      <c r="D32" s="35"/>
      <c r="E32" s="35"/>
      <c r="F32" s="35"/>
      <c r="G32" s="35"/>
      <c r="H32" s="35"/>
      <c r="I32" s="35">
        <v>11</v>
      </c>
      <c r="J32" s="35">
        <v>11</v>
      </c>
      <c r="K32" s="35"/>
      <c r="L32" s="35"/>
      <c r="M32" s="35">
        <v>11</v>
      </c>
      <c r="N32" s="35">
        <v>11</v>
      </c>
      <c r="O32" s="35"/>
      <c r="P32" s="35">
        <v>11</v>
      </c>
      <c r="Q32" s="35">
        <v>11</v>
      </c>
      <c r="R32" s="35"/>
      <c r="S32" s="35" t="s">
        <v>1</v>
      </c>
      <c r="T32" s="35">
        <f>SUMIF(D31:R31,"Я",D32:R32)</f>
        <v>66</v>
      </c>
      <c r="U32" s="41"/>
      <c r="V32" s="43"/>
      <c r="W32" s="43"/>
      <c r="X32" s="43"/>
      <c r="Y32" s="46"/>
    </row>
    <row r="33" spans="1:25">
      <c r="A33" s="41"/>
      <c r="B33" s="43"/>
      <c r="C33" s="41"/>
      <c r="D33" s="89" t="s">
        <v>92</v>
      </c>
      <c r="E33" s="4" t="s">
        <v>93</v>
      </c>
      <c r="F33" s="4" t="s">
        <v>93</v>
      </c>
      <c r="G33" s="4" t="s">
        <v>19</v>
      </c>
      <c r="H33" s="4" t="s">
        <v>93</v>
      </c>
      <c r="I33" s="4" t="s">
        <v>93</v>
      </c>
      <c r="J33" s="89" t="s">
        <v>92</v>
      </c>
      <c r="K33" s="89" t="s">
        <v>92</v>
      </c>
      <c r="L33" s="4" t="s">
        <v>93</v>
      </c>
      <c r="M33" s="4" t="s">
        <v>93</v>
      </c>
      <c r="N33" s="4" t="s">
        <v>93</v>
      </c>
      <c r="O33" s="4" t="s">
        <v>93</v>
      </c>
      <c r="P33" s="4" t="s">
        <v>19</v>
      </c>
      <c r="Q33" s="89" t="s">
        <v>92</v>
      </c>
      <c r="R33" s="89" t="s">
        <v>92</v>
      </c>
      <c r="S33" s="4"/>
      <c r="T33" s="34">
        <f>COUNTIF(D33:S33, "Я")</f>
        <v>8</v>
      </c>
      <c r="U33" s="41">
        <f>SUM(T32,T34)</f>
        <v>154</v>
      </c>
      <c r="V33" s="43"/>
      <c r="W33" s="43"/>
      <c r="X33" s="43"/>
      <c r="Y33" s="46"/>
    </row>
    <row r="34" spans="1:25" ht="12" thickBot="1">
      <c r="A34" s="41"/>
      <c r="B34" s="44"/>
      <c r="C34" s="48"/>
      <c r="D34" s="35"/>
      <c r="E34" s="35">
        <v>11</v>
      </c>
      <c r="F34" s="35">
        <v>11</v>
      </c>
      <c r="G34" s="35"/>
      <c r="H34" s="35">
        <v>11</v>
      </c>
      <c r="I34" s="35">
        <v>11</v>
      </c>
      <c r="J34" s="35"/>
      <c r="K34" s="35"/>
      <c r="L34" s="35">
        <v>11</v>
      </c>
      <c r="M34" s="35">
        <v>11</v>
      </c>
      <c r="N34" s="35">
        <v>11</v>
      </c>
      <c r="O34" s="35">
        <v>11</v>
      </c>
      <c r="P34" s="35"/>
      <c r="Q34" s="35"/>
      <c r="R34" s="35"/>
      <c r="S34" s="35"/>
      <c r="T34" s="35">
        <f>SUMIF(D33:R33,"Я",D34:R34)</f>
        <v>88</v>
      </c>
      <c r="U34" s="48"/>
      <c r="V34" s="44"/>
      <c r="W34" s="44"/>
      <c r="X34" s="44"/>
      <c r="Y34" s="47"/>
    </row>
    <row r="35" spans="1:25">
      <c r="A35" s="41">
        <v>7</v>
      </c>
      <c r="B35" s="42" t="str">
        <f>Общ!A8</f>
        <v>Нехотин В.С</v>
      </c>
      <c r="C35" s="49" t="str">
        <f>Общ!C8</f>
        <v>Менеджер</v>
      </c>
      <c r="D35" s="90" t="s">
        <v>92</v>
      </c>
      <c r="E35" s="90" t="s">
        <v>92</v>
      </c>
      <c r="F35" s="34" t="s">
        <v>93</v>
      </c>
      <c r="G35" s="34" t="s">
        <v>93</v>
      </c>
      <c r="H35" s="34" t="s">
        <v>93</v>
      </c>
      <c r="I35" s="34" t="s">
        <v>93</v>
      </c>
      <c r="J35" s="34" t="s">
        <v>93</v>
      </c>
      <c r="K35" s="90" t="s">
        <v>92</v>
      </c>
      <c r="L35" s="90" t="s">
        <v>92</v>
      </c>
      <c r="M35" s="34" t="s">
        <v>93</v>
      </c>
      <c r="N35" s="34" t="s">
        <v>27</v>
      </c>
      <c r="O35" s="34" t="s">
        <v>93</v>
      </c>
      <c r="P35" s="34" t="s">
        <v>93</v>
      </c>
      <c r="Q35" s="34" t="s">
        <v>93</v>
      </c>
      <c r="R35" s="90" t="s">
        <v>92</v>
      </c>
      <c r="S35" s="34" t="s">
        <v>1</v>
      </c>
      <c r="T35" s="34">
        <f>COUNTIF(D35:S35, "Я")</f>
        <v>9</v>
      </c>
      <c r="U35" s="49">
        <f>SUM(T35,T37)</f>
        <v>18</v>
      </c>
      <c r="V35" s="42">
        <f>COUNTIF(D35:R37,"К")</f>
        <v>1</v>
      </c>
      <c r="W35" s="42"/>
      <c r="X35" s="42"/>
      <c r="Y35" s="45">
        <f>COUNTIF(D35:R37,"П")</f>
        <v>1</v>
      </c>
    </row>
    <row r="36" spans="1:25" ht="12" thickBot="1">
      <c r="A36" s="41"/>
      <c r="B36" s="43"/>
      <c r="C36" s="41"/>
      <c r="D36" s="35"/>
      <c r="E36" s="35"/>
      <c r="F36" s="35">
        <v>11</v>
      </c>
      <c r="G36" s="35">
        <v>11</v>
      </c>
      <c r="H36" s="35">
        <v>11</v>
      </c>
      <c r="I36" s="35">
        <v>11</v>
      </c>
      <c r="J36" s="35">
        <v>11</v>
      </c>
      <c r="K36" s="35"/>
      <c r="L36" s="35"/>
      <c r="M36" s="35">
        <v>11</v>
      </c>
      <c r="N36" s="35"/>
      <c r="O36" s="35">
        <v>11</v>
      </c>
      <c r="P36" s="35">
        <v>11</v>
      </c>
      <c r="Q36" s="35">
        <v>11</v>
      </c>
      <c r="R36" s="35"/>
      <c r="S36" s="35" t="s">
        <v>1</v>
      </c>
      <c r="T36" s="35">
        <f>SUMIF(D35:R35,"Я",D36:R36)</f>
        <v>99</v>
      </c>
      <c r="U36" s="41"/>
      <c r="V36" s="43"/>
      <c r="W36" s="43"/>
      <c r="X36" s="43"/>
      <c r="Y36" s="46"/>
    </row>
    <row r="37" spans="1:25">
      <c r="A37" s="41"/>
      <c r="B37" s="43"/>
      <c r="C37" s="41"/>
      <c r="D37" s="89" t="s">
        <v>92</v>
      </c>
      <c r="E37" s="4" t="s">
        <v>93</v>
      </c>
      <c r="F37" s="4" t="s">
        <v>93</v>
      </c>
      <c r="G37" s="4" t="s">
        <v>19</v>
      </c>
      <c r="H37" s="4" t="s">
        <v>93</v>
      </c>
      <c r="I37" s="4" t="s">
        <v>93</v>
      </c>
      <c r="J37" s="89" t="s">
        <v>92</v>
      </c>
      <c r="K37" s="89" t="s">
        <v>92</v>
      </c>
      <c r="L37" s="4" t="s">
        <v>93</v>
      </c>
      <c r="M37" s="4" t="s">
        <v>93</v>
      </c>
      <c r="N37" s="4" t="s">
        <v>93</v>
      </c>
      <c r="O37" s="4" t="s">
        <v>93</v>
      </c>
      <c r="P37" s="4" t="s">
        <v>93</v>
      </c>
      <c r="Q37" s="89" t="s">
        <v>92</v>
      </c>
      <c r="R37" s="89" t="s">
        <v>92</v>
      </c>
      <c r="S37" s="4"/>
      <c r="T37" s="34">
        <f>COUNTIF(D37:S37, "Я")</f>
        <v>9</v>
      </c>
      <c r="U37" s="41">
        <f>SUM(T36,T38)</f>
        <v>198</v>
      </c>
      <c r="V37" s="43"/>
      <c r="W37" s="43"/>
      <c r="X37" s="43"/>
      <c r="Y37" s="46"/>
    </row>
    <row r="38" spans="1:25" ht="12" thickBot="1">
      <c r="A38" s="41"/>
      <c r="B38" s="44"/>
      <c r="C38" s="48"/>
      <c r="D38" s="35"/>
      <c r="E38" s="35">
        <v>11</v>
      </c>
      <c r="F38" s="35">
        <v>11</v>
      </c>
      <c r="G38" s="35"/>
      <c r="H38" s="35">
        <v>11</v>
      </c>
      <c r="I38" s="35">
        <v>11</v>
      </c>
      <c r="J38" s="35"/>
      <c r="K38" s="35"/>
      <c r="L38" s="35">
        <v>11</v>
      </c>
      <c r="M38" s="35">
        <v>11</v>
      </c>
      <c r="N38" s="35">
        <v>11</v>
      </c>
      <c r="O38" s="35">
        <v>11</v>
      </c>
      <c r="P38" s="35">
        <v>11</v>
      </c>
      <c r="Q38" s="35"/>
      <c r="R38" s="35"/>
      <c r="S38" s="35"/>
      <c r="T38" s="35">
        <f>SUMIF(D37:R37,"Я",D38:R38)</f>
        <v>99</v>
      </c>
      <c r="U38" s="48"/>
      <c r="V38" s="44"/>
      <c r="W38" s="44"/>
      <c r="X38" s="44"/>
      <c r="Y38" s="47"/>
    </row>
    <row r="39" spans="1:25">
      <c r="A39" s="41">
        <v>8</v>
      </c>
      <c r="B39" s="42" t="str">
        <f>Общ!A9</f>
        <v>Поздеева Л.И</v>
      </c>
      <c r="C39" s="49" t="str">
        <f>Общ!C9</f>
        <v>Экономист</v>
      </c>
      <c r="D39" s="90" t="s">
        <v>92</v>
      </c>
      <c r="E39" s="90" t="s">
        <v>92</v>
      </c>
      <c r="F39" s="34" t="s">
        <v>93</v>
      </c>
      <c r="G39" s="34" t="s">
        <v>93</v>
      </c>
      <c r="H39" s="34" t="s">
        <v>93</v>
      </c>
      <c r="I39" s="34" t="s">
        <v>93</v>
      </c>
      <c r="J39" s="34" t="s">
        <v>93</v>
      </c>
      <c r="K39" s="90" t="s">
        <v>92</v>
      </c>
      <c r="L39" s="90" t="s">
        <v>92</v>
      </c>
      <c r="M39" s="34" t="s">
        <v>93</v>
      </c>
      <c r="N39" s="34" t="s">
        <v>93</v>
      </c>
      <c r="O39" s="34" t="s">
        <v>93</v>
      </c>
      <c r="P39" s="34" t="s">
        <v>93</v>
      </c>
      <c r="Q39" s="34" t="s">
        <v>93</v>
      </c>
      <c r="R39" s="90" t="s">
        <v>92</v>
      </c>
      <c r="S39" s="34" t="s">
        <v>1</v>
      </c>
      <c r="T39" s="34">
        <f>COUNTIF(D39:S39, "Я")</f>
        <v>10</v>
      </c>
      <c r="U39" s="49">
        <f>SUM(T39,T41)</f>
        <v>20</v>
      </c>
      <c r="V39" s="42"/>
      <c r="W39" s="42"/>
      <c r="X39" s="42"/>
      <c r="Y39" s="45"/>
    </row>
    <row r="40" spans="1:25" ht="12" thickBot="1">
      <c r="A40" s="41"/>
      <c r="B40" s="43"/>
      <c r="C40" s="41"/>
      <c r="D40" s="35"/>
      <c r="E40" s="35"/>
      <c r="F40" s="35">
        <v>11</v>
      </c>
      <c r="G40" s="35">
        <v>11</v>
      </c>
      <c r="H40" s="35">
        <v>11</v>
      </c>
      <c r="I40" s="35">
        <v>11</v>
      </c>
      <c r="J40" s="35">
        <v>11</v>
      </c>
      <c r="K40" s="35"/>
      <c r="L40" s="35"/>
      <c r="M40" s="35">
        <v>11</v>
      </c>
      <c r="N40" s="35">
        <v>11</v>
      </c>
      <c r="O40" s="35">
        <v>11</v>
      </c>
      <c r="P40" s="35">
        <v>11</v>
      </c>
      <c r="Q40" s="35">
        <v>11</v>
      </c>
      <c r="R40" s="35"/>
      <c r="S40" s="35" t="s">
        <v>1</v>
      </c>
      <c r="T40" s="35">
        <f>SUMIF(D39:R39,"Я",D40:R40)</f>
        <v>110</v>
      </c>
      <c r="U40" s="41"/>
      <c r="V40" s="43"/>
      <c r="W40" s="43"/>
      <c r="X40" s="43"/>
      <c r="Y40" s="46"/>
    </row>
    <row r="41" spans="1:25">
      <c r="A41" s="41"/>
      <c r="B41" s="43"/>
      <c r="C41" s="41"/>
      <c r="D41" s="89" t="s">
        <v>92</v>
      </c>
      <c r="E41" s="4" t="s">
        <v>93</v>
      </c>
      <c r="F41" s="4" t="s">
        <v>93</v>
      </c>
      <c r="G41" s="4" t="s">
        <v>93</v>
      </c>
      <c r="H41" s="4" t="s">
        <v>93</v>
      </c>
      <c r="I41" s="4" t="s">
        <v>93</v>
      </c>
      <c r="J41" s="89" t="s">
        <v>92</v>
      </c>
      <c r="K41" s="89" t="s">
        <v>92</v>
      </c>
      <c r="L41" s="4" t="s">
        <v>93</v>
      </c>
      <c r="M41" s="4" t="s">
        <v>93</v>
      </c>
      <c r="N41" s="4" t="s">
        <v>93</v>
      </c>
      <c r="O41" s="4" t="s">
        <v>93</v>
      </c>
      <c r="P41" s="4" t="s">
        <v>93</v>
      </c>
      <c r="Q41" s="89" t="s">
        <v>92</v>
      </c>
      <c r="R41" s="89" t="s">
        <v>92</v>
      </c>
      <c r="S41" s="4"/>
      <c r="T41" s="34">
        <f>COUNTIF(D41:S41, "Я")</f>
        <v>10</v>
      </c>
      <c r="U41" s="41">
        <f>SUM(T40,T42)</f>
        <v>220</v>
      </c>
      <c r="V41" s="43"/>
      <c r="W41" s="43"/>
      <c r="X41" s="43"/>
      <c r="Y41" s="46"/>
    </row>
    <row r="42" spans="1:25" ht="12" thickBot="1">
      <c r="A42" s="41"/>
      <c r="B42" s="44"/>
      <c r="C42" s="48"/>
      <c r="D42" s="35"/>
      <c r="E42" s="35">
        <v>11</v>
      </c>
      <c r="F42" s="35">
        <v>11</v>
      </c>
      <c r="G42" s="35">
        <v>11</v>
      </c>
      <c r="H42" s="35">
        <v>11</v>
      </c>
      <c r="I42" s="35">
        <v>11</v>
      </c>
      <c r="J42" s="35"/>
      <c r="K42" s="35"/>
      <c r="L42" s="35">
        <v>11</v>
      </c>
      <c r="M42" s="35">
        <v>11</v>
      </c>
      <c r="N42" s="35">
        <v>11</v>
      </c>
      <c r="O42" s="35">
        <v>11</v>
      </c>
      <c r="P42" s="35">
        <v>11</v>
      </c>
      <c r="Q42" s="35"/>
      <c r="R42" s="35"/>
      <c r="S42" s="35"/>
      <c r="T42" s="35">
        <f>SUMIF(D41:R41,"Я",D42:R42)</f>
        <v>110</v>
      </c>
      <c r="U42" s="48"/>
      <c r="V42" s="44"/>
      <c r="W42" s="44"/>
      <c r="X42" s="44"/>
      <c r="Y42" s="47"/>
    </row>
    <row r="43" spans="1:25">
      <c r="A43" s="41">
        <v>9</v>
      </c>
      <c r="B43" s="42" t="str">
        <f>Общ!A10</f>
        <v>Ситников И.Г</v>
      </c>
      <c r="C43" s="49" t="str">
        <f>Общ!C10</f>
        <v>Юрист</v>
      </c>
      <c r="D43" s="90" t="s">
        <v>92</v>
      </c>
      <c r="E43" s="90" t="s">
        <v>92</v>
      </c>
      <c r="F43" s="34" t="s">
        <v>93</v>
      </c>
      <c r="G43" s="34" t="s">
        <v>93</v>
      </c>
      <c r="H43" s="34" t="s">
        <v>93</v>
      </c>
      <c r="I43" s="34" t="s">
        <v>25</v>
      </c>
      <c r="J43" s="34" t="s">
        <v>25</v>
      </c>
      <c r="K43" s="90" t="s">
        <v>92</v>
      </c>
      <c r="L43" s="90" t="s">
        <v>92</v>
      </c>
      <c r="M43" s="34" t="s">
        <v>93</v>
      </c>
      <c r="N43" s="34" t="s">
        <v>93</v>
      </c>
      <c r="O43" s="34" t="s">
        <v>93</v>
      </c>
      <c r="P43" s="34" t="s">
        <v>93</v>
      </c>
      <c r="Q43" s="34" t="s">
        <v>93</v>
      </c>
      <c r="R43" s="90" t="s">
        <v>92</v>
      </c>
      <c r="S43" s="34" t="s">
        <v>1</v>
      </c>
      <c r="T43" s="34">
        <f>COUNTIF(D43:S43, "Я")</f>
        <v>8</v>
      </c>
      <c r="U43" s="49">
        <f>SUM(T43,T45)</f>
        <v>18</v>
      </c>
      <c r="V43" s="42">
        <f>COUNTIF(D43:R45,"Б")</f>
        <v>2</v>
      </c>
      <c r="W43" s="42"/>
      <c r="X43" s="42"/>
      <c r="Y43" s="45"/>
    </row>
    <row r="44" spans="1:25" ht="12" thickBot="1">
      <c r="A44" s="41"/>
      <c r="B44" s="43"/>
      <c r="C44" s="41"/>
      <c r="D44" s="35"/>
      <c r="E44" s="35"/>
      <c r="F44" s="35">
        <v>11</v>
      </c>
      <c r="G44" s="35">
        <v>11</v>
      </c>
      <c r="H44" s="35">
        <v>11</v>
      </c>
      <c r="I44" s="35"/>
      <c r="J44" s="35"/>
      <c r="K44" s="35"/>
      <c r="L44" s="35"/>
      <c r="M44" s="35">
        <v>11</v>
      </c>
      <c r="N44" s="35">
        <v>11</v>
      </c>
      <c r="O44" s="35">
        <v>11</v>
      </c>
      <c r="P44" s="35">
        <v>11</v>
      </c>
      <c r="Q44" s="35">
        <v>11</v>
      </c>
      <c r="R44" s="35"/>
      <c r="S44" s="35" t="s">
        <v>1</v>
      </c>
      <c r="T44" s="35">
        <f>SUMIF(D43:R43,"Я",D44:R44)</f>
        <v>88</v>
      </c>
      <c r="U44" s="41"/>
      <c r="V44" s="43"/>
      <c r="W44" s="43"/>
      <c r="X44" s="43"/>
      <c r="Y44" s="46"/>
    </row>
    <row r="45" spans="1:25">
      <c r="A45" s="41"/>
      <c r="B45" s="43"/>
      <c r="C45" s="41"/>
      <c r="D45" s="89" t="s">
        <v>92</v>
      </c>
      <c r="E45" s="4" t="s">
        <v>93</v>
      </c>
      <c r="F45" s="4" t="s">
        <v>93</v>
      </c>
      <c r="G45" s="4" t="s">
        <v>93</v>
      </c>
      <c r="H45" s="4" t="s">
        <v>93</v>
      </c>
      <c r="I45" s="4" t="s">
        <v>93</v>
      </c>
      <c r="J45" s="89" t="s">
        <v>92</v>
      </c>
      <c r="K45" s="89" t="s">
        <v>92</v>
      </c>
      <c r="L45" s="4" t="s">
        <v>93</v>
      </c>
      <c r="M45" s="4" t="s">
        <v>93</v>
      </c>
      <c r="N45" s="4" t="s">
        <v>93</v>
      </c>
      <c r="O45" s="4" t="s">
        <v>93</v>
      </c>
      <c r="P45" s="4" t="s">
        <v>93</v>
      </c>
      <c r="Q45" s="89" t="s">
        <v>92</v>
      </c>
      <c r="R45" s="89" t="s">
        <v>92</v>
      </c>
      <c r="S45" s="4"/>
      <c r="T45" s="34">
        <f>COUNTIF(D45:S45, "Я")</f>
        <v>10</v>
      </c>
      <c r="U45" s="41">
        <f>SUM(T44,T46)</f>
        <v>198</v>
      </c>
      <c r="V45" s="43"/>
      <c r="W45" s="43"/>
      <c r="X45" s="43"/>
      <c r="Y45" s="46"/>
    </row>
    <row r="46" spans="1:25" ht="12" thickBot="1">
      <c r="A46" s="41"/>
      <c r="B46" s="44"/>
      <c r="C46" s="48"/>
      <c r="D46" s="35"/>
      <c r="E46" s="35">
        <v>11</v>
      </c>
      <c r="F46" s="35">
        <v>11</v>
      </c>
      <c r="G46" s="35">
        <v>11</v>
      </c>
      <c r="H46" s="35">
        <v>11</v>
      </c>
      <c r="I46" s="35">
        <v>11</v>
      </c>
      <c r="J46" s="35"/>
      <c r="K46" s="35"/>
      <c r="L46" s="35">
        <v>11</v>
      </c>
      <c r="M46" s="35">
        <v>11</v>
      </c>
      <c r="N46" s="35">
        <v>11</v>
      </c>
      <c r="O46" s="35">
        <v>11</v>
      </c>
      <c r="P46" s="35">
        <v>11</v>
      </c>
      <c r="Q46" s="35"/>
      <c r="R46" s="35"/>
      <c r="S46" s="35"/>
      <c r="T46" s="35">
        <f>SUMIF(D45:R45,"Я",D46:R46)</f>
        <v>110</v>
      </c>
      <c r="U46" s="48"/>
      <c r="V46" s="44"/>
      <c r="W46" s="44"/>
      <c r="X46" s="44"/>
      <c r="Y46" s="47"/>
    </row>
    <row r="47" spans="1:25">
      <c r="A47" s="41">
        <v>10</v>
      </c>
      <c r="B47" s="42" t="str">
        <f>Общ!A11</f>
        <v>Ханжина И.В</v>
      </c>
      <c r="C47" s="49" t="str">
        <f>Общ!C11</f>
        <v>Методист</v>
      </c>
      <c r="D47" s="90" t="s">
        <v>92</v>
      </c>
      <c r="E47" s="90" t="s">
        <v>92</v>
      </c>
      <c r="F47" s="34" t="s">
        <v>93</v>
      </c>
      <c r="G47" s="34" t="s">
        <v>93</v>
      </c>
      <c r="H47" s="34" t="s">
        <v>93</v>
      </c>
      <c r="I47" s="34" t="s">
        <v>93</v>
      </c>
      <c r="J47" s="34" t="s">
        <v>93</v>
      </c>
      <c r="K47" s="90" t="s">
        <v>92</v>
      </c>
      <c r="L47" s="90" t="s">
        <v>92</v>
      </c>
      <c r="M47" s="34" t="s">
        <v>93</v>
      </c>
      <c r="N47" s="34" t="s">
        <v>93</v>
      </c>
      <c r="O47" s="34" t="s">
        <v>93</v>
      </c>
      <c r="P47" s="34" t="s">
        <v>93</v>
      </c>
      <c r="Q47" s="34" t="s">
        <v>93</v>
      </c>
      <c r="R47" s="90" t="s">
        <v>92</v>
      </c>
      <c r="S47" s="34" t="s">
        <v>1</v>
      </c>
      <c r="T47" s="34">
        <f>COUNTIF(D47:S47, "Я")</f>
        <v>10</v>
      </c>
      <c r="U47" s="49">
        <f>SUM(T47,T49)</f>
        <v>20</v>
      </c>
      <c r="V47" s="42"/>
      <c r="W47" s="42"/>
      <c r="X47" s="42"/>
      <c r="Y47" s="45"/>
    </row>
    <row r="48" spans="1:25" ht="12" thickBot="1">
      <c r="A48" s="41"/>
      <c r="B48" s="43"/>
      <c r="C48" s="41"/>
      <c r="D48" s="35"/>
      <c r="E48" s="35"/>
      <c r="F48" s="35">
        <v>10</v>
      </c>
      <c r="G48" s="35">
        <v>10</v>
      </c>
      <c r="H48" s="35">
        <v>10</v>
      </c>
      <c r="I48" s="35">
        <v>10</v>
      </c>
      <c r="J48" s="35">
        <v>10</v>
      </c>
      <c r="K48" s="35"/>
      <c r="L48" s="35"/>
      <c r="M48" s="35">
        <v>10</v>
      </c>
      <c r="N48" s="35">
        <v>10</v>
      </c>
      <c r="O48" s="35">
        <v>10</v>
      </c>
      <c r="P48" s="35">
        <v>10</v>
      </c>
      <c r="Q48" s="35">
        <v>10</v>
      </c>
      <c r="R48" s="35"/>
      <c r="S48" s="35" t="s">
        <v>1</v>
      </c>
      <c r="T48" s="35">
        <f>SUMIF(D47:R47,"Я",D48:R48)</f>
        <v>100</v>
      </c>
      <c r="U48" s="41"/>
      <c r="V48" s="43"/>
      <c r="W48" s="43"/>
      <c r="X48" s="43"/>
      <c r="Y48" s="46"/>
    </row>
    <row r="49" spans="1:25">
      <c r="A49" s="41"/>
      <c r="B49" s="43"/>
      <c r="C49" s="41"/>
      <c r="D49" s="89" t="s">
        <v>92</v>
      </c>
      <c r="E49" s="4" t="s">
        <v>93</v>
      </c>
      <c r="F49" s="4" t="s">
        <v>93</v>
      </c>
      <c r="G49" s="4" t="s">
        <v>93</v>
      </c>
      <c r="H49" s="4" t="s">
        <v>93</v>
      </c>
      <c r="I49" s="4" t="s">
        <v>93</v>
      </c>
      <c r="J49" s="89" t="s">
        <v>92</v>
      </c>
      <c r="K49" s="89" t="s">
        <v>92</v>
      </c>
      <c r="L49" s="4" t="s">
        <v>93</v>
      </c>
      <c r="M49" s="4" t="s">
        <v>93</v>
      </c>
      <c r="N49" s="4" t="s">
        <v>93</v>
      </c>
      <c r="O49" s="4" t="s">
        <v>93</v>
      </c>
      <c r="P49" s="4" t="s">
        <v>93</v>
      </c>
      <c r="Q49" s="89" t="s">
        <v>92</v>
      </c>
      <c r="R49" s="89" t="s">
        <v>92</v>
      </c>
      <c r="S49" s="4"/>
      <c r="T49" s="34">
        <f>COUNTIF(D49:S49, "Я")</f>
        <v>10</v>
      </c>
      <c r="U49" s="41">
        <f>SUM(T48,T50)</f>
        <v>200</v>
      </c>
      <c r="V49" s="43"/>
      <c r="W49" s="43"/>
      <c r="X49" s="43"/>
      <c r="Y49" s="46"/>
    </row>
    <row r="50" spans="1:25" ht="12" thickBot="1">
      <c r="A50" s="41"/>
      <c r="B50" s="44"/>
      <c r="C50" s="48"/>
      <c r="D50" s="35"/>
      <c r="E50" s="35">
        <v>10</v>
      </c>
      <c r="F50" s="35">
        <v>10</v>
      </c>
      <c r="G50" s="35">
        <v>10</v>
      </c>
      <c r="H50" s="35">
        <v>10</v>
      </c>
      <c r="I50" s="35">
        <v>10</v>
      </c>
      <c r="J50" s="35"/>
      <c r="K50" s="35"/>
      <c r="L50" s="35">
        <v>10</v>
      </c>
      <c r="M50" s="35">
        <v>10</v>
      </c>
      <c r="N50" s="35">
        <v>10</v>
      </c>
      <c r="O50" s="35">
        <v>10</v>
      </c>
      <c r="P50" s="35">
        <v>10</v>
      </c>
      <c r="Q50" s="35"/>
      <c r="R50" s="35"/>
      <c r="S50" s="35"/>
      <c r="T50" s="35">
        <f>SUMIF(D49:R49,"Я",D50:R50)</f>
        <v>100</v>
      </c>
      <c r="U50" s="48"/>
      <c r="V50" s="44"/>
      <c r="W50" s="44"/>
      <c r="X50" s="44"/>
      <c r="Y50" s="47"/>
    </row>
    <row r="56" spans="1:25">
      <c r="A56" s="40" t="s">
        <v>65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: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: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</sheetData>
  <mergeCells count="139">
    <mergeCell ref="X47:X50"/>
    <mergeCell ref="Y47:Y50"/>
    <mergeCell ref="U49:U50"/>
    <mergeCell ref="B47:B50"/>
    <mergeCell ref="C47:C50"/>
    <mergeCell ref="U47:U48"/>
    <mergeCell ref="V47:V50"/>
    <mergeCell ref="W47:W50"/>
    <mergeCell ref="X39:X42"/>
    <mergeCell ref="Y39:Y42"/>
    <mergeCell ref="U41:U42"/>
    <mergeCell ref="B43:B46"/>
    <mergeCell ref="C43:C46"/>
    <mergeCell ref="U43:U44"/>
    <mergeCell ref="V43:V46"/>
    <mergeCell ref="W43:W46"/>
    <mergeCell ref="X43:X46"/>
    <mergeCell ref="Y43:Y46"/>
    <mergeCell ref="U45:U46"/>
    <mergeCell ref="B39:B42"/>
    <mergeCell ref="C39:C42"/>
    <mergeCell ref="U39:U40"/>
    <mergeCell ref="V39:V42"/>
    <mergeCell ref="W39:W42"/>
    <mergeCell ref="X31:X34"/>
    <mergeCell ref="Y31:Y34"/>
    <mergeCell ref="U33:U34"/>
    <mergeCell ref="B35:B38"/>
    <mergeCell ref="C35:C38"/>
    <mergeCell ref="U35:U36"/>
    <mergeCell ref="V35:V38"/>
    <mergeCell ref="W35:W38"/>
    <mergeCell ref="X35:X38"/>
    <mergeCell ref="Y35:Y38"/>
    <mergeCell ref="U37:U38"/>
    <mergeCell ref="B31:B34"/>
    <mergeCell ref="C31:C34"/>
    <mergeCell ref="U31:U32"/>
    <mergeCell ref="V31:V34"/>
    <mergeCell ref="W31:W34"/>
    <mergeCell ref="A31:A34"/>
    <mergeCell ref="A35:A38"/>
    <mergeCell ref="A39:A42"/>
    <mergeCell ref="A43:A46"/>
    <mergeCell ref="A47:A50"/>
    <mergeCell ref="D2:S2"/>
    <mergeCell ref="D3:S3"/>
    <mergeCell ref="T9:U9"/>
    <mergeCell ref="T5:U5"/>
    <mergeCell ref="V6:V9"/>
    <mergeCell ref="D5:S5"/>
    <mergeCell ref="T6:T7"/>
    <mergeCell ref="T8:U8"/>
    <mergeCell ref="K6:K7"/>
    <mergeCell ref="P8:P9"/>
    <mergeCell ref="J8:J9"/>
    <mergeCell ref="J6:J7"/>
    <mergeCell ref="I8:I9"/>
    <mergeCell ref="H8:H9"/>
    <mergeCell ref="I6:I7"/>
    <mergeCell ref="H6:H7"/>
    <mergeCell ref="V11:V14"/>
    <mergeCell ref="W11:W14"/>
    <mergeCell ref="Y6:Y9"/>
    <mergeCell ref="V5:Y5"/>
    <mergeCell ref="D10:S10"/>
    <mergeCell ref="W6:W9"/>
    <mergeCell ref="U11:U12"/>
    <mergeCell ref="U13:U14"/>
    <mergeCell ref="X6:X9"/>
    <mergeCell ref="O8:O9"/>
    <mergeCell ref="N8:N9"/>
    <mergeCell ref="M8:M9"/>
    <mergeCell ref="L8:L9"/>
    <mergeCell ref="S8:S9"/>
    <mergeCell ref="R8:R9"/>
    <mergeCell ref="Q8:Q9"/>
    <mergeCell ref="D6:D7"/>
    <mergeCell ref="D8:D9"/>
    <mergeCell ref="E6:E7"/>
    <mergeCell ref="E8:E9"/>
    <mergeCell ref="S6:S7"/>
    <mergeCell ref="R6:R7"/>
    <mergeCell ref="Q6:Q7"/>
    <mergeCell ref="P6:P7"/>
    <mergeCell ref="K8:K9"/>
    <mergeCell ref="O6:O7"/>
    <mergeCell ref="N6:N7"/>
    <mergeCell ref="M6:M7"/>
    <mergeCell ref="L6:L7"/>
    <mergeCell ref="B5:B9"/>
    <mergeCell ref="C5:C9"/>
    <mergeCell ref="W15:W18"/>
    <mergeCell ref="U17:U18"/>
    <mergeCell ref="W19:W22"/>
    <mergeCell ref="U21:U22"/>
    <mergeCell ref="V19:V22"/>
    <mergeCell ref="U19:U20"/>
    <mergeCell ref="F6:F7"/>
    <mergeCell ref="F8:F9"/>
    <mergeCell ref="G6:G7"/>
    <mergeCell ref="B19:B22"/>
    <mergeCell ref="C19:C22"/>
    <mergeCell ref="G8:G9"/>
    <mergeCell ref="B11:B14"/>
    <mergeCell ref="C11:C14"/>
    <mergeCell ref="B15:B18"/>
    <mergeCell ref="C15:C18"/>
    <mergeCell ref="U15:U16"/>
    <mergeCell ref="V15:V18"/>
    <mergeCell ref="U27:U28"/>
    <mergeCell ref="B27:B30"/>
    <mergeCell ref="C27:C30"/>
    <mergeCell ref="B23:B26"/>
    <mergeCell ref="C23:C26"/>
    <mergeCell ref="U23:U24"/>
    <mergeCell ref="V23:V26"/>
    <mergeCell ref="U25:U26"/>
    <mergeCell ref="Y27:Y30"/>
    <mergeCell ref="V27:V30"/>
    <mergeCell ref="W27:W30"/>
    <mergeCell ref="W23:W26"/>
    <mergeCell ref="U29:U30"/>
    <mergeCell ref="A56:Y63"/>
    <mergeCell ref="A27:A30"/>
    <mergeCell ref="A5:A9"/>
    <mergeCell ref="A11:A14"/>
    <mergeCell ref="A15:A18"/>
    <mergeCell ref="A19:A22"/>
    <mergeCell ref="A23:A26"/>
    <mergeCell ref="X11:X14"/>
    <mergeCell ref="Y11:Y14"/>
    <mergeCell ref="X15:X18"/>
    <mergeCell ref="Y15:Y18"/>
    <mergeCell ref="X19:X22"/>
    <mergeCell ref="Y19:Y22"/>
    <mergeCell ref="X23:X26"/>
    <mergeCell ref="Y23:Y26"/>
    <mergeCell ref="X27:X30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83" orientation="landscape" r:id="rId1"/>
  <headerFooter alignWithMargins="0"/>
  <ignoredErrors>
    <ignoredError sqref="T14:T16 T12 T17:T18 U13 U15 T20:T23 U17 U19 T24:T26 U23 T27:T31 U21 U25 U27 T32:T35 U31 U29 U33 T36:T41 U35 U39 T43:U43 T45 T47:U47 T4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37"/>
  <sheetViews>
    <sheetView tabSelected="1" topLeftCell="A4" zoomScale="75" zoomScaleNormal="75" workbookViewId="0">
      <selection activeCell="H10" sqref="H10:H19"/>
    </sheetView>
  </sheetViews>
  <sheetFormatPr defaultRowHeight="18"/>
  <cols>
    <col min="1" max="1" width="5" style="8" customWidth="1"/>
    <col min="2" max="2" width="18" style="8" customWidth="1"/>
    <col min="3" max="3" width="22.85546875" style="8" customWidth="1"/>
    <col min="4" max="4" width="24.140625" style="8" customWidth="1"/>
    <col min="5" max="5" width="12.28515625" style="8" customWidth="1"/>
    <col min="6" max="6" width="15.28515625" style="8" customWidth="1"/>
    <col min="7" max="7" width="17.7109375" style="8" customWidth="1"/>
    <col min="8" max="8" width="19.85546875" style="8" customWidth="1"/>
    <col min="9" max="9" width="14.5703125" style="8" customWidth="1"/>
    <col min="10" max="10" width="14.85546875" style="8" customWidth="1"/>
    <col min="11" max="11" width="18.85546875" style="8" customWidth="1"/>
    <col min="12" max="12" width="17.5703125" style="8" customWidth="1"/>
    <col min="13" max="13" width="25" style="8" customWidth="1"/>
    <col min="14" max="14" width="14.140625" style="8" customWidth="1"/>
    <col min="15" max="15" width="14.28515625" style="8" customWidth="1"/>
    <col min="16" max="16" width="14.85546875" style="8" customWidth="1"/>
    <col min="17" max="17" width="10.85546875" style="8" customWidth="1"/>
    <col min="18" max="18" width="18.5703125" style="8" customWidth="1"/>
    <col min="19" max="20" width="15.42578125" style="8" customWidth="1"/>
    <col min="21" max="254" width="9.140625" style="8"/>
    <col min="255" max="255" width="4" style="8" customWidth="1"/>
    <col min="256" max="256" width="9.140625" style="8"/>
    <col min="257" max="257" width="18" style="8" customWidth="1"/>
    <col min="258" max="258" width="13" style="8" customWidth="1"/>
    <col min="259" max="259" width="10.7109375" style="8" customWidth="1"/>
    <col min="260" max="260" width="3.7109375" style="8" customWidth="1"/>
    <col min="261" max="261" width="3.5703125" style="8" customWidth="1"/>
    <col min="262" max="262" width="8" style="8" customWidth="1"/>
    <col min="263" max="263" width="9.7109375" style="8" customWidth="1"/>
    <col min="264" max="264" width="8.28515625" style="8" customWidth="1"/>
    <col min="265" max="265" width="7" style="8" customWidth="1"/>
    <col min="266" max="266" width="4.140625" style="8" customWidth="1"/>
    <col min="267" max="267" width="3.42578125" style="8" customWidth="1"/>
    <col min="268" max="268" width="6.140625" style="8" customWidth="1"/>
    <col min="269" max="269" width="9.140625" style="8"/>
    <col min="270" max="270" width="8.140625" style="8" customWidth="1"/>
    <col min="271" max="271" width="6.5703125" style="8" customWidth="1"/>
    <col min="272" max="272" width="6.140625" style="8" customWidth="1"/>
    <col min="273" max="273" width="6.85546875" style="8" customWidth="1"/>
    <col min="274" max="274" width="8" style="8" customWidth="1"/>
    <col min="275" max="275" width="7.140625" style="8" customWidth="1"/>
    <col min="276" max="510" width="9.140625" style="8"/>
    <col min="511" max="511" width="4" style="8" customWidth="1"/>
    <col min="512" max="512" width="9.140625" style="8"/>
    <col min="513" max="513" width="18" style="8" customWidth="1"/>
    <col min="514" max="514" width="13" style="8" customWidth="1"/>
    <col min="515" max="515" width="10.7109375" style="8" customWidth="1"/>
    <col min="516" max="516" width="3.7109375" style="8" customWidth="1"/>
    <col min="517" max="517" width="3.5703125" style="8" customWidth="1"/>
    <col min="518" max="518" width="8" style="8" customWidth="1"/>
    <col min="519" max="519" width="9.7109375" style="8" customWidth="1"/>
    <col min="520" max="520" width="8.28515625" style="8" customWidth="1"/>
    <col min="521" max="521" width="7" style="8" customWidth="1"/>
    <col min="522" max="522" width="4.140625" style="8" customWidth="1"/>
    <col min="523" max="523" width="3.42578125" style="8" customWidth="1"/>
    <col min="524" max="524" width="6.140625" style="8" customWidth="1"/>
    <col min="525" max="525" width="9.140625" style="8"/>
    <col min="526" max="526" width="8.140625" style="8" customWidth="1"/>
    <col min="527" max="527" width="6.5703125" style="8" customWidth="1"/>
    <col min="528" max="528" width="6.140625" style="8" customWidth="1"/>
    <col min="529" max="529" width="6.85546875" style="8" customWidth="1"/>
    <col min="530" max="530" width="8" style="8" customWidth="1"/>
    <col min="531" max="531" width="7.140625" style="8" customWidth="1"/>
    <col min="532" max="766" width="9.140625" style="8"/>
    <col min="767" max="767" width="4" style="8" customWidth="1"/>
    <col min="768" max="768" width="9.140625" style="8"/>
    <col min="769" max="769" width="18" style="8" customWidth="1"/>
    <col min="770" max="770" width="13" style="8" customWidth="1"/>
    <col min="771" max="771" width="10.7109375" style="8" customWidth="1"/>
    <col min="772" max="772" width="3.7109375" style="8" customWidth="1"/>
    <col min="773" max="773" width="3.5703125" style="8" customWidth="1"/>
    <col min="774" max="774" width="8" style="8" customWidth="1"/>
    <col min="775" max="775" width="9.7109375" style="8" customWidth="1"/>
    <col min="776" max="776" width="8.28515625" style="8" customWidth="1"/>
    <col min="777" max="777" width="7" style="8" customWidth="1"/>
    <col min="778" max="778" width="4.140625" style="8" customWidth="1"/>
    <col min="779" max="779" width="3.42578125" style="8" customWidth="1"/>
    <col min="780" max="780" width="6.140625" style="8" customWidth="1"/>
    <col min="781" max="781" width="9.140625" style="8"/>
    <col min="782" max="782" width="8.140625" style="8" customWidth="1"/>
    <col min="783" max="783" width="6.5703125" style="8" customWidth="1"/>
    <col min="784" max="784" width="6.140625" style="8" customWidth="1"/>
    <col min="785" max="785" width="6.85546875" style="8" customWidth="1"/>
    <col min="786" max="786" width="8" style="8" customWidth="1"/>
    <col min="787" max="787" width="7.140625" style="8" customWidth="1"/>
    <col min="788" max="1022" width="9.140625" style="8"/>
    <col min="1023" max="1023" width="4" style="8" customWidth="1"/>
    <col min="1024" max="1024" width="9.140625" style="8"/>
    <col min="1025" max="1025" width="18" style="8" customWidth="1"/>
    <col min="1026" max="1026" width="13" style="8" customWidth="1"/>
    <col min="1027" max="1027" width="10.7109375" style="8" customWidth="1"/>
    <col min="1028" max="1028" width="3.7109375" style="8" customWidth="1"/>
    <col min="1029" max="1029" width="3.5703125" style="8" customWidth="1"/>
    <col min="1030" max="1030" width="8" style="8" customWidth="1"/>
    <col min="1031" max="1031" width="9.7109375" style="8" customWidth="1"/>
    <col min="1032" max="1032" width="8.28515625" style="8" customWidth="1"/>
    <col min="1033" max="1033" width="7" style="8" customWidth="1"/>
    <col min="1034" max="1034" width="4.140625" style="8" customWidth="1"/>
    <col min="1035" max="1035" width="3.42578125" style="8" customWidth="1"/>
    <col min="1036" max="1036" width="6.140625" style="8" customWidth="1"/>
    <col min="1037" max="1037" width="9.140625" style="8"/>
    <col min="1038" max="1038" width="8.140625" style="8" customWidth="1"/>
    <col min="1039" max="1039" width="6.5703125" style="8" customWidth="1"/>
    <col min="1040" max="1040" width="6.140625" style="8" customWidth="1"/>
    <col min="1041" max="1041" width="6.85546875" style="8" customWidth="1"/>
    <col min="1042" max="1042" width="8" style="8" customWidth="1"/>
    <col min="1043" max="1043" width="7.140625" style="8" customWidth="1"/>
    <col min="1044" max="1278" width="9.140625" style="8"/>
    <col min="1279" max="1279" width="4" style="8" customWidth="1"/>
    <col min="1280" max="1280" width="9.140625" style="8"/>
    <col min="1281" max="1281" width="18" style="8" customWidth="1"/>
    <col min="1282" max="1282" width="13" style="8" customWidth="1"/>
    <col min="1283" max="1283" width="10.7109375" style="8" customWidth="1"/>
    <col min="1284" max="1284" width="3.7109375" style="8" customWidth="1"/>
    <col min="1285" max="1285" width="3.5703125" style="8" customWidth="1"/>
    <col min="1286" max="1286" width="8" style="8" customWidth="1"/>
    <col min="1287" max="1287" width="9.7109375" style="8" customWidth="1"/>
    <col min="1288" max="1288" width="8.28515625" style="8" customWidth="1"/>
    <col min="1289" max="1289" width="7" style="8" customWidth="1"/>
    <col min="1290" max="1290" width="4.140625" style="8" customWidth="1"/>
    <col min="1291" max="1291" width="3.42578125" style="8" customWidth="1"/>
    <col min="1292" max="1292" width="6.140625" style="8" customWidth="1"/>
    <col min="1293" max="1293" width="9.140625" style="8"/>
    <col min="1294" max="1294" width="8.140625" style="8" customWidth="1"/>
    <col min="1295" max="1295" width="6.5703125" style="8" customWidth="1"/>
    <col min="1296" max="1296" width="6.140625" style="8" customWidth="1"/>
    <col min="1297" max="1297" width="6.85546875" style="8" customWidth="1"/>
    <col min="1298" max="1298" width="8" style="8" customWidth="1"/>
    <col min="1299" max="1299" width="7.140625" style="8" customWidth="1"/>
    <col min="1300" max="1534" width="9.140625" style="8"/>
    <col min="1535" max="1535" width="4" style="8" customWidth="1"/>
    <col min="1536" max="1536" width="9.140625" style="8"/>
    <col min="1537" max="1537" width="18" style="8" customWidth="1"/>
    <col min="1538" max="1538" width="13" style="8" customWidth="1"/>
    <col min="1539" max="1539" width="10.7109375" style="8" customWidth="1"/>
    <col min="1540" max="1540" width="3.7109375" style="8" customWidth="1"/>
    <col min="1541" max="1541" width="3.5703125" style="8" customWidth="1"/>
    <col min="1542" max="1542" width="8" style="8" customWidth="1"/>
    <col min="1543" max="1543" width="9.7109375" style="8" customWidth="1"/>
    <col min="1544" max="1544" width="8.28515625" style="8" customWidth="1"/>
    <col min="1545" max="1545" width="7" style="8" customWidth="1"/>
    <col min="1546" max="1546" width="4.140625" style="8" customWidth="1"/>
    <col min="1547" max="1547" width="3.42578125" style="8" customWidth="1"/>
    <col min="1548" max="1548" width="6.140625" style="8" customWidth="1"/>
    <col min="1549" max="1549" width="9.140625" style="8"/>
    <col min="1550" max="1550" width="8.140625" style="8" customWidth="1"/>
    <col min="1551" max="1551" width="6.5703125" style="8" customWidth="1"/>
    <col min="1552" max="1552" width="6.140625" style="8" customWidth="1"/>
    <col min="1553" max="1553" width="6.85546875" style="8" customWidth="1"/>
    <col min="1554" max="1554" width="8" style="8" customWidth="1"/>
    <col min="1555" max="1555" width="7.140625" style="8" customWidth="1"/>
    <col min="1556" max="1790" width="9.140625" style="8"/>
    <col min="1791" max="1791" width="4" style="8" customWidth="1"/>
    <col min="1792" max="1792" width="9.140625" style="8"/>
    <col min="1793" max="1793" width="18" style="8" customWidth="1"/>
    <col min="1794" max="1794" width="13" style="8" customWidth="1"/>
    <col min="1795" max="1795" width="10.7109375" style="8" customWidth="1"/>
    <col min="1796" max="1796" width="3.7109375" style="8" customWidth="1"/>
    <col min="1797" max="1797" width="3.5703125" style="8" customWidth="1"/>
    <col min="1798" max="1798" width="8" style="8" customWidth="1"/>
    <col min="1799" max="1799" width="9.7109375" style="8" customWidth="1"/>
    <col min="1800" max="1800" width="8.28515625" style="8" customWidth="1"/>
    <col min="1801" max="1801" width="7" style="8" customWidth="1"/>
    <col min="1802" max="1802" width="4.140625" style="8" customWidth="1"/>
    <col min="1803" max="1803" width="3.42578125" style="8" customWidth="1"/>
    <col min="1804" max="1804" width="6.140625" style="8" customWidth="1"/>
    <col min="1805" max="1805" width="9.140625" style="8"/>
    <col min="1806" max="1806" width="8.140625" style="8" customWidth="1"/>
    <col min="1807" max="1807" width="6.5703125" style="8" customWidth="1"/>
    <col min="1808" max="1808" width="6.140625" style="8" customWidth="1"/>
    <col min="1809" max="1809" width="6.85546875" style="8" customWidth="1"/>
    <col min="1810" max="1810" width="8" style="8" customWidth="1"/>
    <col min="1811" max="1811" width="7.140625" style="8" customWidth="1"/>
    <col min="1812" max="2046" width="9.140625" style="8"/>
    <col min="2047" max="2047" width="4" style="8" customWidth="1"/>
    <col min="2048" max="2048" width="9.140625" style="8"/>
    <col min="2049" max="2049" width="18" style="8" customWidth="1"/>
    <col min="2050" max="2050" width="13" style="8" customWidth="1"/>
    <col min="2051" max="2051" width="10.7109375" style="8" customWidth="1"/>
    <col min="2052" max="2052" width="3.7109375" style="8" customWidth="1"/>
    <col min="2053" max="2053" width="3.5703125" style="8" customWidth="1"/>
    <col min="2054" max="2054" width="8" style="8" customWidth="1"/>
    <col min="2055" max="2055" width="9.7109375" style="8" customWidth="1"/>
    <col min="2056" max="2056" width="8.28515625" style="8" customWidth="1"/>
    <col min="2057" max="2057" width="7" style="8" customWidth="1"/>
    <col min="2058" max="2058" width="4.140625" style="8" customWidth="1"/>
    <col min="2059" max="2059" width="3.42578125" style="8" customWidth="1"/>
    <col min="2060" max="2060" width="6.140625" style="8" customWidth="1"/>
    <col min="2061" max="2061" width="9.140625" style="8"/>
    <col min="2062" max="2062" width="8.140625" style="8" customWidth="1"/>
    <col min="2063" max="2063" width="6.5703125" style="8" customWidth="1"/>
    <col min="2064" max="2064" width="6.140625" style="8" customWidth="1"/>
    <col min="2065" max="2065" width="6.85546875" style="8" customWidth="1"/>
    <col min="2066" max="2066" width="8" style="8" customWidth="1"/>
    <col min="2067" max="2067" width="7.140625" style="8" customWidth="1"/>
    <col min="2068" max="2302" width="9.140625" style="8"/>
    <col min="2303" max="2303" width="4" style="8" customWidth="1"/>
    <col min="2304" max="2304" width="9.140625" style="8"/>
    <col min="2305" max="2305" width="18" style="8" customWidth="1"/>
    <col min="2306" max="2306" width="13" style="8" customWidth="1"/>
    <col min="2307" max="2307" width="10.7109375" style="8" customWidth="1"/>
    <col min="2308" max="2308" width="3.7109375" style="8" customWidth="1"/>
    <col min="2309" max="2309" width="3.5703125" style="8" customWidth="1"/>
    <col min="2310" max="2310" width="8" style="8" customWidth="1"/>
    <col min="2311" max="2311" width="9.7109375" style="8" customWidth="1"/>
    <col min="2312" max="2312" width="8.28515625" style="8" customWidth="1"/>
    <col min="2313" max="2313" width="7" style="8" customWidth="1"/>
    <col min="2314" max="2314" width="4.140625" style="8" customWidth="1"/>
    <col min="2315" max="2315" width="3.42578125" style="8" customWidth="1"/>
    <col min="2316" max="2316" width="6.140625" style="8" customWidth="1"/>
    <col min="2317" max="2317" width="9.140625" style="8"/>
    <col min="2318" max="2318" width="8.140625" style="8" customWidth="1"/>
    <col min="2319" max="2319" width="6.5703125" style="8" customWidth="1"/>
    <col min="2320" max="2320" width="6.140625" style="8" customWidth="1"/>
    <col min="2321" max="2321" width="6.85546875" style="8" customWidth="1"/>
    <col min="2322" max="2322" width="8" style="8" customWidth="1"/>
    <col min="2323" max="2323" width="7.140625" style="8" customWidth="1"/>
    <col min="2324" max="2558" width="9.140625" style="8"/>
    <col min="2559" max="2559" width="4" style="8" customWidth="1"/>
    <col min="2560" max="2560" width="9.140625" style="8"/>
    <col min="2561" max="2561" width="18" style="8" customWidth="1"/>
    <col min="2562" max="2562" width="13" style="8" customWidth="1"/>
    <col min="2563" max="2563" width="10.7109375" style="8" customWidth="1"/>
    <col min="2564" max="2564" width="3.7109375" style="8" customWidth="1"/>
    <col min="2565" max="2565" width="3.5703125" style="8" customWidth="1"/>
    <col min="2566" max="2566" width="8" style="8" customWidth="1"/>
    <col min="2567" max="2567" width="9.7109375" style="8" customWidth="1"/>
    <col min="2568" max="2568" width="8.28515625" style="8" customWidth="1"/>
    <col min="2569" max="2569" width="7" style="8" customWidth="1"/>
    <col min="2570" max="2570" width="4.140625" style="8" customWidth="1"/>
    <col min="2571" max="2571" width="3.42578125" style="8" customWidth="1"/>
    <col min="2572" max="2572" width="6.140625" style="8" customWidth="1"/>
    <col min="2573" max="2573" width="9.140625" style="8"/>
    <col min="2574" max="2574" width="8.140625" style="8" customWidth="1"/>
    <col min="2575" max="2575" width="6.5703125" style="8" customWidth="1"/>
    <col min="2576" max="2576" width="6.140625" style="8" customWidth="1"/>
    <col min="2577" max="2577" width="6.85546875" style="8" customWidth="1"/>
    <col min="2578" max="2578" width="8" style="8" customWidth="1"/>
    <col min="2579" max="2579" width="7.140625" style="8" customWidth="1"/>
    <col min="2580" max="2814" width="9.140625" style="8"/>
    <col min="2815" max="2815" width="4" style="8" customWidth="1"/>
    <col min="2816" max="2816" width="9.140625" style="8"/>
    <col min="2817" max="2817" width="18" style="8" customWidth="1"/>
    <col min="2818" max="2818" width="13" style="8" customWidth="1"/>
    <col min="2819" max="2819" width="10.7109375" style="8" customWidth="1"/>
    <col min="2820" max="2820" width="3.7109375" style="8" customWidth="1"/>
    <col min="2821" max="2821" width="3.5703125" style="8" customWidth="1"/>
    <col min="2822" max="2822" width="8" style="8" customWidth="1"/>
    <col min="2823" max="2823" width="9.7109375" style="8" customWidth="1"/>
    <col min="2824" max="2824" width="8.28515625" style="8" customWidth="1"/>
    <col min="2825" max="2825" width="7" style="8" customWidth="1"/>
    <col min="2826" max="2826" width="4.140625" style="8" customWidth="1"/>
    <col min="2827" max="2827" width="3.42578125" style="8" customWidth="1"/>
    <col min="2828" max="2828" width="6.140625" style="8" customWidth="1"/>
    <col min="2829" max="2829" width="9.140625" style="8"/>
    <col min="2830" max="2830" width="8.140625" style="8" customWidth="1"/>
    <col min="2831" max="2831" width="6.5703125" style="8" customWidth="1"/>
    <col min="2832" max="2832" width="6.140625" style="8" customWidth="1"/>
    <col min="2833" max="2833" width="6.85546875" style="8" customWidth="1"/>
    <col min="2834" max="2834" width="8" style="8" customWidth="1"/>
    <col min="2835" max="2835" width="7.140625" style="8" customWidth="1"/>
    <col min="2836" max="3070" width="9.140625" style="8"/>
    <col min="3071" max="3071" width="4" style="8" customWidth="1"/>
    <col min="3072" max="3072" width="9.140625" style="8"/>
    <col min="3073" max="3073" width="18" style="8" customWidth="1"/>
    <col min="3074" max="3074" width="13" style="8" customWidth="1"/>
    <col min="3075" max="3075" width="10.7109375" style="8" customWidth="1"/>
    <col min="3076" max="3076" width="3.7109375" style="8" customWidth="1"/>
    <col min="3077" max="3077" width="3.5703125" style="8" customWidth="1"/>
    <col min="3078" max="3078" width="8" style="8" customWidth="1"/>
    <col min="3079" max="3079" width="9.7109375" style="8" customWidth="1"/>
    <col min="3080" max="3080" width="8.28515625" style="8" customWidth="1"/>
    <col min="3081" max="3081" width="7" style="8" customWidth="1"/>
    <col min="3082" max="3082" width="4.140625" style="8" customWidth="1"/>
    <col min="3083" max="3083" width="3.42578125" style="8" customWidth="1"/>
    <col min="3084" max="3084" width="6.140625" style="8" customWidth="1"/>
    <col min="3085" max="3085" width="9.140625" style="8"/>
    <col min="3086" max="3086" width="8.140625" style="8" customWidth="1"/>
    <col min="3087" max="3087" width="6.5703125" style="8" customWidth="1"/>
    <col min="3088" max="3088" width="6.140625" style="8" customWidth="1"/>
    <col min="3089" max="3089" width="6.85546875" style="8" customWidth="1"/>
    <col min="3090" max="3090" width="8" style="8" customWidth="1"/>
    <col min="3091" max="3091" width="7.140625" style="8" customWidth="1"/>
    <col min="3092" max="3326" width="9.140625" style="8"/>
    <col min="3327" max="3327" width="4" style="8" customWidth="1"/>
    <col min="3328" max="3328" width="9.140625" style="8"/>
    <col min="3329" max="3329" width="18" style="8" customWidth="1"/>
    <col min="3330" max="3330" width="13" style="8" customWidth="1"/>
    <col min="3331" max="3331" width="10.7109375" style="8" customWidth="1"/>
    <col min="3332" max="3332" width="3.7109375" style="8" customWidth="1"/>
    <col min="3333" max="3333" width="3.5703125" style="8" customWidth="1"/>
    <col min="3334" max="3334" width="8" style="8" customWidth="1"/>
    <col min="3335" max="3335" width="9.7109375" style="8" customWidth="1"/>
    <col min="3336" max="3336" width="8.28515625" style="8" customWidth="1"/>
    <col min="3337" max="3337" width="7" style="8" customWidth="1"/>
    <col min="3338" max="3338" width="4.140625" style="8" customWidth="1"/>
    <col min="3339" max="3339" width="3.42578125" style="8" customWidth="1"/>
    <col min="3340" max="3340" width="6.140625" style="8" customWidth="1"/>
    <col min="3341" max="3341" width="9.140625" style="8"/>
    <col min="3342" max="3342" width="8.140625" style="8" customWidth="1"/>
    <col min="3343" max="3343" width="6.5703125" style="8" customWidth="1"/>
    <col min="3344" max="3344" width="6.140625" style="8" customWidth="1"/>
    <col min="3345" max="3345" width="6.85546875" style="8" customWidth="1"/>
    <col min="3346" max="3346" width="8" style="8" customWidth="1"/>
    <col min="3347" max="3347" width="7.140625" style="8" customWidth="1"/>
    <col min="3348" max="3582" width="9.140625" style="8"/>
    <col min="3583" max="3583" width="4" style="8" customWidth="1"/>
    <col min="3584" max="3584" width="9.140625" style="8"/>
    <col min="3585" max="3585" width="18" style="8" customWidth="1"/>
    <col min="3586" max="3586" width="13" style="8" customWidth="1"/>
    <col min="3587" max="3587" width="10.7109375" style="8" customWidth="1"/>
    <col min="3588" max="3588" width="3.7109375" style="8" customWidth="1"/>
    <col min="3589" max="3589" width="3.5703125" style="8" customWidth="1"/>
    <col min="3590" max="3590" width="8" style="8" customWidth="1"/>
    <col min="3591" max="3591" width="9.7109375" style="8" customWidth="1"/>
    <col min="3592" max="3592" width="8.28515625" style="8" customWidth="1"/>
    <col min="3593" max="3593" width="7" style="8" customWidth="1"/>
    <col min="3594" max="3594" width="4.140625" style="8" customWidth="1"/>
    <col min="3595" max="3595" width="3.42578125" style="8" customWidth="1"/>
    <col min="3596" max="3596" width="6.140625" style="8" customWidth="1"/>
    <col min="3597" max="3597" width="9.140625" style="8"/>
    <col min="3598" max="3598" width="8.140625" style="8" customWidth="1"/>
    <col min="3599" max="3599" width="6.5703125" style="8" customWidth="1"/>
    <col min="3600" max="3600" width="6.140625" style="8" customWidth="1"/>
    <col min="3601" max="3601" width="6.85546875" style="8" customWidth="1"/>
    <col min="3602" max="3602" width="8" style="8" customWidth="1"/>
    <col min="3603" max="3603" width="7.140625" style="8" customWidth="1"/>
    <col min="3604" max="3838" width="9.140625" style="8"/>
    <col min="3839" max="3839" width="4" style="8" customWidth="1"/>
    <col min="3840" max="3840" width="9.140625" style="8"/>
    <col min="3841" max="3841" width="18" style="8" customWidth="1"/>
    <col min="3842" max="3842" width="13" style="8" customWidth="1"/>
    <col min="3843" max="3843" width="10.7109375" style="8" customWidth="1"/>
    <col min="3844" max="3844" width="3.7109375" style="8" customWidth="1"/>
    <col min="3845" max="3845" width="3.5703125" style="8" customWidth="1"/>
    <col min="3846" max="3846" width="8" style="8" customWidth="1"/>
    <col min="3847" max="3847" width="9.7109375" style="8" customWidth="1"/>
    <col min="3848" max="3848" width="8.28515625" style="8" customWidth="1"/>
    <col min="3849" max="3849" width="7" style="8" customWidth="1"/>
    <col min="3850" max="3850" width="4.140625" style="8" customWidth="1"/>
    <col min="3851" max="3851" width="3.42578125" style="8" customWidth="1"/>
    <col min="3852" max="3852" width="6.140625" style="8" customWidth="1"/>
    <col min="3853" max="3853" width="9.140625" style="8"/>
    <col min="3854" max="3854" width="8.140625" style="8" customWidth="1"/>
    <col min="3855" max="3855" width="6.5703125" style="8" customWidth="1"/>
    <col min="3856" max="3856" width="6.140625" style="8" customWidth="1"/>
    <col min="3857" max="3857" width="6.85546875" style="8" customWidth="1"/>
    <col min="3858" max="3858" width="8" style="8" customWidth="1"/>
    <col min="3859" max="3859" width="7.140625" style="8" customWidth="1"/>
    <col min="3860" max="4094" width="9.140625" style="8"/>
    <col min="4095" max="4095" width="4" style="8" customWidth="1"/>
    <col min="4096" max="4096" width="9.140625" style="8"/>
    <col min="4097" max="4097" width="18" style="8" customWidth="1"/>
    <col min="4098" max="4098" width="13" style="8" customWidth="1"/>
    <col min="4099" max="4099" width="10.7109375" style="8" customWidth="1"/>
    <col min="4100" max="4100" width="3.7109375" style="8" customWidth="1"/>
    <col min="4101" max="4101" width="3.5703125" style="8" customWidth="1"/>
    <col min="4102" max="4102" width="8" style="8" customWidth="1"/>
    <col min="4103" max="4103" width="9.7109375" style="8" customWidth="1"/>
    <col min="4104" max="4104" width="8.28515625" style="8" customWidth="1"/>
    <col min="4105" max="4105" width="7" style="8" customWidth="1"/>
    <col min="4106" max="4106" width="4.140625" style="8" customWidth="1"/>
    <col min="4107" max="4107" width="3.42578125" style="8" customWidth="1"/>
    <col min="4108" max="4108" width="6.140625" style="8" customWidth="1"/>
    <col min="4109" max="4109" width="9.140625" style="8"/>
    <col min="4110" max="4110" width="8.140625" style="8" customWidth="1"/>
    <col min="4111" max="4111" width="6.5703125" style="8" customWidth="1"/>
    <col min="4112" max="4112" width="6.140625" style="8" customWidth="1"/>
    <col min="4113" max="4113" width="6.85546875" style="8" customWidth="1"/>
    <col min="4114" max="4114" width="8" style="8" customWidth="1"/>
    <col min="4115" max="4115" width="7.140625" style="8" customWidth="1"/>
    <col min="4116" max="4350" width="9.140625" style="8"/>
    <col min="4351" max="4351" width="4" style="8" customWidth="1"/>
    <col min="4352" max="4352" width="9.140625" style="8"/>
    <col min="4353" max="4353" width="18" style="8" customWidth="1"/>
    <col min="4354" max="4354" width="13" style="8" customWidth="1"/>
    <col min="4355" max="4355" width="10.7109375" style="8" customWidth="1"/>
    <col min="4356" max="4356" width="3.7109375" style="8" customWidth="1"/>
    <col min="4357" max="4357" width="3.5703125" style="8" customWidth="1"/>
    <col min="4358" max="4358" width="8" style="8" customWidth="1"/>
    <col min="4359" max="4359" width="9.7109375" style="8" customWidth="1"/>
    <col min="4360" max="4360" width="8.28515625" style="8" customWidth="1"/>
    <col min="4361" max="4361" width="7" style="8" customWidth="1"/>
    <col min="4362" max="4362" width="4.140625" style="8" customWidth="1"/>
    <col min="4363" max="4363" width="3.42578125" style="8" customWidth="1"/>
    <col min="4364" max="4364" width="6.140625" style="8" customWidth="1"/>
    <col min="4365" max="4365" width="9.140625" style="8"/>
    <col min="4366" max="4366" width="8.140625" style="8" customWidth="1"/>
    <col min="4367" max="4367" width="6.5703125" style="8" customWidth="1"/>
    <col min="4368" max="4368" width="6.140625" style="8" customWidth="1"/>
    <col min="4369" max="4369" width="6.85546875" style="8" customWidth="1"/>
    <col min="4370" max="4370" width="8" style="8" customWidth="1"/>
    <col min="4371" max="4371" width="7.140625" style="8" customWidth="1"/>
    <col min="4372" max="4606" width="9.140625" style="8"/>
    <col min="4607" max="4607" width="4" style="8" customWidth="1"/>
    <col min="4608" max="4608" width="9.140625" style="8"/>
    <col min="4609" max="4609" width="18" style="8" customWidth="1"/>
    <col min="4610" max="4610" width="13" style="8" customWidth="1"/>
    <col min="4611" max="4611" width="10.7109375" style="8" customWidth="1"/>
    <col min="4612" max="4612" width="3.7109375" style="8" customWidth="1"/>
    <col min="4613" max="4613" width="3.5703125" style="8" customWidth="1"/>
    <col min="4614" max="4614" width="8" style="8" customWidth="1"/>
    <col min="4615" max="4615" width="9.7109375" style="8" customWidth="1"/>
    <col min="4616" max="4616" width="8.28515625" style="8" customWidth="1"/>
    <col min="4617" max="4617" width="7" style="8" customWidth="1"/>
    <col min="4618" max="4618" width="4.140625" style="8" customWidth="1"/>
    <col min="4619" max="4619" width="3.42578125" style="8" customWidth="1"/>
    <col min="4620" max="4620" width="6.140625" style="8" customWidth="1"/>
    <col min="4621" max="4621" width="9.140625" style="8"/>
    <col min="4622" max="4622" width="8.140625" style="8" customWidth="1"/>
    <col min="4623" max="4623" width="6.5703125" style="8" customWidth="1"/>
    <col min="4624" max="4624" width="6.140625" style="8" customWidth="1"/>
    <col min="4625" max="4625" width="6.85546875" style="8" customWidth="1"/>
    <col min="4626" max="4626" width="8" style="8" customWidth="1"/>
    <col min="4627" max="4627" width="7.140625" style="8" customWidth="1"/>
    <col min="4628" max="4862" width="9.140625" style="8"/>
    <col min="4863" max="4863" width="4" style="8" customWidth="1"/>
    <col min="4864" max="4864" width="9.140625" style="8"/>
    <col min="4865" max="4865" width="18" style="8" customWidth="1"/>
    <col min="4866" max="4866" width="13" style="8" customWidth="1"/>
    <col min="4867" max="4867" width="10.7109375" style="8" customWidth="1"/>
    <col min="4868" max="4868" width="3.7109375" style="8" customWidth="1"/>
    <col min="4869" max="4869" width="3.5703125" style="8" customWidth="1"/>
    <col min="4870" max="4870" width="8" style="8" customWidth="1"/>
    <col min="4871" max="4871" width="9.7109375" style="8" customWidth="1"/>
    <col min="4872" max="4872" width="8.28515625" style="8" customWidth="1"/>
    <col min="4873" max="4873" width="7" style="8" customWidth="1"/>
    <col min="4874" max="4874" width="4.140625" style="8" customWidth="1"/>
    <col min="4875" max="4875" width="3.42578125" style="8" customWidth="1"/>
    <col min="4876" max="4876" width="6.140625" style="8" customWidth="1"/>
    <col min="4877" max="4877" width="9.140625" style="8"/>
    <col min="4878" max="4878" width="8.140625" style="8" customWidth="1"/>
    <col min="4879" max="4879" width="6.5703125" style="8" customWidth="1"/>
    <col min="4880" max="4880" width="6.140625" style="8" customWidth="1"/>
    <col min="4881" max="4881" width="6.85546875" style="8" customWidth="1"/>
    <col min="4882" max="4882" width="8" style="8" customWidth="1"/>
    <col min="4883" max="4883" width="7.140625" style="8" customWidth="1"/>
    <col min="4884" max="5118" width="9.140625" style="8"/>
    <col min="5119" max="5119" width="4" style="8" customWidth="1"/>
    <col min="5120" max="5120" width="9.140625" style="8"/>
    <col min="5121" max="5121" width="18" style="8" customWidth="1"/>
    <col min="5122" max="5122" width="13" style="8" customWidth="1"/>
    <col min="5123" max="5123" width="10.7109375" style="8" customWidth="1"/>
    <col min="5124" max="5124" width="3.7109375" style="8" customWidth="1"/>
    <col min="5125" max="5125" width="3.5703125" style="8" customWidth="1"/>
    <col min="5126" max="5126" width="8" style="8" customWidth="1"/>
    <col min="5127" max="5127" width="9.7109375" style="8" customWidth="1"/>
    <col min="5128" max="5128" width="8.28515625" style="8" customWidth="1"/>
    <col min="5129" max="5129" width="7" style="8" customWidth="1"/>
    <col min="5130" max="5130" width="4.140625" style="8" customWidth="1"/>
    <col min="5131" max="5131" width="3.42578125" style="8" customWidth="1"/>
    <col min="5132" max="5132" width="6.140625" style="8" customWidth="1"/>
    <col min="5133" max="5133" width="9.140625" style="8"/>
    <col min="5134" max="5134" width="8.140625" style="8" customWidth="1"/>
    <col min="5135" max="5135" width="6.5703125" style="8" customWidth="1"/>
    <col min="5136" max="5136" width="6.140625" style="8" customWidth="1"/>
    <col min="5137" max="5137" width="6.85546875" style="8" customWidth="1"/>
    <col min="5138" max="5138" width="8" style="8" customWidth="1"/>
    <col min="5139" max="5139" width="7.140625" style="8" customWidth="1"/>
    <col min="5140" max="5374" width="9.140625" style="8"/>
    <col min="5375" max="5375" width="4" style="8" customWidth="1"/>
    <col min="5376" max="5376" width="9.140625" style="8"/>
    <col min="5377" max="5377" width="18" style="8" customWidth="1"/>
    <col min="5378" max="5378" width="13" style="8" customWidth="1"/>
    <col min="5379" max="5379" width="10.7109375" style="8" customWidth="1"/>
    <col min="5380" max="5380" width="3.7109375" style="8" customWidth="1"/>
    <col min="5381" max="5381" width="3.5703125" style="8" customWidth="1"/>
    <col min="5382" max="5382" width="8" style="8" customWidth="1"/>
    <col min="5383" max="5383" width="9.7109375" style="8" customWidth="1"/>
    <col min="5384" max="5384" width="8.28515625" style="8" customWidth="1"/>
    <col min="5385" max="5385" width="7" style="8" customWidth="1"/>
    <col min="5386" max="5386" width="4.140625" style="8" customWidth="1"/>
    <col min="5387" max="5387" width="3.42578125" style="8" customWidth="1"/>
    <col min="5388" max="5388" width="6.140625" style="8" customWidth="1"/>
    <col min="5389" max="5389" width="9.140625" style="8"/>
    <col min="5390" max="5390" width="8.140625" style="8" customWidth="1"/>
    <col min="5391" max="5391" width="6.5703125" style="8" customWidth="1"/>
    <col min="5392" max="5392" width="6.140625" style="8" customWidth="1"/>
    <col min="5393" max="5393" width="6.85546875" style="8" customWidth="1"/>
    <col min="5394" max="5394" width="8" style="8" customWidth="1"/>
    <col min="5395" max="5395" width="7.140625" style="8" customWidth="1"/>
    <col min="5396" max="5630" width="9.140625" style="8"/>
    <col min="5631" max="5631" width="4" style="8" customWidth="1"/>
    <col min="5632" max="5632" width="9.140625" style="8"/>
    <col min="5633" max="5633" width="18" style="8" customWidth="1"/>
    <col min="5634" max="5634" width="13" style="8" customWidth="1"/>
    <col min="5635" max="5635" width="10.7109375" style="8" customWidth="1"/>
    <col min="5636" max="5636" width="3.7109375" style="8" customWidth="1"/>
    <col min="5637" max="5637" width="3.5703125" style="8" customWidth="1"/>
    <col min="5638" max="5638" width="8" style="8" customWidth="1"/>
    <col min="5639" max="5639" width="9.7109375" style="8" customWidth="1"/>
    <col min="5640" max="5640" width="8.28515625" style="8" customWidth="1"/>
    <col min="5641" max="5641" width="7" style="8" customWidth="1"/>
    <col min="5642" max="5642" width="4.140625" style="8" customWidth="1"/>
    <col min="5643" max="5643" width="3.42578125" style="8" customWidth="1"/>
    <col min="5644" max="5644" width="6.140625" style="8" customWidth="1"/>
    <col min="5645" max="5645" width="9.140625" style="8"/>
    <col min="5646" max="5646" width="8.140625" style="8" customWidth="1"/>
    <col min="5647" max="5647" width="6.5703125" style="8" customWidth="1"/>
    <col min="5648" max="5648" width="6.140625" style="8" customWidth="1"/>
    <col min="5649" max="5649" width="6.85546875" style="8" customWidth="1"/>
    <col min="5650" max="5650" width="8" style="8" customWidth="1"/>
    <col min="5651" max="5651" width="7.140625" style="8" customWidth="1"/>
    <col min="5652" max="5886" width="9.140625" style="8"/>
    <col min="5887" max="5887" width="4" style="8" customWidth="1"/>
    <col min="5888" max="5888" width="9.140625" style="8"/>
    <col min="5889" max="5889" width="18" style="8" customWidth="1"/>
    <col min="5890" max="5890" width="13" style="8" customWidth="1"/>
    <col min="5891" max="5891" width="10.7109375" style="8" customWidth="1"/>
    <col min="5892" max="5892" width="3.7109375" style="8" customWidth="1"/>
    <col min="5893" max="5893" width="3.5703125" style="8" customWidth="1"/>
    <col min="5894" max="5894" width="8" style="8" customWidth="1"/>
    <col min="5895" max="5895" width="9.7109375" style="8" customWidth="1"/>
    <col min="5896" max="5896" width="8.28515625" style="8" customWidth="1"/>
    <col min="5897" max="5897" width="7" style="8" customWidth="1"/>
    <col min="5898" max="5898" width="4.140625" style="8" customWidth="1"/>
    <col min="5899" max="5899" width="3.42578125" style="8" customWidth="1"/>
    <col min="5900" max="5900" width="6.140625" style="8" customWidth="1"/>
    <col min="5901" max="5901" width="9.140625" style="8"/>
    <col min="5902" max="5902" width="8.140625" style="8" customWidth="1"/>
    <col min="5903" max="5903" width="6.5703125" style="8" customWidth="1"/>
    <col min="5904" max="5904" width="6.140625" style="8" customWidth="1"/>
    <col min="5905" max="5905" width="6.85546875" style="8" customWidth="1"/>
    <col min="5906" max="5906" width="8" style="8" customWidth="1"/>
    <col min="5907" max="5907" width="7.140625" style="8" customWidth="1"/>
    <col min="5908" max="6142" width="9.140625" style="8"/>
    <col min="6143" max="6143" width="4" style="8" customWidth="1"/>
    <col min="6144" max="6144" width="9.140625" style="8"/>
    <col min="6145" max="6145" width="18" style="8" customWidth="1"/>
    <col min="6146" max="6146" width="13" style="8" customWidth="1"/>
    <col min="6147" max="6147" width="10.7109375" style="8" customWidth="1"/>
    <col min="6148" max="6148" width="3.7109375" style="8" customWidth="1"/>
    <col min="6149" max="6149" width="3.5703125" style="8" customWidth="1"/>
    <col min="6150" max="6150" width="8" style="8" customWidth="1"/>
    <col min="6151" max="6151" width="9.7109375" style="8" customWidth="1"/>
    <col min="6152" max="6152" width="8.28515625" style="8" customWidth="1"/>
    <col min="6153" max="6153" width="7" style="8" customWidth="1"/>
    <col min="6154" max="6154" width="4.140625" style="8" customWidth="1"/>
    <col min="6155" max="6155" width="3.42578125" style="8" customWidth="1"/>
    <col min="6156" max="6156" width="6.140625" style="8" customWidth="1"/>
    <col min="6157" max="6157" width="9.140625" style="8"/>
    <col min="6158" max="6158" width="8.140625" style="8" customWidth="1"/>
    <col min="6159" max="6159" width="6.5703125" style="8" customWidth="1"/>
    <col min="6160" max="6160" width="6.140625" style="8" customWidth="1"/>
    <col min="6161" max="6161" width="6.85546875" style="8" customWidth="1"/>
    <col min="6162" max="6162" width="8" style="8" customWidth="1"/>
    <col min="6163" max="6163" width="7.140625" style="8" customWidth="1"/>
    <col min="6164" max="6398" width="9.140625" style="8"/>
    <col min="6399" max="6399" width="4" style="8" customWidth="1"/>
    <col min="6400" max="6400" width="9.140625" style="8"/>
    <col min="6401" max="6401" width="18" style="8" customWidth="1"/>
    <col min="6402" max="6402" width="13" style="8" customWidth="1"/>
    <col min="6403" max="6403" width="10.7109375" style="8" customWidth="1"/>
    <col min="6404" max="6404" width="3.7109375" style="8" customWidth="1"/>
    <col min="6405" max="6405" width="3.5703125" style="8" customWidth="1"/>
    <col min="6406" max="6406" width="8" style="8" customWidth="1"/>
    <col min="6407" max="6407" width="9.7109375" style="8" customWidth="1"/>
    <col min="6408" max="6408" width="8.28515625" style="8" customWidth="1"/>
    <col min="6409" max="6409" width="7" style="8" customWidth="1"/>
    <col min="6410" max="6410" width="4.140625" style="8" customWidth="1"/>
    <col min="6411" max="6411" width="3.42578125" style="8" customWidth="1"/>
    <col min="6412" max="6412" width="6.140625" style="8" customWidth="1"/>
    <col min="6413" max="6413" width="9.140625" style="8"/>
    <col min="6414" max="6414" width="8.140625" style="8" customWidth="1"/>
    <col min="6415" max="6415" width="6.5703125" style="8" customWidth="1"/>
    <col min="6416" max="6416" width="6.140625" style="8" customWidth="1"/>
    <col min="6417" max="6417" width="6.85546875" style="8" customWidth="1"/>
    <col min="6418" max="6418" width="8" style="8" customWidth="1"/>
    <col min="6419" max="6419" width="7.140625" style="8" customWidth="1"/>
    <col min="6420" max="6654" width="9.140625" style="8"/>
    <col min="6655" max="6655" width="4" style="8" customWidth="1"/>
    <col min="6656" max="6656" width="9.140625" style="8"/>
    <col min="6657" max="6657" width="18" style="8" customWidth="1"/>
    <col min="6658" max="6658" width="13" style="8" customWidth="1"/>
    <col min="6659" max="6659" width="10.7109375" style="8" customWidth="1"/>
    <col min="6660" max="6660" width="3.7109375" style="8" customWidth="1"/>
    <col min="6661" max="6661" width="3.5703125" style="8" customWidth="1"/>
    <col min="6662" max="6662" width="8" style="8" customWidth="1"/>
    <col min="6663" max="6663" width="9.7109375" style="8" customWidth="1"/>
    <col min="6664" max="6664" width="8.28515625" style="8" customWidth="1"/>
    <col min="6665" max="6665" width="7" style="8" customWidth="1"/>
    <col min="6666" max="6666" width="4.140625" style="8" customWidth="1"/>
    <col min="6667" max="6667" width="3.42578125" style="8" customWidth="1"/>
    <col min="6668" max="6668" width="6.140625" style="8" customWidth="1"/>
    <col min="6669" max="6669" width="9.140625" style="8"/>
    <col min="6670" max="6670" width="8.140625" style="8" customWidth="1"/>
    <col min="6671" max="6671" width="6.5703125" style="8" customWidth="1"/>
    <col min="6672" max="6672" width="6.140625" style="8" customWidth="1"/>
    <col min="6673" max="6673" width="6.85546875" style="8" customWidth="1"/>
    <col min="6674" max="6674" width="8" style="8" customWidth="1"/>
    <col min="6675" max="6675" width="7.140625" style="8" customWidth="1"/>
    <col min="6676" max="6910" width="9.140625" style="8"/>
    <col min="6911" max="6911" width="4" style="8" customWidth="1"/>
    <col min="6912" max="6912" width="9.140625" style="8"/>
    <col min="6913" max="6913" width="18" style="8" customWidth="1"/>
    <col min="6914" max="6914" width="13" style="8" customWidth="1"/>
    <col min="6915" max="6915" width="10.7109375" style="8" customWidth="1"/>
    <col min="6916" max="6916" width="3.7109375" style="8" customWidth="1"/>
    <col min="6917" max="6917" width="3.5703125" style="8" customWidth="1"/>
    <col min="6918" max="6918" width="8" style="8" customWidth="1"/>
    <col min="6919" max="6919" width="9.7109375" style="8" customWidth="1"/>
    <col min="6920" max="6920" width="8.28515625" style="8" customWidth="1"/>
    <col min="6921" max="6921" width="7" style="8" customWidth="1"/>
    <col min="6922" max="6922" width="4.140625" style="8" customWidth="1"/>
    <col min="6923" max="6923" width="3.42578125" style="8" customWidth="1"/>
    <col min="6924" max="6924" width="6.140625" style="8" customWidth="1"/>
    <col min="6925" max="6925" width="9.140625" style="8"/>
    <col min="6926" max="6926" width="8.140625" style="8" customWidth="1"/>
    <col min="6927" max="6927" width="6.5703125" style="8" customWidth="1"/>
    <col min="6928" max="6928" width="6.140625" style="8" customWidth="1"/>
    <col min="6929" max="6929" width="6.85546875" style="8" customWidth="1"/>
    <col min="6930" max="6930" width="8" style="8" customWidth="1"/>
    <col min="6931" max="6931" width="7.140625" style="8" customWidth="1"/>
    <col min="6932" max="7166" width="9.140625" style="8"/>
    <col min="7167" max="7167" width="4" style="8" customWidth="1"/>
    <col min="7168" max="7168" width="9.140625" style="8"/>
    <col min="7169" max="7169" width="18" style="8" customWidth="1"/>
    <col min="7170" max="7170" width="13" style="8" customWidth="1"/>
    <col min="7171" max="7171" width="10.7109375" style="8" customWidth="1"/>
    <col min="7172" max="7172" width="3.7109375" style="8" customWidth="1"/>
    <col min="7173" max="7173" width="3.5703125" style="8" customWidth="1"/>
    <col min="7174" max="7174" width="8" style="8" customWidth="1"/>
    <col min="7175" max="7175" width="9.7109375" style="8" customWidth="1"/>
    <col min="7176" max="7176" width="8.28515625" style="8" customWidth="1"/>
    <col min="7177" max="7177" width="7" style="8" customWidth="1"/>
    <col min="7178" max="7178" width="4.140625" style="8" customWidth="1"/>
    <col min="7179" max="7179" width="3.42578125" style="8" customWidth="1"/>
    <col min="7180" max="7180" width="6.140625" style="8" customWidth="1"/>
    <col min="7181" max="7181" width="9.140625" style="8"/>
    <col min="7182" max="7182" width="8.140625" style="8" customWidth="1"/>
    <col min="7183" max="7183" width="6.5703125" style="8" customWidth="1"/>
    <col min="7184" max="7184" width="6.140625" style="8" customWidth="1"/>
    <col min="7185" max="7185" width="6.85546875" style="8" customWidth="1"/>
    <col min="7186" max="7186" width="8" style="8" customWidth="1"/>
    <col min="7187" max="7187" width="7.140625" style="8" customWidth="1"/>
    <col min="7188" max="7422" width="9.140625" style="8"/>
    <col min="7423" max="7423" width="4" style="8" customWidth="1"/>
    <col min="7424" max="7424" width="9.140625" style="8"/>
    <col min="7425" max="7425" width="18" style="8" customWidth="1"/>
    <col min="7426" max="7426" width="13" style="8" customWidth="1"/>
    <col min="7427" max="7427" width="10.7109375" style="8" customWidth="1"/>
    <col min="7428" max="7428" width="3.7109375" style="8" customWidth="1"/>
    <col min="7429" max="7429" width="3.5703125" style="8" customWidth="1"/>
    <col min="7430" max="7430" width="8" style="8" customWidth="1"/>
    <col min="7431" max="7431" width="9.7109375" style="8" customWidth="1"/>
    <col min="7432" max="7432" width="8.28515625" style="8" customWidth="1"/>
    <col min="7433" max="7433" width="7" style="8" customWidth="1"/>
    <col min="7434" max="7434" width="4.140625" style="8" customWidth="1"/>
    <col min="7435" max="7435" width="3.42578125" style="8" customWidth="1"/>
    <col min="7436" max="7436" width="6.140625" style="8" customWidth="1"/>
    <col min="7437" max="7437" width="9.140625" style="8"/>
    <col min="7438" max="7438" width="8.140625" style="8" customWidth="1"/>
    <col min="7439" max="7439" width="6.5703125" style="8" customWidth="1"/>
    <col min="7440" max="7440" width="6.140625" style="8" customWidth="1"/>
    <col min="7441" max="7441" width="6.85546875" style="8" customWidth="1"/>
    <col min="7442" max="7442" width="8" style="8" customWidth="1"/>
    <col min="7443" max="7443" width="7.140625" style="8" customWidth="1"/>
    <col min="7444" max="7678" width="9.140625" style="8"/>
    <col min="7679" max="7679" width="4" style="8" customWidth="1"/>
    <col min="7680" max="7680" width="9.140625" style="8"/>
    <col min="7681" max="7681" width="18" style="8" customWidth="1"/>
    <col min="7682" max="7682" width="13" style="8" customWidth="1"/>
    <col min="7683" max="7683" width="10.7109375" style="8" customWidth="1"/>
    <col min="7684" max="7684" width="3.7109375" style="8" customWidth="1"/>
    <col min="7685" max="7685" width="3.5703125" style="8" customWidth="1"/>
    <col min="7686" max="7686" width="8" style="8" customWidth="1"/>
    <col min="7687" max="7687" width="9.7109375" style="8" customWidth="1"/>
    <col min="7688" max="7688" width="8.28515625" style="8" customWidth="1"/>
    <col min="7689" max="7689" width="7" style="8" customWidth="1"/>
    <col min="7690" max="7690" width="4.140625" style="8" customWidth="1"/>
    <col min="7691" max="7691" width="3.42578125" style="8" customWidth="1"/>
    <col min="7692" max="7692" width="6.140625" style="8" customWidth="1"/>
    <col min="7693" max="7693" width="9.140625" style="8"/>
    <col min="7694" max="7694" width="8.140625" style="8" customWidth="1"/>
    <col min="7695" max="7695" width="6.5703125" style="8" customWidth="1"/>
    <col min="7696" max="7696" width="6.140625" style="8" customWidth="1"/>
    <col min="7697" max="7697" width="6.85546875" style="8" customWidth="1"/>
    <col min="7698" max="7698" width="8" style="8" customWidth="1"/>
    <col min="7699" max="7699" width="7.140625" style="8" customWidth="1"/>
    <col min="7700" max="7934" width="9.140625" style="8"/>
    <col min="7935" max="7935" width="4" style="8" customWidth="1"/>
    <col min="7936" max="7936" width="9.140625" style="8"/>
    <col min="7937" max="7937" width="18" style="8" customWidth="1"/>
    <col min="7938" max="7938" width="13" style="8" customWidth="1"/>
    <col min="7939" max="7939" width="10.7109375" style="8" customWidth="1"/>
    <col min="7940" max="7940" width="3.7109375" style="8" customWidth="1"/>
    <col min="7941" max="7941" width="3.5703125" style="8" customWidth="1"/>
    <col min="7942" max="7942" width="8" style="8" customWidth="1"/>
    <col min="7943" max="7943" width="9.7109375" style="8" customWidth="1"/>
    <col min="7944" max="7944" width="8.28515625" style="8" customWidth="1"/>
    <col min="7945" max="7945" width="7" style="8" customWidth="1"/>
    <col min="7946" max="7946" width="4.140625" style="8" customWidth="1"/>
    <col min="7947" max="7947" width="3.42578125" style="8" customWidth="1"/>
    <col min="7948" max="7948" width="6.140625" style="8" customWidth="1"/>
    <col min="7949" max="7949" width="9.140625" style="8"/>
    <col min="7950" max="7950" width="8.140625" style="8" customWidth="1"/>
    <col min="7951" max="7951" width="6.5703125" style="8" customWidth="1"/>
    <col min="7952" max="7952" width="6.140625" style="8" customWidth="1"/>
    <col min="7953" max="7953" width="6.85546875" style="8" customWidth="1"/>
    <col min="7954" max="7954" width="8" style="8" customWidth="1"/>
    <col min="7955" max="7955" width="7.140625" style="8" customWidth="1"/>
    <col min="7956" max="8190" width="9.140625" style="8"/>
    <col min="8191" max="8191" width="4" style="8" customWidth="1"/>
    <col min="8192" max="8192" width="9.140625" style="8"/>
    <col min="8193" max="8193" width="18" style="8" customWidth="1"/>
    <col min="8194" max="8194" width="13" style="8" customWidth="1"/>
    <col min="8195" max="8195" width="10.7109375" style="8" customWidth="1"/>
    <col min="8196" max="8196" width="3.7109375" style="8" customWidth="1"/>
    <col min="8197" max="8197" width="3.5703125" style="8" customWidth="1"/>
    <col min="8198" max="8198" width="8" style="8" customWidth="1"/>
    <col min="8199" max="8199" width="9.7109375" style="8" customWidth="1"/>
    <col min="8200" max="8200" width="8.28515625" style="8" customWidth="1"/>
    <col min="8201" max="8201" width="7" style="8" customWidth="1"/>
    <col min="8202" max="8202" width="4.140625" style="8" customWidth="1"/>
    <col min="8203" max="8203" width="3.42578125" style="8" customWidth="1"/>
    <col min="8204" max="8204" width="6.140625" style="8" customWidth="1"/>
    <col min="8205" max="8205" width="9.140625" style="8"/>
    <col min="8206" max="8206" width="8.140625" style="8" customWidth="1"/>
    <col min="8207" max="8207" width="6.5703125" style="8" customWidth="1"/>
    <col min="8208" max="8208" width="6.140625" style="8" customWidth="1"/>
    <col min="8209" max="8209" width="6.85546875" style="8" customWidth="1"/>
    <col min="8210" max="8210" width="8" style="8" customWidth="1"/>
    <col min="8211" max="8211" width="7.140625" style="8" customWidth="1"/>
    <col min="8212" max="8446" width="9.140625" style="8"/>
    <col min="8447" max="8447" width="4" style="8" customWidth="1"/>
    <col min="8448" max="8448" width="9.140625" style="8"/>
    <col min="8449" max="8449" width="18" style="8" customWidth="1"/>
    <col min="8450" max="8450" width="13" style="8" customWidth="1"/>
    <col min="8451" max="8451" width="10.7109375" style="8" customWidth="1"/>
    <col min="8452" max="8452" width="3.7109375" style="8" customWidth="1"/>
    <col min="8453" max="8453" width="3.5703125" style="8" customWidth="1"/>
    <col min="8454" max="8454" width="8" style="8" customWidth="1"/>
    <col min="8455" max="8455" width="9.7109375" style="8" customWidth="1"/>
    <col min="8456" max="8456" width="8.28515625" style="8" customWidth="1"/>
    <col min="8457" max="8457" width="7" style="8" customWidth="1"/>
    <col min="8458" max="8458" width="4.140625" style="8" customWidth="1"/>
    <col min="8459" max="8459" width="3.42578125" style="8" customWidth="1"/>
    <col min="8460" max="8460" width="6.140625" style="8" customWidth="1"/>
    <col min="8461" max="8461" width="9.140625" style="8"/>
    <col min="8462" max="8462" width="8.140625" style="8" customWidth="1"/>
    <col min="8463" max="8463" width="6.5703125" style="8" customWidth="1"/>
    <col min="8464" max="8464" width="6.140625" style="8" customWidth="1"/>
    <col min="8465" max="8465" width="6.85546875" style="8" customWidth="1"/>
    <col min="8466" max="8466" width="8" style="8" customWidth="1"/>
    <col min="8467" max="8467" width="7.140625" style="8" customWidth="1"/>
    <col min="8468" max="8702" width="9.140625" style="8"/>
    <col min="8703" max="8703" width="4" style="8" customWidth="1"/>
    <col min="8704" max="8704" width="9.140625" style="8"/>
    <col min="8705" max="8705" width="18" style="8" customWidth="1"/>
    <col min="8706" max="8706" width="13" style="8" customWidth="1"/>
    <col min="8707" max="8707" width="10.7109375" style="8" customWidth="1"/>
    <col min="8708" max="8708" width="3.7109375" style="8" customWidth="1"/>
    <col min="8709" max="8709" width="3.5703125" style="8" customWidth="1"/>
    <col min="8710" max="8710" width="8" style="8" customWidth="1"/>
    <col min="8711" max="8711" width="9.7109375" style="8" customWidth="1"/>
    <col min="8712" max="8712" width="8.28515625" style="8" customWidth="1"/>
    <col min="8713" max="8713" width="7" style="8" customWidth="1"/>
    <col min="8714" max="8714" width="4.140625" style="8" customWidth="1"/>
    <col min="8715" max="8715" width="3.42578125" style="8" customWidth="1"/>
    <col min="8716" max="8716" width="6.140625" style="8" customWidth="1"/>
    <col min="8717" max="8717" width="9.140625" style="8"/>
    <col min="8718" max="8718" width="8.140625" style="8" customWidth="1"/>
    <col min="8719" max="8719" width="6.5703125" style="8" customWidth="1"/>
    <col min="8720" max="8720" width="6.140625" style="8" customWidth="1"/>
    <col min="8721" max="8721" width="6.85546875" style="8" customWidth="1"/>
    <col min="8722" max="8722" width="8" style="8" customWidth="1"/>
    <col min="8723" max="8723" width="7.140625" style="8" customWidth="1"/>
    <col min="8724" max="8958" width="9.140625" style="8"/>
    <col min="8959" max="8959" width="4" style="8" customWidth="1"/>
    <col min="8960" max="8960" width="9.140625" style="8"/>
    <col min="8961" max="8961" width="18" style="8" customWidth="1"/>
    <col min="8962" max="8962" width="13" style="8" customWidth="1"/>
    <col min="8963" max="8963" width="10.7109375" style="8" customWidth="1"/>
    <col min="8964" max="8964" width="3.7109375" style="8" customWidth="1"/>
    <col min="8965" max="8965" width="3.5703125" style="8" customWidth="1"/>
    <col min="8966" max="8966" width="8" style="8" customWidth="1"/>
    <col min="8967" max="8967" width="9.7109375" style="8" customWidth="1"/>
    <col min="8968" max="8968" width="8.28515625" style="8" customWidth="1"/>
    <col min="8969" max="8969" width="7" style="8" customWidth="1"/>
    <col min="8970" max="8970" width="4.140625" style="8" customWidth="1"/>
    <col min="8971" max="8971" width="3.42578125" style="8" customWidth="1"/>
    <col min="8972" max="8972" width="6.140625" style="8" customWidth="1"/>
    <col min="8973" max="8973" width="9.140625" style="8"/>
    <col min="8974" max="8974" width="8.140625" style="8" customWidth="1"/>
    <col min="8975" max="8975" width="6.5703125" style="8" customWidth="1"/>
    <col min="8976" max="8976" width="6.140625" style="8" customWidth="1"/>
    <col min="8977" max="8977" width="6.85546875" style="8" customWidth="1"/>
    <col min="8978" max="8978" width="8" style="8" customWidth="1"/>
    <col min="8979" max="8979" width="7.140625" style="8" customWidth="1"/>
    <col min="8980" max="9214" width="9.140625" style="8"/>
    <col min="9215" max="9215" width="4" style="8" customWidth="1"/>
    <col min="9216" max="9216" width="9.140625" style="8"/>
    <col min="9217" max="9217" width="18" style="8" customWidth="1"/>
    <col min="9218" max="9218" width="13" style="8" customWidth="1"/>
    <col min="9219" max="9219" width="10.7109375" style="8" customWidth="1"/>
    <col min="9220" max="9220" width="3.7109375" style="8" customWidth="1"/>
    <col min="9221" max="9221" width="3.5703125" style="8" customWidth="1"/>
    <col min="9222" max="9222" width="8" style="8" customWidth="1"/>
    <col min="9223" max="9223" width="9.7109375" style="8" customWidth="1"/>
    <col min="9224" max="9224" width="8.28515625" style="8" customWidth="1"/>
    <col min="9225" max="9225" width="7" style="8" customWidth="1"/>
    <col min="9226" max="9226" width="4.140625" style="8" customWidth="1"/>
    <col min="9227" max="9227" width="3.42578125" style="8" customWidth="1"/>
    <col min="9228" max="9228" width="6.140625" style="8" customWidth="1"/>
    <col min="9229" max="9229" width="9.140625" style="8"/>
    <col min="9230" max="9230" width="8.140625" style="8" customWidth="1"/>
    <col min="9231" max="9231" width="6.5703125" style="8" customWidth="1"/>
    <col min="9232" max="9232" width="6.140625" style="8" customWidth="1"/>
    <col min="9233" max="9233" width="6.85546875" style="8" customWidth="1"/>
    <col min="9234" max="9234" width="8" style="8" customWidth="1"/>
    <col min="9235" max="9235" width="7.140625" style="8" customWidth="1"/>
    <col min="9236" max="9470" width="9.140625" style="8"/>
    <col min="9471" max="9471" width="4" style="8" customWidth="1"/>
    <col min="9472" max="9472" width="9.140625" style="8"/>
    <col min="9473" max="9473" width="18" style="8" customWidth="1"/>
    <col min="9474" max="9474" width="13" style="8" customWidth="1"/>
    <col min="9475" max="9475" width="10.7109375" style="8" customWidth="1"/>
    <col min="9476" max="9476" width="3.7109375" style="8" customWidth="1"/>
    <col min="9477" max="9477" width="3.5703125" style="8" customWidth="1"/>
    <col min="9478" max="9478" width="8" style="8" customWidth="1"/>
    <col min="9479" max="9479" width="9.7109375" style="8" customWidth="1"/>
    <col min="9480" max="9480" width="8.28515625" style="8" customWidth="1"/>
    <col min="9481" max="9481" width="7" style="8" customWidth="1"/>
    <col min="9482" max="9482" width="4.140625" style="8" customWidth="1"/>
    <col min="9483" max="9483" width="3.42578125" style="8" customWidth="1"/>
    <col min="9484" max="9484" width="6.140625" style="8" customWidth="1"/>
    <col min="9485" max="9485" width="9.140625" style="8"/>
    <col min="9486" max="9486" width="8.140625" style="8" customWidth="1"/>
    <col min="9487" max="9487" width="6.5703125" style="8" customWidth="1"/>
    <col min="9488" max="9488" width="6.140625" style="8" customWidth="1"/>
    <col min="9489" max="9489" width="6.85546875" style="8" customWidth="1"/>
    <col min="9490" max="9490" width="8" style="8" customWidth="1"/>
    <col min="9491" max="9491" width="7.140625" style="8" customWidth="1"/>
    <col min="9492" max="9726" width="9.140625" style="8"/>
    <col min="9727" max="9727" width="4" style="8" customWidth="1"/>
    <col min="9728" max="9728" width="9.140625" style="8"/>
    <col min="9729" max="9729" width="18" style="8" customWidth="1"/>
    <col min="9730" max="9730" width="13" style="8" customWidth="1"/>
    <col min="9731" max="9731" width="10.7109375" style="8" customWidth="1"/>
    <col min="9732" max="9732" width="3.7109375" style="8" customWidth="1"/>
    <col min="9733" max="9733" width="3.5703125" style="8" customWidth="1"/>
    <col min="9734" max="9734" width="8" style="8" customWidth="1"/>
    <col min="9735" max="9735" width="9.7109375" style="8" customWidth="1"/>
    <col min="9736" max="9736" width="8.28515625" style="8" customWidth="1"/>
    <col min="9737" max="9737" width="7" style="8" customWidth="1"/>
    <col min="9738" max="9738" width="4.140625" style="8" customWidth="1"/>
    <col min="9739" max="9739" width="3.42578125" style="8" customWidth="1"/>
    <col min="9740" max="9740" width="6.140625" style="8" customWidth="1"/>
    <col min="9741" max="9741" width="9.140625" style="8"/>
    <col min="9742" max="9742" width="8.140625" style="8" customWidth="1"/>
    <col min="9743" max="9743" width="6.5703125" style="8" customWidth="1"/>
    <col min="9744" max="9744" width="6.140625" style="8" customWidth="1"/>
    <col min="9745" max="9745" width="6.85546875" style="8" customWidth="1"/>
    <col min="9746" max="9746" width="8" style="8" customWidth="1"/>
    <col min="9747" max="9747" width="7.140625" style="8" customWidth="1"/>
    <col min="9748" max="9982" width="9.140625" style="8"/>
    <col min="9983" max="9983" width="4" style="8" customWidth="1"/>
    <col min="9984" max="9984" width="9.140625" style="8"/>
    <col min="9985" max="9985" width="18" style="8" customWidth="1"/>
    <col min="9986" max="9986" width="13" style="8" customWidth="1"/>
    <col min="9987" max="9987" width="10.7109375" style="8" customWidth="1"/>
    <col min="9988" max="9988" width="3.7109375" style="8" customWidth="1"/>
    <col min="9989" max="9989" width="3.5703125" style="8" customWidth="1"/>
    <col min="9990" max="9990" width="8" style="8" customWidth="1"/>
    <col min="9991" max="9991" width="9.7109375" style="8" customWidth="1"/>
    <col min="9992" max="9992" width="8.28515625" style="8" customWidth="1"/>
    <col min="9993" max="9993" width="7" style="8" customWidth="1"/>
    <col min="9994" max="9994" width="4.140625" style="8" customWidth="1"/>
    <col min="9995" max="9995" width="3.42578125" style="8" customWidth="1"/>
    <col min="9996" max="9996" width="6.140625" style="8" customWidth="1"/>
    <col min="9997" max="9997" width="9.140625" style="8"/>
    <col min="9998" max="9998" width="8.140625" style="8" customWidth="1"/>
    <col min="9999" max="9999" width="6.5703125" style="8" customWidth="1"/>
    <col min="10000" max="10000" width="6.140625" style="8" customWidth="1"/>
    <col min="10001" max="10001" width="6.85546875" style="8" customWidth="1"/>
    <col min="10002" max="10002" width="8" style="8" customWidth="1"/>
    <col min="10003" max="10003" width="7.140625" style="8" customWidth="1"/>
    <col min="10004" max="10238" width="9.140625" style="8"/>
    <col min="10239" max="10239" width="4" style="8" customWidth="1"/>
    <col min="10240" max="10240" width="9.140625" style="8"/>
    <col min="10241" max="10241" width="18" style="8" customWidth="1"/>
    <col min="10242" max="10242" width="13" style="8" customWidth="1"/>
    <col min="10243" max="10243" width="10.7109375" style="8" customWidth="1"/>
    <col min="10244" max="10244" width="3.7109375" style="8" customWidth="1"/>
    <col min="10245" max="10245" width="3.5703125" style="8" customWidth="1"/>
    <col min="10246" max="10246" width="8" style="8" customWidth="1"/>
    <col min="10247" max="10247" width="9.7109375" style="8" customWidth="1"/>
    <col min="10248" max="10248" width="8.28515625" style="8" customWidth="1"/>
    <col min="10249" max="10249" width="7" style="8" customWidth="1"/>
    <col min="10250" max="10250" width="4.140625" style="8" customWidth="1"/>
    <col min="10251" max="10251" width="3.42578125" style="8" customWidth="1"/>
    <col min="10252" max="10252" width="6.140625" style="8" customWidth="1"/>
    <col min="10253" max="10253" width="9.140625" style="8"/>
    <col min="10254" max="10254" width="8.140625" style="8" customWidth="1"/>
    <col min="10255" max="10255" width="6.5703125" style="8" customWidth="1"/>
    <col min="10256" max="10256" width="6.140625" style="8" customWidth="1"/>
    <col min="10257" max="10257" width="6.85546875" style="8" customWidth="1"/>
    <col min="10258" max="10258" width="8" style="8" customWidth="1"/>
    <col min="10259" max="10259" width="7.140625" style="8" customWidth="1"/>
    <col min="10260" max="10494" width="9.140625" style="8"/>
    <col min="10495" max="10495" width="4" style="8" customWidth="1"/>
    <col min="10496" max="10496" width="9.140625" style="8"/>
    <col min="10497" max="10497" width="18" style="8" customWidth="1"/>
    <col min="10498" max="10498" width="13" style="8" customWidth="1"/>
    <col min="10499" max="10499" width="10.7109375" style="8" customWidth="1"/>
    <col min="10500" max="10500" width="3.7109375" style="8" customWidth="1"/>
    <col min="10501" max="10501" width="3.5703125" style="8" customWidth="1"/>
    <col min="10502" max="10502" width="8" style="8" customWidth="1"/>
    <col min="10503" max="10503" width="9.7109375" style="8" customWidth="1"/>
    <col min="10504" max="10504" width="8.28515625" style="8" customWidth="1"/>
    <col min="10505" max="10505" width="7" style="8" customWidth="1"/>
    <col min="10506" max="10506" width="4.140625" style="8" customWidth="1"/>
    <col min="10507" max="10507" width="3.42578125" style="8" customWidth="1"/>
    <col min="10508" max="10508" width="6.140625" style="8" customWidth="1"/>
    <col min="10509" max="10509" width="9.140625" style="8"/>
    <col min="10510" max="10510" width="8.140625" style="8" customWidth="1"/>
    <col min="10511" max="10511" width="6.5703125" style="8" customWidth="1"/>
    <col min="10512" max="10512" width="6.140625" style="8" customWidth="1"/>
    <col min="10513" max="10513" width="6.85546875" style="8" customWidth="1"/>
    <col min="10514" max="10514" width="8" style="8" customWidth="1"/>
    <col min="10515" max="10515" width="7.140625" style="8" customWidth="1"/>
    <col min="10516" max="10750" width="9.140625" style="8"/>
    <col min="10751" max="10751" width="4" style="8" customWidth="1"/>
    <col min="10752" max="10752" width="9.140625" style="8"/>
    <col min="10753" max="10753" width="18" style="8" customWidth="1"/>
    <col min="10754" max="10754" width="13" style="8" customWidth="1"/>
    <col min="10755" max="10755" width="10.7109375" style="8" customWidth="1"/>
    <col min="10756" max="10756" width="3.7109375" style="8" customWidth="1"/>
    <col min="10757" max="10757" width="3.5703125" style="8" customWidth="1"/>
    <col min="10758" max="10758" width="8" style="8" customWidth="1"/>
    <col min="10759" max="10759" width="9.7109375" style="8" customWidth="1"/>
    <col min="10760" max="10760" width="8.28515625" style="8" customWidth="1"/>
    <col min="10761" max="10761" width="7" style="8" customWidth="1"/>
    <col min="10762" max="10762" width="4.140625" style="8" customWidth="1"/>
    <col min="10763" max="10763" width="3.42578125" style="8" customWidth="1"/>
    <col min="10764" max="10764" width="6.140625" style="8" customWidth="1"/>
    <col min="10765" max="10765" width="9.140625" style="8"/>
    <col min="10766" max="10766" width="8.140625" style="8" customWidth="1"/>
    <col min="10767" max="10767" width="6.5703125" style="8" customWidth="1"/>
    <col min="10768" max="10768" width="6.140625" style="8" customWidth="1"/>
    <col min="10769" max="10769" width="6.85546875" style="8" customWidth="1"/>
    <col min="10770" max="10770" width="8" style="8" customWidth="1"/>
    <col min="10771" max="10771" width="7.140625" style="8" customWidth="1"/>
    <col min="10772" max="11006" width="9.140625" style="8"/>
    <col min="11007" max="11007" width="4" style="8" customWidth="1"/>
    <col min="11008" max="11008" width="9.140625" style="8"/>
    <col min="11009" max="11009" width="18" style="8" customWidth="1"/>
    <col min="11010" max="11010" width="13" style="8" customWidth="1"/>
    <col min="11011" max="11011" width="10.7109375" style="8" customWidth="1"/>
    <col min="11012" max="11012" width="3.7109375" style="8" customWidth="1"/>
    <col min="11013" max="11013" width="3.5703125" style="8" customWidth="1"/>
    <col min="11014" max="11014" width="8" style="8" customWidth="1"/>
    <col min="11015" max="11015" width="9.7109375" style="8" customWidth="1"/>
    <col min="11016" max="11016" width="8.28515625" style="8" customWidth="1"/>
    <col min="11017" max="11017" width="7" style="8" customWidth="1"/>
    <col min="11018" max="11018" width="4.140625" style="8" customWidth="1"/>
    <col min="11019" max="11019" width="3.42578125" style="8" customWidth="1"/>
    <col min="11020" max="11020" width="6.140625" style="8" customWidth="1"/>
    <col min="11021" max="11021" width="9.140625" style="8"/>
    <col min="11022" max="11022" width="8.140625" style="8" customWidth="1"/>
    <col min="11023" max="11023" width="6.5703125" style="8" customWidth="1"/>
    <col min="11024" max="11024" width="6.140625" style="8" customWidth="1"/>
    <col min="11025" max="11025" width="6.85546875" style="8" customWidth="1"/>
    <col min="11026" max="11026" width="8" style="8" customWidth="1"/>
    <col min="11027" max="11027" width="7.140625" style="8" customWidth="1"/>
    <col min="11028" max="11262" width="9.140625" style="8"/>
    <col min="11263" max="11263" width="4" style="8" customWidth="1"/>
    <col min="11264" max="11264" width="9.140625" style="8"/>
    <col min="11265" max="11265" width="18" style="8" customWidth="1"/>
    <col min="11266" max="11266" width="13" style="8" customWidth="1"/>
    <col min="11267" max="11267" width="10.7109375" style="8" customWidth="1"/>
    <col min="11268" max="11268" width="3.7109375" style="8" customWidth="1"/>
    <col min="11269" max="11269" width="3.5703125" style="8" customWidth="1"/>
    <col min="11270" max="11270" width="8" style="8" customWidth="1"/>
    <col min="11271" max="11271" width="9.7109375" style="8" customWidth="1"/>
    <col min="11272" max="11272" width="8.28515625" style="8" customWidth="1"/>
    <col min="11273" max="11273" width="7" style="8" customWidth="1"/>
    <col min="11274" max="11274" width="4.140625" style="8" customWidth="1"/>
    <col min="11275" max="11275" width="3.42578125" style="8" customWidth="1"/>
    <col min="11276" max="11276" width="6.140625" style="8" customWidth="1"/>
    <col min="11277" max="11277" width="9.140625" style="8"/>
    <col min="11278" max="11278" width="8.140625" style="8" customWidth="1"/>
    <col min="11279" max="11279" width="6.5703125" style="8" customWidth="1"/>
    <col min="11280" max="11280" width="6.140625" style="8" customWidth="1"/>
    <col min="11281" max="11281" width="6.85546875" style="8" customWidth="1"/>
    <col min="11282" max="11282" width="8" style="8" customWidth="1"/>
    <col min="11283" max="11283" width="7.140625" style="8" customWidth="1"/>
    <col min="11284" max="11518" width="9.140625" style="8"/>
    <col min="11519" max="11519" width="4" style="8" customWidth="1"/>
    <col min="11520" max="11520" width="9.140625" style="8"/>
    <col min="11521" max="11521" width="18" style="8" customWidth="1"/>
    <col min="11522" max="11522" width="13" style="8" customWidth="1"/>
    <col min="11523" max="11523" width="10.7109375" style="8" customWidth="1"/>
    <col min="11524" max="11524" width="3.7109375" style="8" customWidth="1"/>
    <col min="11525" max="11525" width="3.5703125" style="8" customWidth="1"/>
    <col min="11526" max="11526" width="8" style="8" customWidth="1"/>
    <col min="11527" max="11527" width="9.7109375" style="8" customWidth="1"/>
    <col min="11528" max="11528" width="8.28515625" style="8" customWidth="1"/>
    <col min="11529" max="11529" width="7" style="8" customWidth="1"/>
    <col min="11530" max="11530" width="4.140625" style="8" customWidth="1"/>
    <col min="11531" max="11531" width="3.42578125" style="8" customWidth="1"/>
    <col min="11532" max="11532" width="6.140625" style="8" customWidth="1"/>
    <col min="11533" max="11533" width="9.140625" style="8"/>
    <col min="11534" max="11534" width="8.140625" style="8" customWidth="1"/>
    <col min="11535" max="11535" width="6.5703125" style="8" customWidth="1"/>
    <col min="11536" max="11536" width="6.140625" style="8" customWidth="1"/>
    <col min="11537" max="11537" width="6.85546875" style="8" customWidth="1"/>
    <col min="11538" max="11538" width="8" style="8" customWidth="1"/>
    <col min="11539" max="11539" width="7.140625" style="8" customWidth="1"/>
    <col min="11540" max="11774" width="9.140625" style="8"/>
    <col min="11775" max="11775" width="4" style="8" customWidth="1"/>
    <col min="11776" max="11776" width="9.140625" style="8"/>
    <col min="11777" max="11777" width="18" style="8" customWidth="1"/>
    <col min="11778" max="11778" width="13" style="8" customWidth="1"/>
    <col min="11779" max="11779" width="10.7109375" style="8" customWidth="1"/>
    <col min="11780" max="11780" width="3.7109375" style="8" customWidth="1"/>
    <col min="11781" max="11781" width="3.5703125" style="8" customWidth="1"/>
    <col min="11782" max="11782" width="8" style="8" customWidth="1"/>
    <col min="11783" max="11783" width="9.7109375" style="8" customWidth="1"/>
    <col min="11784" max="11784" width="8.28515625" style="8" customWidth="1"/>
    <col min="11785" max="11785" width="7" style="8" customWidth="1"/>
    <col min="11786" max="11786" width="4.140625" style="8" customWidth="1"/>
    <col min="11787" max="11787" width="3.42578125" style="8" customWidth="1"/>
    <col min="11788" max="11788" width="6.140625" style="8" customWidth="1"/>
    <col min="11789" max="11789" width="9.140625" style="8"/>
    <col min="11790" max="11790" width="8.140625" style="8" customWidth="1"/>
    <col min="11791" max="11791" width="6.5703125" style="8" customWidth="1"/>
    <col min="11792" max="11792" width="6.140625" style="8" customWidth="1"/>
    <col min="11793" max="11793" width="6.85546875" style="8" customWidth="1"/>
    <col min="11794" max="11794" width="8" style="8" customWidth="1"/>
    <col min="11795" max="11795" width="7.140625" style="8" customWidth="1"/>
    <col min="11796" max="12030" width="9.140625" style="8"/>
    <col min="12031" max="12031" width="4" style="8" customWidth="1"/>
    <col min="12032" max="12032" width="9.140625" style="8"/>
    <col min="12033" max="12033" width="18" style="8" customWidth="1"/>
    <col min="12034" max="12034" width="13" style="8" customWidth="1"/>
    <col min="12035" max="12035" width="10.7109375" style="8" customWidth="1"/>
    <col min="12036" max="12036" width="3.7109375" style="8" customWidth="1"/>
    <col min="12037" max="12037" width="3.5703125" style="8" customWidth="1"/>
    <col min="12038" max="12038" width="8" style="8" customWidth="1"/>
    <col min="12039" max="12039" width="9.7109375" style="8" customWidth="1"/>
    <col min="12040" max="12040" width="8.28515625" style="8" customWidth="1"/>
    <col min="12041" max="12041" width="7" style="8" customWidth="1"/>
    <col min="12042" max="12042" width="4.140625" style="8" customWidth="1"/>
    <col min="12043" max="12043" width="3.42578125" style="8" customWidth="1"/>
    <col min="12044" max="12044" width="6.140625" style="8" customWidth="1"/>
    <col min="12045" max="12045" width="9.140625" style="8"/>
    <col min="12046" max="12046" width="8.140625" style="8" customWidth="1"/>
    <col min="12047" max="12047" width="6.5703125" style="8" customWidth="1"/>
    <col min="12048" max="12048" width="6.140625" style="8" customWidth="1"/>
    <col min="12049" max="12049" width="6.85546875" style="8" customWidth="1"/>
    <col min="12050" max="12050" width="8" style="8" customWidth="1"/>
    <col min="12051" max="12051" width="7.140625" style="8" customWidth="1"/>
    <col min="12052" max="12286" width="9.140625" style="8"/>
    <col min="12287" max="12287" width="4" style="8" customWidth="1"/>
    <col min="12288" max="12288" width="9.140625" style="8"/>
    <col min="12289" max="12289" width="18" style="8" customWidth="1"/>
    <col min="12290" max="12290" width="13" style="8" customWidth="1"/>
    <col min="12291" max="12291" width="10.7109375" style="8" customWidth="1"/>
    <col min="12292" max="12292" width="3.7109375" style="8" customWidth="1"/>
    <col min="12293" max="12293" width="3.5703125" style="8" customWidth="1"/>
    <col min="12294" max="12294" width="8" style="8" customWidth="1"/>
    <col min="12295" max="12295" width="9.7109375" style="8" customWidth="1"/>
    <col min="12296" max="12296" width="8.28515625" style="8" customWidth="1"/>
    <col min="12297" max="12297" width="7" style="8" customWidth="1"/>
    <col min="12298" max="12298" width="4.140625" style="8" customWidth="1"/>
    <col min="12299" max="12299" width="3.42578125" style="8" customWidth="1"/>
    <col min="12300" max="12300" width="6.140625" style="8" customWidth="1"/>
    <col min="12301" max="12301" width="9.140625" style="8"/>
    <col min="12302" max="12302" width="8.140625" style="8" customWidth="1"/>
    <col min="12303" max="12303" width="6.5703125" style="8" customWidth="1"/>
    <col min="12304" max="12304" width="6.140625" style="8" customWidth="1"/>
    <col min="12305" max="12305" width="6.85546875" style="8" customWidth="1"/>
    <col min="12306" max="12306" width="8" style="8" customWidth="1"/>
    <col min="12307" max="12307" width="7.140625" style="8" customWidth="1"/>
    <col min="12308" max="12542" width="9.140625" style="8"/>
    <col min="12543" max="12543" width="4" style="8" customWidth="1"/>
    <col min="12544" max="12544" width="9.140625" style="8"/>
    <col min="12545" max="12545" width="18" style="8" customWidth="1"/>
    <col min="12546" max="12546" width="13" style="8" customWidth="1"/>
    <col min="12547" max="12547" width="10.7109375" style="8" customWidth="1"/>
    <col min="12548" max="12548" width="3.7109375" style="8" customWidth="1"/>
    <col min="12549" max="12549" width="3.5703125" style="8" customWidth="1"/>
    <col min="12550" max="12550" width="8" style="8" customWidth="1"/>
    <col min="12551" max="12551" width="9.7109375" style="8" customWidth="1"/>
    <col min="12552" max="12552" width="8.28515625" style="8" customWidth="1"/>
    <col min="12553" max="12553" width="7" style="8" customWidth="1"/>
    <col min="12554" max="12554" width="4.140625" style="8" customWidth="1"/>
    <col min="12555" max="12555" width="3.42578125" style="8" customWidth="1"/>
    <col min="12556" max="12556" width="6.140625" style="8" customWidth="1"/>
    <col min="12557" max="12557" width="9.140625" style="8"/>
    <col min="12558" max="12558" width="8.140625" style="8" customWidth="1"/>
    <col min="12559" max="12559" width="6.5703125" style="8" customWidth="1"/>
    <col min="12560" max="12560" width="6.140625" style="8" customWidth="1"/>
    <col min="12561" max="12561" width="6.85546875" style="8" customWidth="1"/>
    <col min="12562" max="12562" width="8" style="8" customWidth="1"/>
    <col min="12563" max="12563" width="7.140625" style="8" customWidth="1"/>
    <col min="12564" max="12798" width="9.140625" style="8"/>
    <col min="12799" max="12799" width="4" style="8" customWidth="1"/>
    <col min="12800" max="12800" width="9.140625" style="8"/>
    <col min="12801" max="12801" width="18" style="8" customWidth="1"/>
    <col min="12802" max="12802" width="13" style="8" customWidth="1"/>
    <col min="12803" max="12803" width="10.7109375" style="8" customWidth="1"/>
    <col min="12804" max="12804" width="3.7109375" style="8" customWidth="1"/>
    <col min="12805" max="12805" width="3.5703125" style="8" customWidth="1"/>
    <col min="12806" max="12806" width="8" style="8" customWidth="1"/>
    <col min="12807" max="12807" width="9.7109375" style="8" customWidth="1"/>
    <col min="12808" max="12808" width="8.28515625" style="8" customWidth="1"/>
    <col min="12809" max="12809" width="7" style="8" customWidth="1"/>
    <col min="12810" max="12810" width="4.140625" style="8" customWidth="1"/>
    <col min="12811" max="12811" width="3.42578125" style="8" customWidth="1"/>
    <col min="12812" max="12812" width="6.140625" style="8" customWidth="1"/>
    <col min="12813" max="12813" width="9.140625" style="8"/>
    <col min="12814" max="12814" width="8.140625" style="8" customWidth="1"/>
    <col min="12815" max="12815" width="6.5703125" style="8" customWidth="1"/>
    <col min="12816" max="12816" width="6.140625" style="8" customWidth="1"/>
    <col min="12817" max="12817" width="6.85546875" style="8" customWidth="1"/>
    <col min="12818" max="12818" width="8" style="8" customWidth="1"/>
    <col min="12819" max="12819" width="7.140625" style="8" customWidth="1"/>
    <col min="12820" max="13054" width="9.140625" style="8"/>
    <col min="13055" max="13055" width="4" style="8" customWidth="1"/>
    <col min="13056" max="13056" width="9.140625" style="8"/>
    <col min="13057" max="13057" width="18" style="8" customWidth="1"/>
    <col min="13058" max="13058" width="13" style="8" customWidth="1"/>
    <col min="13059" max="13059" width="10.7109375" style="8" customWidth="1"/>
    <col min="13060" max="13060" width="3.7109375" style="8" customWidth="1"/>
    <col min="13061" max="13061" width="3.5703125" style="8" customWidth="1"/>
    <col min="13062" max="13062" width="8" style="8" customWidth="1"/>
    <col min="13063" max="13063" width="9.7109375" style="8" customWidth="1"/>
    <col min="13064" max="13064" width="8.28515625" style="8" customWidth="1"/>
    <col min="13065" max="13065" width="7" style="8" customWidth="1"/>
    <col min="13066" max="13066" width="4.140625" style="8" customWidth="1"/>
    <col min="13067" max="13067" width="3.42578125" style="8" customWidth="1"/>
    <col min="13068" max="13068" width="6.140625" style="8" customWidth="1"/>
    <col min="13069" max="13069" width="9.140625" style="8"/>
    <col min="13070" max="13070" width="8.140625" style="8" customWidth="1"/>
    <col min="13071" max="13071" width="6.5703125" style="8" customWidth="1"/>
    <col min="13072" max="13072" width="6.140625" style="8" customWidth="1"/>
    <col min="13073" max="13073" width="6.85546875" style="8" customWidth="1"/>
    <col min="13074" max="13074" width="8" style="8" customWidth="1"/>
    <col min="13075" max="13075" width="7.140625" style="8" customWidth="1"/>
    <col min="13076" max="13310" width="9.140625" style="8"/>
    <col min="13311" max="13311" width="4" style="8" customWidth="1"/>
    <col min="13312" max="13312" width="9.140625" style="8"/>
    <col min="13313" max="13313" width="18" style="8" customWidth="1"/>
    <col min="13314" max="13314" width="13" style="8" customWidth="1"/>
    <col min="13315" max="13315" width="10.7109375" style="8" customWidth="1"/>
    <col min="13316" max="13316" width="3.7109375" style="8" customWidth="1"/>
    <col min="13317" max="13317" width="3.5703125" style="8" customWidth="1"/>
    <col min="13318" max="13318" width="8" style="8" customWidth="1"/>
    <col min="13319" max="13319" width="9.7109375" style="8" customWidth="1"/>
    <col min="13320" max="13320" width="8.28515625" style="8" customWidth="1"/>
    <col min="13321" max="13321" width="7" style="8" customWidth="1"/>
    <col min="13322" max="13322" width="4.140625" style="8" customWidth="1"/>
    <col min="13323" max="13323" width="3.42578125" style="8" customWidth="1"/>
    <col min="13324" max="13324" width="6.140625" style="8" customWidth="1"/>
    <col min="13325" max="13325" width="9.140625" style="8"/>
    <col min="13326" max="13326" width="8.140625" style="8" customWidth="1"/>
    <col min="13327" max="13327" width="6.5703125" style="8" customWidth="1"/>
    <col min="13328" max="13328" width="6.140625" style="8" customWidth="1"/>
    <col min="13329" max="13329" width="6.85546875" style="8" customWidth="1"/>
    <col min="13330" max="13330" width="8" style="8" customWidth="1"/>
    <col min="13331" max="13331" width="7.140625" style="8" customWidth="1"/>
    <col min="13332" max="13566" width="9.140625" style="8"/>
    <col min="13567" max="13567" width="4" style="8" customWidth="1"/>
    <col min="13568" max="13568" width="9.140625" style="8"/>
    <col min="13569" max="13569" width="18" style="8" customWidth="1"/>
    <col min="13570" max="13570" width="13" style="8" customWidth="1"/>
    <col min="13571" max="13571" width="10.7109375" style="8" customWidth="1"/>
    <col min="13572" max="13572" width="3.7109375" style="8" customWidth="1"/>
    <col min="13573" max="13573" width="3.5703125" style="8" customWidth="1"/>
    <col min="13574" max="13574" width="8" style="8" customWidth="1"/>
    <col min="13575" max="13575" width="9.7109375" style="8" customWidth="1"/>
    <col min="13576" max="13576" width="8.28515625" style="8" customWidth="1"/>
    <col min="13577" max="13577" width="7" style="8" customWidth="1"/>
    <col min="13578" max="13578" width="4.140625" style="8" customWidth="1"/>
    <col min="13579" max="13579" width="3.42578125" style="8" customWidth="1"/>
    <col min="13580" max="13580" width="6.140625" style="8" customWidth="1"/>
    <col min="13581" max="13581" width="9.140625" style="8"/>
    <col min="13582" max="13582" width="8.140625" style="8" customWidth="1"/>
    <col min="13583" max="13583" width="6.5703125" style="8" customWidth="1"/>
    <col min="13584" max="13584" width="6.140625" style="8" customWidth="1"/>
    <col min="13585" max="13585" width="6.85546875" style="8" customWidth="1"/>
    <col min="13586" max="13586" width="8" style="8" customWidth="1"/>
    <col min="13587" max="13587" width="7.140625" style="8" customWidth="1"/>
    <col min="13588" max="13822" width="9.140625" style="8"/>
    <col min="13823" max="13823" width="4" style="8" customWidth="1"/>
    <col min="13824" max="13824" width="9.140625" style="8"/>
    <col min="13825" max="13825" width="18" style="8" customWidth="1"/>
    <col min="13826" max="13826" width="13" style="8" customWidth="1"/>
    <col min="13827" max="13827" width="10.7109375" style="8" customWidth="1"/>
    <col min="13828" max="13828" width="3.7109375" style="8" customWidth="1"/>
    <col min="13829" max="13829" width="3.5703125" style="8" customWidth="1"/>
    <col min="13830" max="13830" width="8" style="8" customWidth="1"/>
    <col min="13831" max="13831" width="9.7109375" style="8" customWidth="1"/>
    <col min="13832" max="13832" width="8.28515625" style="8" customWidth="1"/>
    <col min="13833" max="13833" width="7" style="8" customWidth="1"/>
    <col min="13834" max="13834" width="4.140625" style="8" customWidth="1"/>
    <col min="13835" max="13835" width="3.42578125" style="8" customWidth="1"/>
    <col min="13836" max="13836" width="6.140625" style="8" customWidth="1"/>
    <col min="13837" max="13837" width="9.140625" style="8"/>
    <col min="13838" max="13838" width="8.140625" style="8" customWidth="1"/>
    <col min="13839" max="13839" width="6.5703125" style="8" customWidth="1"/>
    <col min="13840" max="13840" width="6.140625" style="8" customWidth="1"/>
    <col min="13841" max="13841" width="6.85546875" style="8" customWidth="1"/>
    <col min="13842" max="13842" width="8" style="8" customWidth="1"/>
    <col min="13843" max="13843" width="7.140625" style="8" customWidth="1"/>
    <col min="13844" max="14078" width="9.140625" style="8"/>
    <col min="14079" max="14079" width="4" style="8" customWidth="1"/>
    <col min="14080" max="14080" width="9.140625" style="8"/>
    <col min="14081" max="14081" width="18" style="8" customWidth="1"/>
    <col min="14082" max="14082" width="13" style="8" customWidth="1"/>
    <col min="14083" max="14083" width="10.7109375" style="8" customWidth="1"/>
    <col min="14084" max="14084" width="3.7109375" style="8" customWidth="1"/>
    <col min="14085" max="14085" width="3.5703125" style="8" customWidth="1"/>
    <col min="14086" max="14086" width="8" style="8" customWidth="1"/>
    <col min="14087" max="14087" width="9.7109375" style="8" customWidth="1"/>
    <col min="14088" max="14088" width="8.28515625" style="8" customWidth="1"/>
    <col min="14089" max="14089" width="7" style="8" customWidth="1"/>
    <col min="14090" max="14090" width="4.140625" style="8" customWidth="1"/>
    <col min="14091" max="14091" width="3.42578125" style="8" customWidth="1"/>
    <col min="14092" max="14092" width="6.140625" style="8" customWidth="1"/>
    <col min="14093" max="14093" width="9.140625" style="8"/>
    <col min="14094" max="14094" width="8.140625" style="8" customWidth="1"/>
    <col min="14095" max="14095" width="6.5703125" style="8" customWidth="1"/>
    <col min="14096" max="14096" width="6.140625" style="8" customWidth="1"/>
    <col min="14097" max="14097" width="6.85546875" style="8" customWidth="1"/>
    <col min="14098" max="14098" width="8" style="8" customWidth="1"/>
    <col min="14099" max="14099" width="7.140625" style="8" customWidth="1"/>
    <col min="14100" max="14334" width="9.140625" style="8"/>
    <col min="14335" max="14335" width="4" style="8" customWidth="1"/>
    <col min="14336" max="14336" width="9.140625" style="8"/>
    <col min="14337" max="14337" width="18" style="8" customWidth="1"/>
    <col min="14338" max="14338" width="13" style="8" customWidth="1"/>
    <col min="14339" max="14339" width="10.7109375" style="8" customWidth="1"/>
    <col min="14340" max="14340" width="3.7109375" style="8" customWidth="1"/>
    <col min="14341" max="14341" width="3.5703125" style="8" customWidth="1"/>
    <col min="14342" max="14342" width="8" style="8" customWidth="1"/>
    <col min="14343" max="14343" width="9.7109375" style="8" customWidth="1"/>
    <col min="14344" max="14344" width="8.28515625" style="8" customWidth="1"/>
    <col min="14345" max="14345" width="7" style="8" customWidth="1"/>
    <col min="14346" max="14346" width="4.140625" style="8" customWidth="1"/>
    <col min="14347" max="14347" width="3.42578125" style="8" customWidth="1"/>
    <col min="14348" max="14348" width="6.140625" style="8" customWidth="1"/>
    <col min="14349" max="14349" width="9.140625" style="8"/>
    <col min="14350" max="14350" width="8.140625" style="8" customWidth="1"/>
    <col min="14351" max="14351" width="6.5703125" style="8" customWidth="1"/>
    <col min="14352" max="14352" width="6.140625" style="8" customWidth="1"/>
    <col min="14353" max="14353" width="6.85546875" style="8" customWidth="1"/>
    <col min="14354" max="14354" width="8" style="8" customWidth="1"/>
    <col min="14355" max="14355" width="7.140625" style="8" customWidth="1"/>
    <col min="14356" max="14590" width="9.140625" style="8"/>
    <col min="14591" max="14591" width="4" style="8" customWidth="1"/>
    <col min="14592" max="14592" width="9.140625" style="8"/>
    <col min="14593" max="14593" width="18" style="8" customWidth="1"/>
    <col min="14594" max="14594" width="13" style="8" customWidth="1"/>
    <col min="14595" max="14595" width="10.7109375" style="8" customWidth="1"/>
    <col min="14596" max="14596" width="3.7109375" style="8" customWidth="1"/>
    <col min="14597" max="14597" width="3.5703125" style="8" customWidth="1"/>
    <col min="14598" max="14598" width="8" style="8" customWidth="1"/>
    <col min="14599" max="14599" width="9.7109375" style="8" customWidth="1"/>
    <col min="14600" max="14600" width="8.28515625" style="8" customWidth="1"/>
    <col min="14601" max="14601" width="7" style="8" customWidth="1"/>
    <col min="14602" max="14602" width="4.140625" style="8" customWidth="1"/>
    <col min="14603" max="14603" width="3.42578125" style="8" customWidth="1"/>
    <col min="14604" max="14604" width="6.140625" style="8" customWidth="1"/>
    <col min="14605" max="14605" width="9.140625" style="8"/>
    <col min="14606" max="14606" width="8.140625" style="8" customWidth="1"/>
    <col min="14607" max="14607" width="6.5703125" style="8" customWidth="1"/>
    <col min="14608" max="14608" width="6.140625" style="8" customWidth="1"/>
    <col min="14609" max="14609" width="6.85546875" style="8" customWidth="1"/>
    <col min="14610" max="14610" width="8" style="8" customWidth="1"/>
    <col min="14611" max="14611" width="7.140625" style="8" customWidth="1"/>
    <col min="14612" max="14846" width="9.140625" style="8"/>
    <col min="14847" max="14847" width="4" style="8" customWidth="1"/>
    <col min="14848" max="14848" width="9.140625" style="8"/>
    <col min="14849" max="14849" width="18" style="8" customWidth="1"/>
    <col min="14850" max="14850" width="13" style="8" customWidth="1"/>
    <col min="14851" max="14851" width="10.7109375" style="8" customWidth="1"/>
    <col min="14852" max="14852" width="3.7109375" style="8" customWidth="1"/>
    <col min="14853" max="14853" width="3.5703125" style="8" customWidth="1"/>
    <col min="14854" max="14854" width="8" style="8" customWidth="1"/>
    <col min="14855" max="14855" width="9.7109375" style="8" customWidth="1"/>
    <col min="14856" max="14856" width="8.28515625" style="8" customWidth="1"/>
    <col min="14857" max="14857" width="7" style="8" customWidth="1"/>
    <col min="14858" max="14858" width="4.140625" style="8" customWidth="1"/>
    <col min="14859" max="14859" width="3.42578125" style="8" customWidth="1"/>
    <col min="14860" max="14860" width="6.140625" style="8" customWidth="1"/>
    <col min="14861" max="14861" width="9.140625" style="8"/>
    <col min="14862" max="14862" width="8.140625" style="8" customWidth="1"/>
    <col min="14863" max="14863" width="6.5703125" style="8" customWidth="1"/>
    <col min="14864" max="14864" width="6.140625" style="8" customWidth="1"/>
    <col min="14865" max="14865" width="6.85546875" style="8" customWidth="1"/>
    <col min="14866" max="14866" width="8" style="8" customWidth="1"/>
    <col min="14867" max="14867" width="7.140625" style="8" customWidth="1"/>
    <col min="14868" max="15102" width="9.140625" style="8"/>
    <col min="15103" max="15103" width="4" style="8" customWidth="1"/>
    <col min="15104" max="15104" width="9.140625" style="8"/>
    <col min="15105" max="15105" width="18" style="8" customWidth="1"/>
    <col min="15106" max="15106" width="13" style="8" customWidth="1"/>
    <col min="15107" max="15107" width="10.7109375" style="8" customWidth="1"/>
    <col min="15108" max="15108" width="3.7109375" style="8" customWidth="1"/>
    <col min="15109" max="15109" width="3.5703125" style="8" customWidth="1"/>
    <col min="15110" max="15110" width="8" style="8" customWidth="1"/>
    <col min="15111" max="15111" width="9.7109375" style="8" customWidth="1"/>
    <col min="15112" max="15112" width="8.28515625" style="8" customWidth="1"/>
    <col min="15113" max="15113" width="7" style="8" customWidth="1"/>
    <col min="15114" max="15114" width="4.140625" style="8" customWidth="1"/>
    <col min="15115" max="15115" width="3.42578125" style="8" customWidth="1"/>
    <col min="15116" max="15116" width="6.140625" style="8" customWidth="1"/>
    <col min="15117" max="15117" width="9.140625" style="8"/>
    <col min="15118" max="15118" width="8.140625" style="8" customWidth="1"/>
    <col min="15119" max="15119" width="6.5703125" style="8" customWidth="1"/>
    <col min="15120" max="15120" width="6.140625" style="8" customWidth="1"/>
    <col min="15121" max="15121" width="6.85546875" style="8" customWidth="1"/>
    <col min="15122" max="15122" width="8" style="8" customWidth="1"/>
    <col min="15123" max="15123" width="7.140625" style="8" customWidth="1"/>
    <col min="15124" max="15358" width="9.140625" style="8"/>
    <col min="15359" max="15359" width="4" style="8" customWidth="1"/>
    <col min="15360" max="15360" width="9.140625" style="8"/>
    <col min="15361" max="15361" width="18" style="8" customWidth="1"/>
    <col min="15362" max="15362" width="13" style="8" customWidth="1"/>
    <col min="15363" max="15363" width="10.7109375" style="8" customWidth="1"/>
    <col min="15364" max="15364" width="3.7109375" style="8" customWidth="1"/>
    <col min="15365" max="15365" width="3.5703125" style="8" customWidth="1"/>
    <col min="15366" max="15366" width="8" style="8" customWidth="1"/>
    <col min="15367" max="15367" width="9.7109375" style="8" customWidth="1"/>
    <col min="15368" max="15368" width="8.28515625" style="8" customWidth="1"/>
    <col min="15369" max="15369" width="7" style="8" customWidth="1"/>
    <col min="15370" max="15370" width="4.140625" style="8" customWidth="1"/>
    <col min="15371" max="15371" width="3.42578125" style="8" customWidth="1"/>
    <col min="15372" max="15372" width="6.140625" style="8" customWidth="1"/>
    <col min="15373" max="15373" width="9.140625" style="8"/>
    <col min="15374" max="15374" width="8.140625" style="8" customWidth="1"/>
    <col min="15375" max="15375" width="6.5703125" style="8" customWidth="1"/>
    <col min="15376" max="15376" width="6.140625" style="8" customWidth="1"/>
    <col min="15377" max="15377" width="6.85546875" style="8" customWidth="1"/>
    <col min="15378" max="15378" width="8" style="8" customWidth="1"/>
    <col min="15379" max="15379" width="7.140625" style="8" customWidth="1"/>
    <col min="15380" max="15614" width="9.140625" style="8"/>
    <col min="15615" max="15615" width="4" style="8" customWidth="1"/>
    <col min="15616" max="15616" width="9.140625" style="8"/>
    <col min="15617" max="15617" width="18" style="8" customWidth="1"/>
    <col min="15618" max="15618" width="13" style="8" customWidth="1"/>
    <col min="15619" max="15619" width="10.7109375" style="8" customWidth="1"/>
    <col min="15620" max="15620" width="3.7109375" style="8" customWidth="1"/>
    <col min="15621" max="15621" width="3.5703125" style="8" customWidth="1"/>
    <col min="15622" max="15622" width="8" style="8" customWidth="1"/>
    <col min="15623" max="15623" width="9.7109375" style="8" customWidth="1"/>
    <col min="15624" max="15624" width="8.28515625" style="8" customWidth="1"/>
    <col min="15625" max="15625" width="7" style="8" customWidth="1"/>
    <col min="15626" max="15626" width="4.140625" style="8" customWidth="1"/>
    <col min="15627" max="15627" width="3.42578125" style="8" customWidth="1"/>
    <col min="15628" max="15628" width="6.140625" style="8" customWidth="1"/>
    <col min="15629" max="15629" width="9.140625" style="8"/>
    <col min="15630" max="15630" width="8.140625" style="8" customWidth="1"/>
    <col min="15631" max="15631" width="6.5703125" style="8" customWidth="1"/>
    <col min="15632" max="15632" width="6.140625" style="8" customWidth="1"/>
    <col min="15633" max="15633" width="6.85546875" style="8" customWidth="1"/>
    <col min="15634" max="15634" width="8" style="8" customWidth="1"/>
    <col min="15635" max="15635" width="7.140625" style="8" customWidth="1"/>
    <col min="15636" max="15870" width="9.140625" style="8"/>
    <col min="15871" max="15871" width="4" style="8" customWidth="1"/>
    <col min="15872" max="15872" width="9.140625" style="8"/>
    <col min="15873" max="15873" width="18" style="8" customWidth="1"/>
    <col min="15874" max="15874" width="13" style="8" customWidth="1"/>
    <col min="15875" max="15875" width="10.7109375" style="8" customWidth="1"/>
    <col min="15876" max="15876" width="3.7109375" style="8" customWidth="1"/>
    <col min="15877" max="15877" width="3.5703125" style="8" customWidth="1"/>
    <col min="15878" max="15878" width="8" style="8" customWidth="1"/>
    <col min="15879" max="15879" width="9.7109375" style="8" customWidth="1"/>
    <col min="15880" max="15880" width="8.28515625" style="8" customWidth="1"/>
    <col min="15881" max="15881" width="7" style="8" customWidth="1"/>
    <col min="15882" max="15882" width="4.140625" style="8" customWidth="1"/>
    <col min="15883" max="15883" width="3.42578125" style="8" customWidth="1"/>
    <col min="15884" max="15884" width="6.140625" style="8" customWidth="1"/>
    <col min="15885" max="15885" width="9.140625" style="8"/>
    <col min="15886" max="15886" width="8.140625" style="8" customWidth="1"/>
    <col min="15887" max="15887" width="6.5703125" style="8" customWidth="1"/>
    <col min="15888" max="15888" width="6.140625" style="8" customWidth="1"/>
    <col min="15889" max="15889" width="6.85546875" style="8" customWidth="1"/>
    <col min="15890" max="15890" width="8" style="8" customWidth="1"/>
    <col min="15891" max="15891" width="7.140625" style="8" customWidth="1"/>
    <col min="15892" max="16126" width="9.140625" style="8"/>
    <col min="16127" max="16127" width="4" style="8" customWidth="1"/>
    <col min="16128" max="16128" width="9.140625" style="8"/>
    <col min="16129" max="16129" width="18" style="8" customWidth="1"/>
    <col min="16130" max="16130" width="13" style="8" customWidth="1"/>
    <col min="16131" max="16131" width="10.7109375" style="8" customWidth="1"/>
    <col min="16132" max="16132" width="3.7109375" style="8" customWidth="1"/>
    <col min="16133" max="16133" width="3.5703125" style="8" customWidth="1"/>
    <col min="16134" max="16134" width="8" style="8" customWidth="1"/>
    <col min="16135" max="16135" width="9.7109375" style="8" customWidth="1"/>
    <col min="16136" max="16136" width="8.28515625" style="8" customWidth="1"/>
    <col min="16137" max="16137" width="7" style="8" customWidth="1"/>
    <col min="16138" max="16138" width="4.140625" style="8" customWidth="1"/>
    <col min="16139" max="16139" width="3.42578125" style="8" customWidth="1"/>
    <col min="16140" max="16140" width="6.140625" style="8" customWidth="1"/>
    <col min="16141" max="16141" width="9.140625" style="8"/>
    <col min="16142" max="16142" width="8.140625" style="8" customWidth="1"/>
    <col min="16143" max="16143" width="6.5703125" style="8" customWidth="1"/>
    <col min="16144" max="16144" width="6.140625" style="8" customWidth="1"/>
    <col min="16145" max="16145" width="6.85546875" style="8" customWidth="1"/>
    <col min="16146" max="16146" width="8" style="8" customWidth="1"/>
    <col min="16147" max="16147" width="7.140625" style="8" customWidth="1"/>
    <col min="16148" max="16384" width="9.140625" style="8"/>
  </cols>
  <sheetData>
    <row r="1" spans="1:21" ht="8.25" customHeight="1">
      <c r="B1" s="59"/>
      <c r="C1" s="59"/>
      <c r="D1" s="59"/>
    </row>
    <row r="2" spans="1:21" ht="25.5" customHeight="1">
      <c r="C2" s="53" t="s">
        <v>13</v>
      </c>
      <c r="D2" s="53" t="s">
        <v>14</v>
      </c>
      <c r="F2" s="53" t="s">
        <v>15</v>
      </c>
      <c r="G2" s="53"/>
    </row>
    <row r="3" spans="1:21" ht="27" customHeight="1">
      <c r="C3" s="53"/>
      <c r="D3" s="53"/>
      <c r="F3" s="10" t="s">
        <v>16</v>
      </c>
      <c r="G3" s="10" t="s">
        <v>17</v>
      </c>
    </row>
    <row r="4" spans="1:21" ht="33.75" customHeight="1">
      <c r="B4" s="11"/>
      <c r="C4" s="10"/>
      <c r="D4" s="12"/>
      <c r="E4" s="13"/>
      <c r="F4" s="14"/>
      <c r="G4" s="14"/>
      <c r="H4" s="8" t="s">
        <v>28</v>
      </c>
      <c r="I4" s="8">
        <v>176</v>
      </c>
    </row>
    <row r="5" spans="1:21" ht="3.75" customHeight="1"/>
    <row r="6" spans="1:21" ht="22.5" customHeight="1">
      <c r="A6" s="53" t="s">
        <v>10</v>
      </c>
      <c r="B6" s="53" t="s">
        <v>29</v>
      </c>
      <c r="C6" s="53" t="s">
        <v>30</v>
      </c>
      <c r="D6" s="53" t="s">
        <v>95</v>
      </c>
      <c r="E6" s="60" t="s">
        <v>91</v>
      </c>
      <c r="F6" s="55"/>
      <c r="G6" s="53" t="s">
        <v>31</v>
      </c>
      <c r="H6" s="53"/>
      <c r="I6" s="53"/>
      <c r="J6" s="53"/>
      <c r="K6" s="53"/>
      <c r="L6" s="53"/>
      <c r="M6" s="53"/>
      <c r="N6" s="53"/>
      <c r="O6" s="53" t="s">
        <v>32</v>
      </c>
      <c r="P6" s="53"/>
      <c r="Q6" s="53"/>
      <c r="R6" s="53" t="s">
        <v>33</v>
      </c>
      <c r="S6" s="53"/>
      <c r="T6" s="53"/>
    </row>
    <row r="7" spans="1:21" ht="25.5" customHeight="1">
      <c r="A7" s="53"/>
      <c r="B7" s="53"/>
      <c r="C7" s="53"/>
      <c r="D7" s="53"/>
      <c r="E7" s="61" t="s">
        <v>90</v>
      </c>
      <c r="F7" s="53" t="s">
        <v>43</v>
      </c>
      <c r="G7" s="54"/>
      <c r="H7" s="60"/>
      <c r="I7" s="60"/>
      <c r="J7" s="60"/>
      <c r="K7" s="60"/>
      <c r="L7" s="60"/>
      <c r="M7" s="55"/>
      <c r="N7" s="53" t="s">
        <v>34</v>
      </c>
      <c r="O7" s="53" t="s">
        <v>35</v>
      </c>
      <c r="P7" s="56" t="s">
        <v>54</v>
      </c>
      <c r="Q7" s="56" t="s">
        <v>34</v>
      </c>
      <c r="R7" s="53" t="s">
        <v>36</v>
      </c>
      <c r="S7" s="53"/>
      <c r="T7" s="53" t="s">
        <v>37</v>
      </c>
    </row>
    <row r="8" spans="1:21" ht="25.5" customHeight="1">
      <c r="A8" s="53"/>
      <c r="B8" s="53"/>
      <c r="C8" s="53"/>
      <c r="D8" s="53"/>
      <c r="E8" s="62"/>
      <c r="F8" s="53"/>
      <c r="G8" s="56" t="s">
        <v>38</v>
      </c>
      <c r="H8" s="56" t="s">
        <v>39</v>
      </c>
      <c r="I8" s="56" t="s">
        <v>44</v>
      </c>
      <c r="J8" s="56" t="s">
        <v>45</v>
      </c>
      <c r="K8" s="54" t="s">
        <v>46</v>
      </c>
      <c r="L8" s="55"/>
      <c r="M8" s="56" t="s">
        <v>40</v>
      </c>
      <c r="N8" s="53"/>
      <c r="O8" s="53"/>
      <c r="P8" s="58"/>
      <c r="Q8" s="58"/>
      <c r="R8" s="56" t="s">
        <v>41</v>
      </c>
      <c r="S8" s="56" t="s">
        <v>42</v>
      </c>
      <c r="T8" s="53"/>
    </row>
    <row r="9" spans="1:21" ht="69.75" customHeight="1">
      <c r="A9" s="53"/>
      <c r="B9" s="53"/>
      <c r="C9" s="53"/>
      <c r="D9" s="53"/>
      <c r="E9" s="63"/>
      <c r="F9" s="53"/>
      <c r="G9" s="57"/>
      <c r="H9" s="57"/>
      <c r="I9" s="57"/>
      <c r="J9" s="57"/>
      <c r="K9" s="10" t="s">
        <v>47</v>
      </c>
      <c r="L9" s="10" t="s">
        <v>48</v>
      </c>
      <c r="M9" s="57"/>
      <c r="N9" s="53"/>
      <c r="O9" s="53"/>
      <c r="P9" s="57"/>
      <c r="Q9" s="57"/>
      <c r="R9" s="57"/>
      <c r="S9" s="57"/>
      <c r="T9" s="53"/>
    </row>
    <row r="10" spans="1:21">
      <c r="A10" s="37">
        <v>1</v>
      </c>
      <c r="B10" s="15" t="str">
        <f>Общ!A2</f>
        <v>Ахатова А.П</v>
      </c>
      <c r="C10" s="37" t="str">
        <f>Общ!C2</f>
        <v>Секретарь</v>
      </c>
      <c r="D10" s="37">
        <f>Общ!D2/20</f>
        <v>760</v>
      </c>
      <c r="E10" s="36">
        <f>Табель!U11</f>
        <v>20</v>
      </c>
      <c r="F10" s="37">
        <f>Табель!U13</f>
        <v>220</v>
      </c>
      <c r="G10" s="16">
        <f>D10*E10</f>
        <v>15200</v>
      </c>
      <c r="H10" s="16">
        <v>1.2</v>
      </c>
      <c r="I10" s="37"/>
      <c r="J10" s="37"/>
      <c r="K10" s="37"/>
      <c r="L10" s="37"/>
      <c r="M10" s="37"/>
      <c r="N10" s="16"/>
      <c r="O10" s="17"/>
      <c r="P10" s="37"/>
      <c r="Q10" s="17"/>
      <c r="R10" s="37"/>
      <c r="S10" s="37"/>
      <c r="T10" s="16"/>
      <c r="U10" s="9"/>
    </row>
    <row r="11" spans="1:21" ht="36">
      <c r="A11" s="37">
        <v>2</v>
      </c>
      <c r="B11" s="15" t="str">
        <f>Общ!A3</f>
        <v>Гаджиева В.А</v>
      </c>
      <c r="C11" s="37" t="str">
        <f>Общ!C3</f>
        <v>Аналитик</v>
      </c>
      <c r="D11" s="37">
        <f>Общ!D3/20</f>
        <v>1065</v>
      </c>
      <c r="E11" s="37">
        <f>Табель!U15</f>
        <v>10</v>
      </c>
      <c r="F11" s="37">
        <f>Табель!U17</f>
        <v>90</v>
      </c>
      <c r="G11" s="16">
        <f t="shared" ref="G11:G19" si="0">D11*E11</f>
        <v>10650</v>
      </c>
      <c r="H11" s="16">
        <v>1.2</v>
      </c>
      <c r="I11" s="37"/>
      <c r="J11" s="37"/>
      <c r="K11" s="37"/>
      <c r="L11" s="37"/>
      <c r="M11" s="37"/>
      <c r="N11" s="16"/>
      <c r="O11" s="17"/>
      <c r="P11" s="37"/>
      <c r="Q11" s="17"/>
      <c r="R11" s="37"/>
      <c r="S11" s="37"/>
      <c r="T11" s="16"/>
      <c r="U11" s="9"/>
    </row>
    <row r="12" spans="1:21">
      <c r="A12" s="37">
        <v>3</v>
      </c>
      <c r="B12" s="15" t="str">
        <f>Общ!A4</f>
        <v>Гайсин А.Д</v>
      </c>
      <c r="C12" s="37" t="str">
        <f>Общ!C4</f>
        <v>Документовед</v>
      </c>
      <c r="D12" s="37">
        <f>Общ!D4/20</f>
        <v>955</v>
      </c>
      <c r="E12" s="37">
        <f>Табель!U19</f>
        <v>20</v>
      </c>
      <c r="F12" s="37">
        <f>Табель!U21</f>
        <v>180</v>
      </c>
      <c r="G12" s="16">
        <f t="shared" si="0"/>
        <v>19100</v>
      </c>
      <c r="H12" s="16">
        <v>1.2</v>
      </c>
      <c r="I12" s="37"/>
      <c r="J12" s="37"/>
      <c r="K12" s="37"/>
      <c r="L12" s="37"/>
      <c r="M12" s="37"/>
      <c r="N12" s="16"/>
      <c r="O12" s="17"/>
      <c r="P12" s="37"/>
      <c r="Q12" s="17"/>
      <c r="R12" s="37"/>
      <c r="S12" s="37"/>
      <c r="T12" s="16"/>
      <c r="U12" s="9"/>
    </row>
    <row r="13" spans="1:21">
      <c r="A13" s="37">
        <v>4</v>
      </c>
      <c r="B13" s="15" t="str">
        <f>Общ!A5</f>
        <v>Зюзьмин Г.Н</v>
      </c>
      <c r="C13" s="37" t="str">
        <f>Общ!C5</f>
        <v>Инженер</v>
      </c>
      <c r="D13" s="37">
        <f>Общ!D5/20</f>
        <v>920</v>
      </c>
      <c r="E13" s="37">
        <f>Табель!U23</f>
        <v>6</v>
      </c>
      <c r="F13" s="37">
        <f>Табель!U25</f>
        <v>54</v>
      </c>
      <c r="G13" s="16">
        <f t="shared" si="0"/>
        <v>5520</v>
      </c>
      <c r="H13" s="16">
        <v>1.2</v>
      </c>
      <c r="I13" s="37"/>
      <c r="J13" s="37"/>
      <c r="K13" s="37"/>
      <c r="L13" s="37"/>
      <c r="M13" s="37"/>
      <c r="N13" s="16"/>
      <c r="O13" s="17"/>
      <c r="P13" s="37"/>
      <c r="Q13" s="17"/>
      <c r="R13" s="37"/>
      <c r="S13" s="37"/>
      <c r="T13" s="16"/>
      <c r="U13" s="9"/>
    </row>
    <row r="14" spans="1:21">
      <c r="A14" s="37">
        <v>5</v>
      </c>
      <c r="B14" s="15" t="str">
        <f>Общ!A6</f>
        <v>Иванова К.Е</v>
      </c>
      <c r="C14" s="37" t="str">
        <f>Общ!C6</f>
        <v>Гл.бухгалтер</v>
      </c>
      <c r="D14" s="37">
        <f>Общ!D6/20</f>
        <v>1210</v>
      </c>
      <c r="E14" s="37">
        <f>Табель!U27</f>
        <v>17</v>
      </c>
      <c r="F14" s="37">
        <f>Табель!U29</f>
        <v>187</v>
      </c>
      <c r="G14" s="16">
        <f t="shared" si="0"/>
        <v>20570</v>
      </c>
      <c r="H14" s="16">
        <v>1.2</v>
      </c>
      <c r="I14" s="37"/>
      <c r="J14" s="37"/>
      <c r="K14" s="37"/>
      <c r="L14" s="37"/>
      <c r="M14" s="37"/>
      <c r="N14" s="16"/>
      <c r="O14" s="17"/>
      <c r="P14" s="37"/>
      <c r="Q14" s="17"/>
      <c r="R14" s="37"/>
      <c r="S14" s="37"/>
      <c r="T14" s="16"/>
      <c r="U14" s="9"/>
    </row>
    <row r="15" spans="1:21">
      <c r="A15" s="37">
        <v>6</v>
      </c>
      <c r="B15" s="15" t="str">
        <f>Общ!A7</f>
        <v>Крупина Н.И</v>
      </c>
      <c r="C15" s="37" t="str">
        <f>Общ!C7</f>
        <v>Зам.директора</v>
      </c>
      <c r="D15" s="37">
        <f>Общ!D7/20</f>
        <v>1630</v>
      </c>
      <c r="E15" s="37">
        <f>Табель!U31</f>
        <v>14</v>
      </c>
      <c r="F15" s="37">
        <f>Табель!U33</f>
        <v>154</v>
      </c>
      <c r="G15" s="16">
        <f t="shared" si="0"/>
        <v>22820</v>
      </c>
      <c r="H15" s="16">
        <v>1.2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1">
      <c r="A16" s="37">
        <v>7</v>
      </c>
      <c r="B16" s="15" t="str">
        <f>Общ!A8</f>
        <v>Нехотин В.С</v>
      </c>
      <c r="C16" s="37" t="str">
        <f>Общ!C8</f>
        <v>Менеджер</v>
      </c>
      <c r="D16" s="37">
        <f>Общ!D8/20</f>
        <v>815</v>
      </c>
      <c r="E16" s="37">
        <f>Табель!U35</f>
        <v>18</v>
      </c>
      <c r="F16" s="37">
        <f>Табель!U37</f>
        <v>198</v>
      </c>
      <c r="G16" s="16">
        <f t="shared" si="0"/>
        <v>14670</v>
      </c>
      <c r="H16" s="16">
        <v>1.2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1:20" ht="36">
      <c r="A17" s="37">
        <v>8</v>
      </c>
      <c r="B17" s="15" t="str">
        <f>Общ!A9</f>
        <v>Поздеева Л.И</v>
      </c>
      <c r="C17" s="37" t="str">
        <f>Общ!C9</f>
        <v>Экономист</v>
      </c>
      <c r="D17" s="37">
        <f>Общ!D9/20</f>
        <v>1105</v>
      </c>
      <c r="E17" s="37">
        <f>Табель!U39</f>
        <v>20</v>
      </c>
      <c r="F17" s="37">
        <f>Табель!U41</f>
        <v>220</v>
      </c>
      <c r="G17" s="16">
        <f t="shared" si="0"/>
        <v>22100</v>
      </c>
      <c r="H17" s="16">
        <v>1.2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>
      <c r="A18" s="37">
        <v>9</v>
      </c>
      <c r="B18" s="15" t="str">
        <f>Общ!A10</f>
        <v>Ситников И.Г</v>
      </c>
      <c r="C18" s="37" t="str">
        <f>Общ!C10</f>
        <v>Юрист</v>
      </c>
      <c r="D18" s="37">
        <f>Общ!D10/20</f>
        <v>1325</v>
      </c>
      <c r="E18" s="37">
        <f>Табель!U43</f>
        <v>18</v>
      </c>
      <c r="F18" s="37">
        <f>Табель!U45</f>
        <v>198</v>
      </c>
      <c r="G18" s="16">
        <f t="shared" si="0"/>
        <v>23850</v>
      </c>
      <c r="H18" s="16">
        <v>1.2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>
      <c r="A19" s="37">
        <v>10</v>
      </c>
      <c r="B19" s="15" t="str">
        <f>Общ!A11</f>
        <v>Ханжина И.В</v>
      </c>
      <c r="C19" s="37" t="str">
        <f>Общ!C11</f>
        <v>Методист</v>
      </c>
      <c r="D19" s="37">
        <f>Общ!D11/20</f>
        <v>735</v>
      </c>
      <c r="E19" s="37">
        <f>Табель!U47</f>
        <v>20</v>
      </c>
      <c r="F19" s="37">
        <f>Табель!U49</f>
        <v>200</v>
      </c>
      <c r="G19" s="16">
        <f t="shared" si="0"/>
        <v>14700</v>
      </c>
      <c r="H19" s="16">
        <v>1.2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9" spans="1:20">
      <c r="A29" s="52" t="s">
        <v>66</v>
      </c>
      <c r="B29" s="52"/>
      <c r="C29" s="52"/>
      <c r="D29" s="52"/>
      <c r="E29" s="52"/>
      <c r="F29" s="52"/>
      <c r="G29" s="52"/>
      <c r="H29" s="52"/>
      <c r="I29" s="52"/>
    </row>
    <row r="30" spans="1:20">
      <c r="A30" s="52"/>
      <c r="B30" s="52"/>
      <c r="C30" s="52"/>
      <c r="D30" s="52"/>
      <c r="E30" s="52"/>
      <c r="F30" s="52"/>
      <c r="G30" s="52"/>
      <c r="H30" s="52"/>
      <c r="I30" s="52"/>
    </row>
    <row r="31" spans="1:20">
      <c r="A31" s="52"/>
      <c r="B31" s="52"/>
      <c r="C31" s="52"/>
      <c r="D31" s="52"/>
      <c r="E31" s="52"/>
      <c r="F31" s="52"/>
      <c r="G31" s="52"/>
      <c r="H31" s="52"/>
      <c r="I31" s="52"/>
    </row>
    <row r="32" spans="1:20">
      <c r="A32" s="52"/>
      <c r="B32" s="52"/>
      <c r="C32" s="52"/>
      <c r="D32" s="52"/>
      <c r="E32" s="52"/>
      <c r="F32" s="52"/>
      <c r="G32" s="52"/>
      <c r="H32" s="52"/>
      <c r="I32" s="52"/>
    </row>
    <row r="33" spans="1:9">
      <c r="A33" s="52"/>
      <c r="B33" s="52"/>
      <c r="C33" s="52"/>
      <c r="D33" s="52"/>
      <c r="E33" s="52"/>
      <c r="F33" s="52"/>
      <c r="G33" s="52"/>
      <c r="H33" s="52"/>
      <c r="I33" s="52"/>
    </row>
    <row r="35" spans="1:9">
      <c r="A35" s="52" t="s">
        <v>67</v>
      </c>
      <c r="B35" s="52"/>
      <c r="C35" s="52"/>
      <c r="D35" s="52"/>
      <c r="E35" s="52"/>
      <c r="F35" s="52"/>
      <c r="G35" s="52"/>
      <c r="H35" s="52"/>
      <c r="I35" s="52"/>
    </row>
    <row r="36" spans="1:9">
      <c r="A36" s="52"/>
      <c r="B36" s="52"/>
      <c r="C36" s="52"/>
      <c r="D36" s="52"/>
      <c r="E36" s="52"/>
      <c r="F36" s="52"/>
      <c r="G36" s="52"/>
      <c r="H36" s="52"/>
      <c r="I36" s="52"/>
    </row>
    <row r="37" spans="1:9">
      <c r="A37" s="52"/>
      <c r="B37" s="52"/>
      <c r="C37" s="52"/>
      <c r="D37" s="52"/>
      <c r="E37" s="52"/>
      <c r="F37" s="52"/>
      <c r="G37" s="52"/>
      <c r="H37" s="52"/>
      <c r="I37" s="52"/>
    </row>
  </sheetData>
  <mergeCells count="31">
    <mergeCell ref="J8:J9"/>
    <mergeCell ref="K8:L8"/>
    <mergeCell ref="M8:M9"/>
    <mergeCell ref="B1:D1"/>
    <mergeCell ref="C2:C3"/>
    <mergeCell ref="D2:D3"/>
    <mergeCell ref="F2:G2"/>
    <mergeCell ref="B6:B9"/>
    <mergeCell ref="C6:C9"/>
    <mergeCell ref="D6:D9"/>
    <mergeCell ref="E6:F6"/>
    <mergeCell ref="G6:N6"/>
    <mergeCell ref="E7:E9"/>
    <mergeCell ref="F7:F9"/>
    <mergeCell ref="G7:M7"/>
    <mergeCell ref="N7:N9"/>
    <mergeCell ref="O6:Q6"/>
    <mergeCell ref="R6:T6"/>
    <mergeCell ref="P7:P9"/>
    <mergeCell ref="Q7:Q9"/>
    <mergeCell ref="R7:S7"/>
    <mergeCell ref="R8:R9"/>
    <mergeCell ref="S8:S9"/>
    <mergeCell ref="O7:O9"/>
    <mergeCell ref="T7:T9"/>
    <mergeCell ref="A29:I33"/>
    <mergeCell ref="A35:I37"/>
    <mergeCell ref="A6:A9"/>
    <mergeCell ref="G8:G9"/>
    <mergeCell ref="H8:H9"/>
    <mergeCell ref="I8:I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C19" sqref="C19"/>
    </sheetView>
  </sheetViews>
  <sheetFormatPr defaultRowHeight="12.75"/>
  <cols>
    <col min="1" max="1" width="4.85546875" customWidth="1"/>
    <col min="2" max="2" width="18.7109375" customWidth="1"/>
    <col min="3" max="3" width="13.7109375" customWidth="1"/>
    <col min="4" max="4" width="11" customWidth="1"/>
    <col min="5" max="6" width="8.7109375" customWidth="1"/>
    <col min="7" max="7" width="10.7109375" customWidth="1"/>
    <col min="8" max="8" width="9.42578125" customWidth="1"/>
    <col min="9" max="9" width="10.7109375" customWidth="1"/>
    <col min="256" max="256" width="4.85546875" customWidth="1"/>
    <col min="257" max="257" width="18.7109375" customWidth="1"/>
    <col min="258" max="258" width="13.7109375" customWidth="1"/>
    <col min="259" max="259" width="10.140625" customWidth="1"/>
    <col min="260" max="261" width="8.7109375" customWidth="1"/>
    <col min="262" max="262" width="10.7109375" customWidth="1"/>
    <col min="263" max="263" width="9.42578125" customWidth="1"/>
    <col min="264" max="264" width="10.7109375" customWidth="1"/>
    <col min="512" max="512" width="4.85546875" customWidth="1"/>
    <col min="513" max="513" width="18.7109375" customWidth="1"/>
    <col min="514" max="514" width="13.7109375" customWidth="1"/>
    <col min="515" max="515" width="10.140625" customWidth="1"/>
    <col min="516" max="517" width="8.7109375" customWidth="1"/>
    <col min="518" max="518" width="10.7109375" customWidth="1"/>
    <col min="519" max="519" width="9.42578125" customWidth="1"/>
    <col min="520" max="520" width="10.7109375" customWidth="1"/>
    <col min="768" max="768" width="4.85546875" customWidth="1"/>
    <col min="769" max="769" width="18.7109375" customWidth="1"/>
    <col min="770" max="770" width="13.7109375" customWidth="1"/>
    <col min="771" max="771" width="10.140625" customWidth="1"/>
    <col min="772" max="773" width="8.7109375" customWidth="1"/>
    <col min="774" max="774" width="10.7109375" customWidth="1"/>
    <col min="775" max="775" width="9.42578125" customWidth="1"/>
    <col min="776" max="776" width="10.7109375" customWidth="1"/>
    <col min="1024" max="1024" width="4.85546875" customWidth="1"/>
    <col min="1025" max="1025" width="18.7109375" customWidth="1"/>
    <col min="1026" max="1026" width="13.7109375" customWidth="1"/>
    <col min="1027" max="1027" width="10.140625" customWidth="1"/>
    <col min="1028" max="1029" width="8.7109375" customWidth="1"/>
    <col min="1030" max="1030" width="10.7109375" customWidth="1"/>
    <col min="1031" max="1031" width="9.42578125" customWidth="1"/>
    <col min="1032" max="1032" width="10.7109375" customWidth="1"/>
    <col min="1280" max="1280" width="4.85546875" customWidth="1"/>
    <col min="1281" max="1281" width="18.7109375" customWidth="1"/>
    <col min="1282" max="1282" width="13.7109375" customWidth="1"/>
    <col min="1283" max="1283" width="10.140625" customWidth="1"/>
    <col min="1284" max="1285" width="8.7109375" customWidth="1"/>
    <col min="1286" max="1286" width="10.7109375" customWidth="1"/>
    <col min="1287" max="1287" width="9.42578125" customWidth="1"/>
    <col min="1288" max="1288" width="10.7109375" customWidth="1"/>
    <col min="1536" max="1536" width="4.85546875" customWidth="1"/>
    <col min="1537" max="1537" width="18.7109375" customWidth="1"/>
    <col min="1538" max="1538" width="13.7109375" customWidth="1"/>
    <col min="1539" max="1539" width="10.140625" customWidth="1"/>
    <col min="1540" max="1541" width="8.7109375" customWidth="1"/>
    <col min="1542" max="1542" width="10.7109375" customWidth="1"/>
    <col min="1543" max="1543" width="9.42578125" customWidth="1"/>
    <col min="1544" max="1544" width="10.7109375" customWidth="1"/>
    <col min="1792" max="1792" width="4.85546875" customWidth="1"/>
    <col min="1793" max="1793" width="18.7109375" customWidth="1"/>
    <col min="1794" max="1794" width="13.7109375" customWidth="1"/>
    <col min="1795" max="1795" width="10.140625" customWidth="1"/>
    <col min="1796" max="1797" width="8.7109375" customWidth="1"/>
    <col min="1798" max="1798" width="10.7109375" customWidth="1"/>
    <col min="1799" max="1799" width="9.42578125" customWidth="1"/>
    <col min="1800" max="1800" width="10.7109375" customWidth="1"/>
    <col min="2048" max="2048" width="4.85546875" customWidth="1"/>
    <col min="2049" max="2049" width="18.7109375" customWidth="1"/>
    <col min="2050" max="2050" width="13.7109375" customWidth="1"/>
    <col min="2051" max="2051" width="10.140625" customWidth="1"/>
    <col min="2052" max="2053" width="8.7109375" customWidth="1"/>
    <col min="2054" max="2054" width="10.7109375" customWidth="1"/>
    <col min="2055" max="2055" width="9.42578125" customWidth="1"/>
    <col min="2056" max="2056" width="10.7109375" customWidth="1"/>
    <col min="2304" max="2304" width="4.85546875" customWidth="1"/>
    <col min="2305" max="2305" width="18.7109375" customWidth="1"/>
    <col min="2306" max="2306" width="13.7109375" customWidth="1"/>
    <col min="2307" max="2307" width="10.140625" customWidth="1"/>
    <col min="2308" max="2309" width="8.7109375" customWidth="1"/>
    <col min="2310" max="2310" width="10.7109375" customWidth="1"/>
    <col min="2311" max="2311" width="9.42578125" customWidth="1"/>
    <col min="2312" max="2312" width="10.7109375" customWidth="1"/>
    <col min="2560" max="2560" width="4.85546875" customWidth="1"/>
    <col min="2561" max="2561" width="18.7109375" customWidth="1"/>
    <col min="2562" max="2562" width="13.7109375" customWidth="1"/>
    <col min="2563" max="2563" width="10.140625" customWidth="1"/>
    <col min="2564" max="2565" width="8.7109375" customWidth="1"/>
    <col min="2566" max="2566" width="10.7109375" customWidth="1"/>
    <col min="2567" max="2567" width="9.42578125" customWidth="1"/>
    <col min="2568" max="2568" width="10.7109375" customWidth="1"/>
    <col min="2816" max="2816" width="4.85546875" customWidth="1"/>
    <col min="2817" max="2817" width="18.7109375" customWidth="1"/>
    <col min="2818" max="2818" width="13.7109375" customWidth="1"/>
    <col min="2819" max="2819" width="10.140625" customWidth="1"/>
    <col min="2820" max="2821" width="8.7109375" customWidth="1"/>
    <col min="2822" max="2822" width="10.7109375" customWidth="1"/>
    <col min="2823" max="2823" width="9.42578125" customWidth="1"/>
    <col min="2824" max="2824" width="10.7109375" customWidth="1"/>
    <col min="3072" max="3072" width="4.85546875" customWidth="1"/>
    <col min="3073" max="3073" width="18.7109375" customWidth="1"/>
    <col min="3074" max="3074" width="13.7109375" customWidth="1"/>
    <col min="3075" max="3075" width="10.140625" customWidth="1"/>
    <col min="3076" max="3077" width="8.7109375" customWidth="1"/>
    <col min="3078" max="3078" width="10.7109375" customWidth="1"/>
    <col min="3079" max="3079" width="9.42578125" customWidth="1"/>
    <col min="3080" max="3080" width="10.7109375" customWidth="1"/>
    <col min="3328" max="3328" width="4.85546875" customWidth="1"/>
    <col min="3329" max="3329" width="18.7109375" customWidth="1"/>
    <col min="3330" max="3330" width="13.7109375" customWidth="1"/>
    <col min="3331" max="3331" width="10.140625" customWidth="1"/>
    <col min="3332" max="3333" width="8.7109375" customWidth="1"/>
    <col min="3334" max="3334" width="10.7109375" customWidth="1"/>
    <col min="3335" max="3335" width="9.42578125" customWidth="1"/>
    <col min="3336" max="3336" width="10.7109375" customWidth="1"/>
    <col min="3584" max="3584" width="4.85546875" customWidth="1"/>
    <col min="3585" max="3585" width="18.7109375" customWidth="1"/>
    <col min="3586" max="3586" width="13.7109375" customWidth="1"/>
    <col min="3587" max="3587" width="10.140625" customWidth="1"/>
    <col min="3588" max="3589" width="8.7109375" customWidth="1"/>
    <col min="3590" max="3590" width="10.7109375" customWidth="1"/>
    <col min="3591" max="3591" width="9.42578125" customWidth="1"/>
    <col min="3592" max="3592" width="10.7109375" customWidth="1"/>
    <col min="3840" max="3840" width="4.85546875" customWidth="1"/>
    <col min="3841" max="3841" width="18.7109375" customWidth="1"/>
    <col min="3842" max="3842" width="13.7109375" customWidth="1"/>
    <col min="3843" max="3843" width="10.140625" customWidth="1"/>
    <col min="3844" max="3845" width="8.7109375" customWidth="1"/>
    <col min="3846" max="3846" width="10.7109375" customWidth="1"/>
    <col min="3847" max="3847" width="9.42578125" customWidth="1"/>
    <col min="3848" max="3848" width="10.7109375" customWidth="1"/>
    <col min="4096" max="4096" width="4.85546875" customWidth="1"/>
    <col min="4097" max="4097" width="18.7109375" customWidth="1"/>
    <col min="4098" max="4098" width="13.7109375" customWidth="1"/>
    <col min="4099" max="4099" width="10.140625" customWidth="1"/>
    <col min="4100" max="4101" width="8.7109375" customWidth="1"/>
    <col min="4102" max="4102" width="10.7109375" customWidth="1"/>
    <col min="4103" max="4103" width="9.42578125" customWidth="1"/>
    <col min="4104" max="4104" width="10.7109375" customWidth="1"/>
    <col min="4352" max="4352" width="4.85546875" customWidth="1"/>
    <col min="4353" max="4353" width="18.7109375" customWidth="1"/>
    <col min="4354" max="4354" width="13.7109375" customWidth="1"/>
    <col min="4355" max="4355" width="10.140625" customWidth="1"/>
    <col min="4356" max="4357" width="8.7109375" customWidth="1"/>
    <col min="4358" max="4358" width="10.7109375" customWidth="1"/>
    <col min="4359" max="4359" width="9.42578125" customWidth="1"/>
    <col min="4360" max="4360" width="10.7109375" customWidth="1"/>
    <col min="4608" max="4608" width="4.85546875" customWidth="1"/>
    <col min="4609" max="4609" width="18.7109375" customWidth="1"/>
    <col min="4610" max="4610" width="13.7109375" customWidth="1"/>
    <col min="4611" max="4611" width="10.140625" customWidth="1"/>
    <col min="4612" max="4613" width="8.7109375" customWidth="1"/>
    <col min="4614" max="4614" width="10.7109375" customWidth="1"/>
    <col min="4615" max="4615" width="9.42578125" customWidth="1"/>
    <col min="4616" max="4616" width="10.7109375" customWidth="1"/>
    <col min="4864" max="4864" width="4.85546875" customWidth="1"/>
    <col min="4865" max="4865" width="18.7109375" customWidth="1"/>
    <col min="4866" max="4866" width="13.7109375" customWidth="1"/>
    <col min="4867" max="4867" width="10.140625" customWidth="1"/>
    <col min="4868" max="4869" width="8.7109375" customWidth="1"/>
    <col min="4870" max="4870" width="10.7109375" customWidth="1"/>
    <col min="4871" max="4871" width="9.42578125" customWidth="1"/>
    <col min="4872" max="4872" width="10.7109375" customWidth="1"/>
    <col min="5120" max="5120" width="4.85546875" customWidth="1"/>
    <col min="5121" max="5121" width="18.7109375" customWidth="1"/>
    <col min="5122" max="5122" width="13.7109375" customWidth="1"/>
    <col min="5123" max="5123" width="10.140625" customWidth="1"/>
    <col min="5124" max="5125" width="8.7109375" customWidth="1"/>
    <col min="5126" max="5126" width="10.7109375" customWidth="1"/>
    <col min="5127" max="5127" width="9.42578125" customWidth="1"/>
    <col min="5128" max="5128" width="10.7109375" customWidth="1"/>
    <col min="5376" max="5376" width="4.85546875" customWidth="1"/>
    <col min="5377" max="5377" width="18.7109375" customWidth="1"/>
    <col min="5378" max="5378" width="13.7109375" customWidth="1"/>
    <col min="5379" max="5379" width="10.140625" customWidth="1"/>
    <col min="5380" max="5381" width="8.7109375" customWidth="1"/>
    <col min="5382" max="5382" width="10.7109375" customWidth="1"/>
    <col min="5383" max="5383" width="9.42578125" customWidth="1"/>
    <col min="5384" max="5384" width="10.7109375" customWidth="1"/>
    <col min="5632" max="5632" width="4.85546875" customWidth="1"/>
    <col min="5633" max="5633" width="18.7109375" customWidth="1"/>
    <col min="5634" max="5634" width="13.7109375" customWidth="1"/>
    <col min="5635" max="5635" width="10.140625" customWidth="1"/>
    <col min="5636" max="5637" width="8.7109375" customWidth="1"/>
    <col min="5638" max="5638" width="10.7109375" customWidth="1"/>
    <col min="5639" max="5639" width="9.42578125" customWidth="1"/>
    <col min="5640" max="5640" width="10.7109375" customWidth="1"/>
    <col min="5888" max="5888" width="4.85546875" customWidth="1"/>
    <col min="5889" max="5889" width="18.7109375" customWidth="1"/>
    <col min="5890" max="5890" width="13.7109375" customWidth="1"/>
    <col min="5891" max="5891" width="10.140625" customWidth="1"/>
    <col min="5892" max="5893" width="8.7109375" customWidth="1"/>
    <col min="5894" max="5894" width="10.7109375" customWidth="1"/>
    <col min="5895" max="5895" width="9.42578125" customWidth="1"/>
    <col min="5896" max="5896" width="10.7109375" customWidth="1"/>
    <col min="6144" max="6144" width="4.85546875" customWidth="1"/>
    <col min="6145" max="6145" width="18.7109375" customWidth="1"/>
    <col min="6146" max="6146" width="13.7109375" customWidth="1"/>
    <col min="6147" max="6147" width="10.140625" customWidth="1"/>
    <col min="6148" max="6149" width="8.7109375" customWidth="1"/>
    <col min="6150" max="6150" width="10.7109375" customWidth="1"/>
    <col min="6151" max="6151" width="9.42578125" customWidth="1"/>
    <col min="6152" max="6152" width="10.7109375" customWidth="1"/>
    <col min="6400" max="6400" width="4.85546875" customWidth="1"/>
    <col min="6401" max="6401" width="18.7109375" customWidth="1"/>
    <col min="6402" max="6402" width="13.7109375" customWidth="1"/>
    <col min="6403" max="6403" width="10.140625" customWidth="1"/>
    <col min="6404" max="6405" width="8.7109375" customWidth="1"/>
    <col min="6406" max="6406" width="10.7109375" customWidth="1"/>
    <col min="6407" max="6407" width="9.42578125" customWidth="1"/>
    <col min="6408" max="6408" width="10.7109375" customWidth="1"/>
    <col min="6656" max="6656" width="4.85546875" customWidth="1"/>
    <col min="6657" max="6657" width="18.7109375" customWidth="1"/>
    <col min="6658" max="6658" width="13.7109375" customWidth="1"/>
    <col min="6659" max="6659" width="10.140625" customWidth="1"/>
    <col min="6660" max="6661" width="8.7109375" customWidth="1"/>
    <col min="6662" max="6662" width="10.7109375" customWidth="1"/>
    <col min="6663" max="6663" width="9.42578125" customWidth="1"/>
    <col min="6664" max="6664" width="10.7109375" customWidth="1"/>
    <col min="6912" max="6912" width="4.85546875" customWidth="1"/>
    <col min="6913" max="6913" width="18.7109375" customWidth="1"/>
    <col min="6914" max="6914" width="13.7109375" customWidth="1"/>
    <col min="6915" max="6915" width="10.140625" customWidth="1"/>
    <col min="6916" max="6917" width="8.7109375" customWidth="1"/>
    <col min="6918" max="6918" width="10.7109375" customWidth="1"/>
    <col min="6919" max="6919" width="9.42578125" customWidth="1"/>
    <col min="6920" max="6920" width="10.7109375" customWidth="1"/>
    <col min="7168" max="7168" width="4.85546875" customWidth="1"/>
    <col min="7169" max="7169" width="18.7109375" customWidth="1"/>
    <col min="7170" max="7170" width="13.7109375" customWidth="1"/>
    <col min="7171" max="7171" width="10.140625" customWidth="1"/>
    <col min="7172" max="7173" width="8.7109375" customWidth="1"/>
    <col min="7174" max="7174" width="10.7109375" customWidth="1"/>
    <col min="7175" max="7175" width="9.42578125" customWidth="1"/>
    <col min="7176" max="7176" width="10.7109375" customWidth="1"/>
    <col min="7424" max="7424" width="4.85546875" customWidth="1"/>
    <col min="7425" max="7425" width="18.7109375" customWidth="1"/>
    <col min="7426" max="7426" width="13.7109375" customWidth="1"/>
    <col min="7427" max="7427" width="10.140625" customWidth="1"/>
    <col min="7428" max="7429" width="8.7109375" customWidth="1"/>
    <col min="7430" max="7430" width="10.7109375" customWidth="1"/>
    <col min="7431" max="7431" width="9.42578125" customWidth="1"/>
    <col min="7432" max="7432" width="10.7109375" customWidth="1"/>
    <col min="7680" max="7680" width="4.85546875" customWidth="1"/>
    <col min="7681" max="7681" width="18.7109375" customWidth="1"/>
    <col min="7682" max="7682" width="13.7109375" customWidth="1"/>
    <col min="7683" max="7683" width="10.140625" customWidth="1"/>
    <col min="7684" max="7685" width="8.7109375" customWidth="1"/>
    <col min="7686" max="7686" width="10.7109375" customWidth="1"/>
    <col min="7687" max="7687" width="9.42578125" customWidth="1"/>
    <col min="7688" max="7688" width="10.7109375" customWidth="1"/>
    <col min="7936" max="7936" width="4.85546875" customWidth="1"/>
    <col min="7937" max="7937" width="18.7109375" customWidth="1"/>
    <col min="7938" max="7938" width="13.7109375" customWidth="1"/>
    <col min="7939" max="7939" width="10.140625" customWidth="1"/>
    <col min="7940" max="7941" width="8.7109375" customWidth="1"/>
    <col min="7942" max="7942" width="10.7109375" customWidth="1"/>
    <col min="7943" max="7943" width="9.42578125" customWidth="1"/>
    <col min="7944" max="7944" width="10.7109375" customWidth="1"/>
    <col min="8192" max="8192" width="4.85546875" customWidth="1"/>
    <col min="8193" max="8193" width="18.7109375" customWidth="1"/>
    <col min="8194" max="8194" width="13.7109375" customWidth="1"/>
    <col min="8195" max="8195" width="10.140625" customWidth="1"/>
    <col min="8196" max="8197" width="8.7109375" customWidth="1"/>
    <col min="8198" max="8198" width="10.7109375" customWidth="1"/>
    <col min="8199" max="8199" width="9.42578125" customWidth="1"/>
    <col min="8200" max="8200" width="10.7109375" customWidth="1"/>
    <col min="8448" max="8448" width="4.85546875" customWidth="1"/>
    <col min="8449" max="8449" width="18.7109375" customWidth="1"/>
    <col min="8450" max="8450" width="13.7109375" customWidth="1"/>
    <col min="8451" max="8451" width="10.140625" customWidth="1"/>
    <col min="8452" max="8453" width="8.7109375" customWidth="1"/>
    <col min="8454" max="8454" width="10.7109375" customWidth="1"/>
    <col min="8455" max="8455" width="9.42578125" customWidth="1"/>
    <col min="8456" max="8456" width="10.7109375" customWidth="1"/>
    <col min="8704" max="8704" width="4.85546875" customWidth="1"/>
    <col min="8705" max="8705" width="18.7109375" customWidth="1"/>
    <col min="8706" max="8706" width="13.7109375" customWidth="1"/>
    <col min="8707" max="8707" width="10.140625" customWidth="1"/>
    <col min="8708" max="8709" width="8.7109375" customWidth="1"/>
    <col min="8710" max="8710" width="10.7109375" customWidth="1"/>
    <col min="8711" max="8711" width="9.42578125" customWidth="1"/>
    <col min="8712" max="8712" width="10.7109375" customWidth="1"/>
    <col min="8960" max="8960" width="4.85546875" customWidth="1"/>
    <col min="8961" max="8961" width="18.7109375" customWidth="1"/>
    <col min="8962" max="8962" width="13.7109375" customWidth="1"/>
    <col min="8963" max="8963" width="10.140625" customWidth="1"/>
    <col min="8964" max="8965" width="8.7109375" customWidth="1"/>
    <col min="8966" max="8966" width="10.7109375" customWidth="1"/>
    <col min="8967" max="8967" width="9.42578125" customWidth="1"/>
    <col min="8968" max="8968" width="10.7109375" customWidth="1"/>
    <col min="9216" max="9216" width="4.85546875" customWidth="1"/>
    <col min="9217" max="9217" width="18.7109375" customWidth="1"/>
    <col min="9218" max="9218" width="13.7109375" customWidth="1"/>
    <col min="9219" max="9219" width="10.140625" customWidth="1"/>
    <col min="9220" max="9221" width="8.7109375" customWidth="1"/>
    <col min="9222" max="9222" width="10.7109375" customWidth="1"/>
    <col min="9223" max="9223" width="9.42578125" customWidth="1"/>
    <col min="9224" max="9224" width="10.7109375" customWidth="1"/>
    <col min="9472" max="9472" width="4.85546875" customWidth="1"/>
    <col min="9473" max="9473" width="18.7109375" customWidth="1"/>
    <col min="9474" max="9474" width="13.7109375" customWidth="1"/>
    <col min="9475" max="9475" width="10.140625" customWidth="1"/>
    <col min="9476" max="9477" width="8.7109375" customWidth="1"/>
    <col min="9478" max="9478" width="10.7109375" customWidth="1"/>
    <col min="9479" max="9479" width="9.42578125" customWidth="1"/>
    <col min="9480" max="9480" width="10.7109375" customWidth="1"/>
    <col min="9728" max="9728" width="4.85546875" customWidth="1"/>
    <col min="9729" max="9729" width="18.7109375" customWidth="1"/>
    <col min="9730" max="9730" width="13.7109375" customWidth="1"/>
    <col min="9731" max="9731" width="10.140625" customWidth="1"/>
    <col min="9732" max="9733" width="8.7109375" customWidth="1"/>
    <col min="9734" max="9734" width="10.7109375" customWidth="1"/>
    <col min="9735" max="9735" width="9.42578125" customWidth="1"/>
    <col min="9736" max="9736" width="10.7109375" customWidth="1"/>
    <col min="9984" max="9984" width="4.85546875" customWidth="1"/>
    <col min="9985" max="9985" width="18.7109375" customWidth="1"/>
    <col min="9986" max="9986" width="13.7109375" customWidth="1"/>
    <col min="9987" max="9987" width="10.140625" customWidth="1"/>
    <col min="9988" max="9989" width="8.7109375" customWidth="1"/>
    <col min="9990" max="9990" width="10.7109375" customWidth="1"/>
    <col min="9991" max="9991" width="9.42578125" customWidth="1"/>
    <col min="9992" max="9992" width="10.7109375" customWidth="1"/>
    <col min="10240" max="10240" width="4.85546875" customWidth="1"/>
    <col min="10241" max="10241" width="18.7109375" customWidth="1"/>
    <col min="10242" max="10242" width="13.7109375" customWidth="1"/>
    <col min="10243" max="10243" width="10.140625" customWidth="1"/>
    <col min="10244" max="10245" width="8.7109375" customWidth="1"/>
    <col min="10246" max="10246" width="10.7109375" customWidth="1"/>
    <col min="10247" max="10247" width="9.42578125" customWidth="1"/>
    <col min="10248" max="10248" width="10.7109375" customWidth="1"/>
    <col min="10496" max="10496" width="4.85546875" customWidth="1"/>
    <col min="10497" max="10497" width="18.7109375" customWidth="1"/>
    <col min="10498" max="10498" width="13.7109375" customWidth="1"/>
    <col min="10499" max="10499" width="10.140625" customWidth="1"/>
    <col min="10500" max="10501" width="8.7109375" customWidth="1"/>
    <col min="10502" max="10502" width="10.7109375" customWidth="1"/>
    <col min="10503" max="10503" width="9.42578125" customWidth="1"/>
    <col min="10504" max="10504" width="10.7109375" customWidth="1"/>
    <col min="10752" max="10752" width="4.85546875" customWidth="1"/>
    <col min="10753" max="10753" width="18.7109375" customWidth="1"/>
    <col min="10754" max="10754" width="13.7109375" customWidth="1"/>
    <col min="10755" max="10755" width="10.140625" customWidth="1"/>
    <col min="10756" max="10757" width="8.7109375" customWidth="1"/>
    <col min="10758" max="10758" width="10.7109375" customWidth="1"/>
    <col min="10759" max="10759" width="9.42578125" customWidth="1"/>
    <col min="10760" max="10760" width="10.7109375" customWidth="1"/>
    <col min="11008" max="11008" width="4.85546875" customWidth="1"/>
    <col min="11009" max="11009" width="18.7109375" customWidth="1"/>
    <col min="11010" max="11010" width="13.7109375" customWidth="1"/>
    <col min="11011" max="11011" width="10.140625" customWidth="1"/>
    <col min="11012" max="11013" width="8.7109375" customWidth="1"/>
    <col min="11014" max="11014" width="10.7109375" customWidth="1"/>
    <col min="11015" max="11015" width="9.42578125" customWidth="1"/>
    <col min="11016" max="11016" width="10.7109375" customWidth="1"/>
    <col min="11264" max="11264" width="4.85546875" customWidth="1"/>
    <col min="11265" max="11265" width="18.7109375" customWidth="1"/>
    <col min="11266" max="11266" width="13.7109375" customWidth="1"/>
    <col min="11267" max="11267" width="10.140625" customWidth="1"/>
    <col min="11268" max="11269" width="8.7109375" customWidth="1"/>
    <col min="11270" max="11270" width="10.7109375" customWidth="1"/>
    <col min="11271" max="11271" width="9.42578125" customWidth="1"/>
    <col min="11272" max="11272" width="10.7109375" customWidth="1"/>
    <col min="11520" max="11520" width="4.85546875" customWidth="1"/>
    <col min="11521" max="11521" width="18.7109375" customWidth="1"/>
    <col min="11522" max="11522" width="13.7109375" customWidth="1"/>
    <col min="11523" max="11523" width="10.140625" customWidth="1"/>
    <col min="11524" max="11525" width="8.7109375" customWidth="1"/>
    <col min="11526" max="11526" width="10.7109375" customWidth="1"/>
    <col min="11527" max="11527" width="9.42578125" customWidth="1"/>
    <col min="11528" max="11528" width="10.7109375" customWidth="1"/>
    <col min="11776" max="11776" width="4.85546875" customWidth="1"/>
    <col min="11777" max="11777" width="18.7109375" customWidth="1"/>
    <col min="11778" max="11778" width="13.7109375" customWidth="1"/>
    <col min="11779" max="11779" width="10.140625" customWidth="1"/>
    <col min="11780" max="11781" width="8.7109375" customWidth="1"/>
    <col min="11782" max="11782" width="10.7109375" customWidth="1"/>
    <col min="11783" max="11783" width="9.42578125" customWidth="1"/>
    <col min="11784" max="11784" width="10.7109375" customWidth="1"/>
    <col min="12032" max="12032" width="4.85546875" customWidth="1"/>
    <col min="12033" max="12033" width="18.7109375" customWidth="1"/>
    <col min="12034" max="12034" width="13.7109375" customWidth="1"/>
    <col min="12035" max="12035" width="10.140625" customWidth="1"/>
    <col min="12036" max="12037" width="8.7109375" customWidth="1"/>
    <col min="12038" max="12038" width="10.7109375" customWidth="1"/>
    <col min="12039" max="12039" width="9.42578125" customWidth="1"/>
    <col min="12040" max="12040" width="10.7109375" customWidth="1"/>
    <col min="12288" max="12288" width="4.85546875" customWidth="1"/>
    <col min="12289" max="12289" width="18.7109375" customWidth="1"/>
    <col min="12290" max="12290" width="13.7109375" customWidth="1"/>
    <col min="12291" max="12291" width="10.140625" customWidth="1"/>
    <col min="12292" max="12293" width="8.7109375" customWidth="1"/>
    <col min="12294" max="12294" width="10.7109375" customWidth="1"/>
    <col min="12295" max="12295" width="9.42578125" customWidth="1"/>
    <col min="12296" max="12296" width="10.7109375" customWidth="1"/>
    <col min="12544" max="12544" width="4.85546875" customWidth="1"/>
    <col min="12545" max="12545" width="18.7109375" customWidth="1"/>
    <col min="12546" max="12546" width="13.7109375" customWidth="1"/>
    <col min="12547" max="12547" width="10.140625" customWidth="1"/>
    <col min="12548" max="12549" width="8.7109375" customWidth="1"/>
    <col min="12550" max="12550" width="10.7109375" customWidth="1"/>
    <col min="12551" max="12551" width="9.42578125" customWidth="1"/>
    <col min="12552" max="12552" width="10.7109375" customWidth="1"/>
    <col min="12800" max="12800" width="4.85546875" customWidth="1"/>
    <col min="12801" max="12801" width="18.7109375" customWidth="1"/>
    <col min="12802" max="12802" width="13.7109375" customWidth="1"/>
    <col min="12803" max="12803" width="10.140625" customWidth="1"/>
    <col min="12804" max="12805" width="8.7109375" customWidth="1"/>
    <col min="12806" max="12806" width="10.7109375" customWidth="1"/>
    <col min="12807" max="12807" width="9.42578125" customWidth="1"/>
    <col min="12808" max="12808" width="10.7109375" customWidth="1"/>
    <col min="13056" max="13056" width="4.85546875" customWidth="1"/>
    <col min="13057" max="13057" width="18.7109375" customWidth="1"/>
    <col min="13058" max="13058" width="13.7109375" customWidth="1"/>
    <col min="13059" max="13059" width="10.140625" customWidth="1"/>
    <col min="13060" max="13061" width="8.7109375" customWidth="1"/>
    <col min="13062" max="13062" width="10.7109375" customWidth="1"/>
    <col min="13063" max="13063" width="9.42578125" customWidth="1"/>
    <col min="13064" max="13064" width="10.7109375" customWidth="1"/>
    <col min="13312" max="13312" width="4.85546875" customWidth="1"/>
    <col min="13313" max="13313" width="18.7109375" customWidth="1"/>
    <col min="13314" max="13314" width="13.7109375" customWidth="1"/>
    <col min="13315" max="13315" width="10.140625" customWidth="1"/>
    <col min="13316" max="13317" width="8.7109375" customWidth="1"/>
    <col min="13318" max="13318" width="10.7109375" customWidth="1"/>
    <col min="13319" max="13319" width="9.42578125" customWidth="1"/>
    <col min="13320" max="13320" width="10.7109375" customWidth="1"/>
    <col min="13568" max="13568" width="4.85546875" customWidth="1"/>
    <col min="13569" max="13569" width="18.7109375" customWidth="1"/>
    <col min="13570" max="13570" width="13.7109375" customWidth="1"/>
    <col min="13571" max="13571" width="10.140625" customWidth="1"/>
    <col min="13572" max="13573" width="8.7109375" customWidth="1"/>
    <col min="13574" max="13574" width="10.7109375" customWidth="1"/>
    <col min="13575" max="13575" width="9.42578125" customWidth="1"/>
    <col min="13576" max="13576" width="10.7109375" customWidth="1"/>
    <col min="13824" max="13824" width="4.85546875" customWidth="1"/>
    <col min="13825" max="13825" width="18.7109375" customWidth="1"/>
    <col min="13826" max="13826" width="13.7109375" customWidth="1"/>
    <col min="13827" max="13827" width="10.140625" customWidth="1"/>
    <col min="13828" max="13829" width="8.7109375" customWidth="1"/>
    <col min="13830" max="13830" width="10.7109375" customWidth="1"/>
    <col min="13831" max="13831" width="9.42578125" customWidth="1"/>
    <col min="13832" max="13832" width="10.7109375" customWidth="1"/>
    <col min="14080" max="14080" width="4.85546875" customWidth="1"/>
    <col min="14081" max="14081" width="18.7109375" customWidth="1"/>
    <col min="14082" max="14082" width="13.7109375" customWidth="1"/>
    <col min="14083" max="14083" width="10.140625" customWidth="1"/>
    <col min="14084" max="14085" width="8.7109375" customWidth="1"/>
    <col min="14086" max="14086" width="10.7109375" customWidth="1"/>
    <col min="14087" max="14087" width="9.42578125" customWidth="1"/>
    <col min="14088" max="14088" width="10.7109375" customWidth="1"/>
    <col min="14336" max="14336" width="4.85546875" customWidth="1"/>
    <col min="14337" max="14337" width="18.7109375" customWidth="1"/>
    <col min="14338" max="14338" width="13.7109375" customWidth="1"/>
    <col min="14339" max="14339" width="10.140625" customWidth="1"/>
    <col min="14340" max="14341" width="8.7109375" customWidth="1"/>
    <col min="14342" max="14342" width="10.7109375" customWidth="1"/>
    <col min="14343" max="14343" width="9.42578125" customWidth="1"/>
    <col min="14344" max="14344" width="10.7109375" customWidth="1"/>
    <col min="14592" max="14592" width="4.85546875" customWidth="1"/>
    <col min="14593" max="14593" width="18.7109375" customWidth="1"/>
    <col min="14594" max="14594" width="13.7109375" customWidth="1"/>
    <col min="14595" max="14595" width="10.140625" customWidth="1"/>
    <col min="14596" max="14597" width="8.7109375" customWidth="1"/>
    <col min="14598" max="14598" width="10.7109375" customWidth="1"/>
    <col min="14599" max="14599" width="9.42578125" customWidth="1"/>
    <col min="14600" max="14600" width="10.7109375" customWidth="1"/>
    <col min="14848" max="14848" width="4.85546875" customWidth="1"/>
    <col min="14849" max="14849" width="18.7109375" customWidth="1"/>
    <col min="14850" max="14850" width="13.7109375" customWidth="1"/>
    <col min="14851" max="14851" width="10.140625" customWidth="1"/>
    <col min="14852" max="14853" width="8.7109375" customWidth="1"/>
    <col min="14854" max="14854" width="10.7109375" customWidth="1"/>
    <col min="14855" max="14855" width="9.42578125" customWidth="1"/>
    <col min="14856" max="14856" width="10.7109375" customWidth="1"/>
    <col min="15104" max="15104" width="4.85546875" customWidth="1"/>
    <col min="15105" max="15105" width="18.7109375" customWidth="1"/>
    <col min="15106" max="15106" width="13.7109375" customWidth="1"/>
    <col min="15107" max="15107" width="10.140625" customWidth="1"/>
    <col min="15108" max="15109" width="8.7109375" customWidth="1"/>
    <col min="15110" max="15110" width="10.7109375" customWidth="1"/>
    <col min="15111" max="15111" width="9.42578125" customWidth="1"/>
    <col min="15112" max="15112" width="10.7109375" customWidth="1"/>
    <col min="15360" max="15360" width="4.85546875" customWidth="1"/>
    <col min="15361" max="15361" width="18.7109375" customWidth="1"/>
    <col min="15362" max="15362" width="13.7109375" customWidth="1"/>
    <col min="15363" max="15363" width="10.140625" customWidth="1"/>
    <col min="15364" max="15365" width="8.7109375" customWidth="1"/>
    <col min="15366" max="15366" width="10.7109375" customWidth="1"/>
    <col min="15367" max="15367" width="9.42578125" customWidth="1"/>
    <col min="15368" max="15368" width="10.7109375" customWidth="1"/>
    <col min="15616" max="15616" width="4.85546875" customWidth="1"/>
    <col min="15617" max="15617" width="18.7109375" customWidth="1"/>
    <col min="15618" max="15618" width="13.7109375" customWidth="1"/>
    <col min="15619" max="15619" width="10.140625" customWidth="1"/>
    <col min="15620" max="15621" width="8.7109375" customWidth="1"/>
    <col min="15622" max="15622" width="10.7109375" customWidth="1"/>
    <col min="15623" max="15623" width="9.42578125" customWidth="1"/>
    <col min="15624" max="15624" width="10.7109375" customWidth="1"/>
    <col min="15872" max="15872" width="4.85546875" customWidth="1"/>
    <col min="15873" max="15873" width="18.7109375" customWidth="1"/>
    <col min="15874" max="15874" width="13.7109375" customWidth="1"/>
    <col min="15875" max="15875" width="10.140625" customWidth="1"/>
    <col min="15876" max="15877" width="8.7109375" customWidth="1"/>
    <col min="15878" max="15878" width="10.7109375" customWidth="1"/>
    <col min="15879" max="15879" width="9.42578125" customWidth="1"/>
    <col min="15880" max="15880" width="10.7109375" customWidth="1"/>
    <col min="16128" max="16128" width="4.85546875" customWidth="1"/>
    <col min="16129" max="16129" width="18.7109375" customWidth="1"/>
    <col min="16130" max="16130" width="13.7109375" customWidth="1"/>
    <col min="16131" max="16131" width="10.140625" customWidth="1"/>
    <col min="16132" max="16133" width="8.7109375" customWidth="1"/>
    <col min="16134" max="16134" width="10.7109375" customWidth="1"/>
    <col min="16135" max="16135" width="9.42578125" customWidth="1"/>
    <col min="16136" max="16136" width="10.7109375" customWidth="1"/>
  </cols>
  <sheetData>
    <row r="1" spans="1:19" ht="13.5" thickBot="1"/>
    <row r="2" spans="1:19" s="18" customFormat="1" ht="33.6" customHeight="1">
      <c r="A2" s="73" t="s">
        <v>10</v>
      </c>
      <c r="B2" s="65" t="s">
        <v>49</v>
      </c>
      <c r="C2" s="65" t="s">
        <v>50</v>
      </c>
      <c r="D2" s="76" t="s">
        <v>51</v>
      </c>
      <c r="E2" s="65" t="s">
        <v>52</v>
      </c>
      <c r="F2" s="70" t="s">
        <v>53</v>
      </c>
      <c r="G2" s="70" t="s">
        <v>54</v>
      </c>
      <c r="H2" s="65" t="s">
        <v>61</v>
      </c>
      <c r="I2" s="65" t="s">
        <v>55</v>
      </c>
      <c r="J2" s="65"/>
      <c r="K2" s="65" t="s">
        <v>62</v>
      </c>
      <c r="L2" s="65" t="s">
        <v>56</v>
      </c>
      <c r="M2" s="68" t="s">
        <v>57</v>
      </c>
    </row>
    <row r="3" spans="1:19" s="18" customFormat="1" ht="38.25">
      <c r="A3" s="74"/>
      <c r="B3" s="66"/>
      <c r="C3" s="66"/>
      <c r="D3" s="77"/>
      <c r="E3" s="66"/>
      <c r="F3" s="71"/>
      <c r="G3" s="71"/>
      <c r="H3" s="66"/>
      <c r="I3" s="19" t="s">
        <v>58</v>
      </c>
      <c r="J3" s="19" t="s">
        <v>59</v>
      </c>
      <c r="K3" s="66"/>
      <c r="L3" s="66"/>
      <c r="M3" s="69"/>
    </row>
    <row r="4" spans="1:19" s="18" customFormat="1" ht="13.5" thickBot="1">
      <c r="A4" s="75"/>
      <c r="B4" s="67"/>
      <c r="C4" s="67"/>
      <c r="D4" s="78"/>
      <c r="E4" s="20">
        <v>0.13</v>
      </c>
      <c r="F4" s="72"/>
      <c r="G4" s="72"/>
      <c r="H4" s="67"/>
      <c r="I4" s="20">
        <v>0.16</v>
      </c>
      <c r="J4" s="20">
        <v>0.06</v>
      </c>
      <c r="K4" s="21">
        <v>5.0999999999999997E-2</v>
      </c>
      <c r="L4" s="21">
        <v>2.9000000000000001E-2</v>
      </c>
      <c r="M4" s="22">
        <v>2E-3</v>
      </c>
    </row>
    <row r="5" spans="1:19" ht="15" customHeight="1">
      <c r="A5" s="23">
        <v>1</v>
      </c>
      <c r="B5" s="24" t="str">
        <f>Общ!A2</f>
        <v>Ахатова А.П</v>
      </c>
      <c r="C5" s="25"/>
      <c r="D5" s="25"/>
      <c r="E5" s="26"/>
      <c r="F5" s="25"/>
      <c r="G5" s="25"/>
      <c r="H5" s="25"/>
      <c r="I5" s="25"/>
      <c r="J5" s="25"/>
      <c r="K5" s="25"/>
      <c r="L5" s="25"/>
      <c r="M5" s="25"/>
    </row>
    <row r="6" spans="1:19" ht="15" customHeight="1">
      <c r="A6" s="27">
        <v>2</v>
      </c>
      <c r="B6" s="24" t="str">
        <f>Общ!A3</f>
        <v>Гаджиева В.А</v>
      </c>
      <c r="C6" s="28"/>
      <c r="D6" s="28"/>
      <c r="E6" s="26"/>
      <c r="F6" s="25"/>
      <c r="G6" s="25"/>
      <c r="H6" s="25"/>
      <c r="I6" s="25"/>
      <c r="J6" s="25"/>
      <c r="K6" s="25"/>
      <c r="L6" s="25"/>
      <c r="M6" s="25"/>
    </row>
    <row r="7" spans="1:19" ht="15" customHeight="1">
      <c r="A7" s="27">
        <v>3</v>
      </c>
      <c r="B7" s="24" t="str">
        <f>Общ!A4</f>
        <v>Гайсин А.Д</v>
      </c>
      <c r="C7" s="28"/>
      <c r="D7" s="28"/>
      <c r="E7" s="26"/>
      <c r="F7" s="25"/>
      <c r="G7" s="25"/>
      <c r="H7" s="25"/>
      <c r="I7" s="25"/>
      <c r="J7" s="25"/>
      <c r="K7" s="25"/>
      <c r="L7" s="25"/>
      <c r="M7" s="25"/>
    </row>
    <row r="8" spans="1:19" ht="15" customHeight="1">
      <c r="A8" s="23">
        <v>4</v>
      </c>
      <c r="B8" s="24" t="str">
        <f>Общ!A5</f>
        <v>Зюзьмин Г.Н</v>
      </c>
      <c r="C8" s="28"/>
      <c r="D8" s="28"/>
      <c r="E8" s="26"/>
      <c r="F8" s="25"/>
      <c r="G8" s="25"/>
      <c r="H8" s="25"/>
      <c r="I8" s="25"/>
      <c r="J8" s="25"/>
      <c r="K8" s="25"/>
      <c r="L8" s="25"/>
      <c r="M8" s="25"/>
    </row>
    <row r="9" spans="1:19" ht="15" customHeight="1">
      <c r="A9" s="27">
        <v>5</v>
      </c>
      <c r="B9" s="24" t="str">
        <f>Общ!A6</f>
        <v>Иванова К.Е</v>
      </c>
      <c r="C9" s="28"/>
      <c r="D9" s="28"/>
      <c r="E9" s="26"/>
      <c r="F9" s="25"/>
      <c r="G9" s="25"/>
      <c r="H9" s="25"/>
      <c r="I9" s="25"/>
      <c r="J9" s="25"/>
      <c r="K9" s="25"/>
      <c r="L9" s="25"/>
      <c r="M9" s="25"/>
    </row>
    <row r="10" spans="1:19">
      <c r="A10" s="27">
        <v>6</v>
      </c>
      <c r="B10" s="24" t="str">
        <f>Общ!A7</f>
        <v>Крупина Н.И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9">
      <c r="A11" s="23">
        <v>7</v>
      </c>
      <c r="B11" s="24" t="str">
        <f>Общ!A8</f>
        <v>Нехотин В.С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  <c r="S11" s="30"/>
    </row>
    <row r="12" spans="1:19">
      <c r="A12" s="27">
        <v>8</v>
      </c>
      <c r="B12" s="24" t="str">
        <f>Общ!A9</f>
        <v>Поздеева Л.И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9">
      <c r="A13" s="27">
        <v>9</v>
      </c>
      <c r="B13" s="24" t="str">
        <f>Общ!A10</f>
        <v>Ситников И.Г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9">
      <c r="A14" s="23">
        <v>10</v>
      </c>
      <c r="B14" s="24" t="str">
        <f>Общ!A11</f>
        <v>Ханжина И.В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9" ht="13.5" thickBot="1">
      <c r="B15" s="29" t="s">
        <v>60</v>
      </c>
      <c r="C15" s="82"/>
      <c r="D15" s="83"/>
      <c r="E15" s="84"/>
      <c r="F15" s="83"/>
      <c r="G15" s="83"/>
      <c r="H15" s="83"/>
      <c r="I15" s="83"/>
      <c r="J15" s="83"/>
      <c r="K15" s="83"/>
      <c r="L15" s="83"/>
      <c r="M15" s="85"/>
    </row>
    <row r="24" spans="1:10">
      <c r="A24" s="64" t="s">
        <v>68</v>
      </c>
      <c r="B24" s="64"/>
      <c r="C24" s="64"/>
      <c r="D24" s="64"/>
      <c r="E24" s="64"/>
      <c r="F24" s="64"/>
      <c r="G24" s="64"/>
      <c r="H24" s="64"/>
      <c r="I24" s="64"/>
      <c r="J24" s="64"/>
    </row>
    <row r="25" spans="1:10">
      <c r="A25" s="64"/>
      <c r="B25" s="64"/>
      <c r="C25" s="64"/>
      <c r="D25" s="64"/>
      <c r="E25" s="64"/>
      <c r="F25" s="64"/>
      <c r="G25" s="64"/>
      <c r="H25" s="64"/>
      <c r="I25" s="64"/>
      <c r="J25" s="64"/>
    </row>
    <row r="26" spans="1:10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>
      <c r="A27" s="64"/>
      <c r="B27" s="64"/>
      <c r="C27" s="64"/>
      <c r="D27" s="64"/>
      <c r="E27" s="64"/>
      <c r="F27" s="64"/>
      <c r="G27" s="64"/>
      <c r="H27" s="64"/>
      <c r="I27" s="64"/>
      <c r="J27" s="64"/>
    </row>
    <row r="28" spans="1:10">
      <c r="A28" s="64"/>
      <c r="B28" s="64"/>
      <c r="C28" s="64"/>
      <c r="D28" s="64"/>
      <c r="E28" s="64"/>
      <c r="F28" s="64"/>
      <c r="G28" s="64"/>
      <c r="H28" s="64"/>
      <c r="I28" s="64"/>
      <c r="J28" s="64"/>
    </row>
  </sheetData>
  <mergeCells count="13">
    <mergeCell ref="M2:M3"/>
    <mergeCell ref="F2:F4"/>
    <mergeCell ref="G2:G4"/>
    <mergeCell ref="A2:A4"/>
    <mergeCell ref="B2:B4"/>
    <mergeCell ref="C2:C4"/>
    <mergeCell ref="D2:D4"/>
    <mergeCell ref="E2:E3"/>
    <mergeCell ref="A24:J28"/>
    <mergeCell ref="H2:H4"/>
    <mergeCell ref="I2:J2"/>
    <mergeCell ref="K2:K3"/>
    <mergeCell ref="L2:L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</vt:lpstr>
      <vt:lpstr>Табель</vt:lpstr>
      <vt:lpstr>расчетная </vt:lpstr>
      <vt:lpstr>налоги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userA</cp:lastModifiedBy>
  <cp:lastPrinted>2011-09-27T04:47:21Z</cp:lastPrinted>
  <dcterms:created xsi:type="dcterms:W3CDTF">2011-09-23T13:47:35Z</dcterms:created>
  <dcterms:modified xsi:type="dcterms:W3CDTF">2014-11-02T12:33:01Z</dcterms:modified>
</cp:coreProperties>
</file>