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465"/>
  </bookViews>
  <sheets>
    <sheet name="Лист1" sheetId="4" r:id="rId1"/>
    <sheet name="Лист3" sheetId="3" r:id="rId2"/>
  </sheets>
  <calcPr calcId="152511"/>
  <pivotCaches>
    <pivotCache cacheId="77" r:id="rId3"/>
  </pivotCaches>
</workbook>
</file>

<file path=xl/calcChain.xml><?xml version="1.0" encoding="utf-8"?>
<calcChain xmlns="http://schemas.openxmlformats.org/spreadsheetml/2006/main">
  <c r="K3" i="3" l="1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2" i="3"/>
  <c r="H3" i="3" l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H2" i="3"/>
  <c r="G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2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2" i="3"/>
</calcChain>
</file>

<file path=xl/sharedStrings.xml><?xml version="1.0" encoding="utf-8"?>
<sst xmlns="http://schemas.openxmlformats.org/spreadsheetml/2006/main" count="445" uniqueCount="67">
  <si>
    <t>Установка</t>
  </si>
  <si>
    <t>Наменкл</t>
  </si>
  <si>
    <t>Цена</t>
  </si>
  <si>
    <t>Опт\Розн</t>
  </si>
  <si>
    <t>Опт\Розн2</t>
  </si>
  <si>
    <t>Арт.</t>
  </si>
  <si>
    <t>Установка цен номенклатуры RT000606652 от 01.11.2014 0:00:00</t>
  </si>
  <si>
    <t>Сковорода чугун 24см эм/чуг с/ручCL-1907</t>
  </si>
  <si>
    <t>Розничная Новосибирск 1</t>
  </si>
  <si>
    <t>000000000001073734</t>
  </si>
  <si>
    <t>Установка цен номенклатуры RT000606654 от 01.11.2014 0:00:00</t>
  </si>
  <si>
    <t>Установка цен номенклатуры RT000611632 от 01.11.2014 0:00:00</t>
  </si>
  <si>
    <t>Установка цен номенклатуры RT000611638 от 01.11.2014 0:00:00</t>
  </si>
  <si>
    <t>Установка цен номенклатуры RT000606655 от 01.11.2014 7:00:00</t>
  </si>
  <si>
    <t>Оптовая Новосибирск 1</t>
  </si>
  <si>
    <t>Установка цен номенклатуры RT000611630 от 01.11.2014 7:00:00</t>
  </si>
  <si>
    <t>Установка цен номенклатуры RT000611631 от 02.11.2014 0:00:00</t>
  </si>
  <si>
    <t>Установка цен номенклатуры RT000611635 от 02.11.2014 0:00:00</t>
  </si>
  <si>
    <t>Установка цен номенклатуры RT000614125 от 02.11.2014 0:00:00</t>
  </si>
  <si>
    <t>Установка цен номенклатуры RT000614127 от 02.11.2014 0:00:00</t>
  </si>
  <si>
    <t>Установка цен номенклатуры RT000611633 от 02.11.2014 7:00:00</t>
  </si>
  <si>
    <t>Установка цен номенклатуры RT000614123 от 02.11.2014 7:00:00</t>
  </si>
  <si>
    <t>Установка цен номенклатуры RT000626476 от 03.11.2014 0:00:00</t>
  </si>
  <si>
    <t>Установка цен номенклатуры RT000626477 от 03.11.2014 7:00:00</t>
  </si>
  <si>
    <t>Установка цен номенклатуры RT000629855 от 04.11.2014 0:00:00</t>
  </si>
  <si>
    <t>Установка цен номенклатуры RT000629853 от 04.11.2014 7:00:00</t>
  </si>
  <si>
    <t>Установка цен номенклатуры RT000626473 от 09.11.2014 0:00:00</t>
  </si>
  <si>
    <t>Установка цен номенклатуры RT000626478 от 09.11.2014 0:00:00</t>
  </si>
  <si>
    <t>Установка цен номенклатуры RT000629854 от 09.11.2014 0:00:00</t>
  </si>
  <si>
    <t>Установка цен номенклатуры RT000629858 от 09.11.2014 0:00:00</t>
  </si>
  <si>
    <t>Установка цен номенклатуры RT000626474 от 09.11.2014 7:00:00</t>
  </si>
  <si>
    <t>Установка цен номенклатуры RT000629856 от 09.11.2014 7:00:00</t>
  </si>
  <si>
    <t>Установка цен номенклатуры RT000611634 от 17.11.2014 0:00:00</t>
  </si>
  <si>
    <t>Установка цен номенклатуры RT000614124 от 17.11.2014 0:00:00</t>
  </si>
  <si>
    <t>Установка цен номенклатуры RT000626475 от 17.11.2014 0:00:00</t>
  </si>
  <si>
    <t>Установка цен номенклатуры RT000629857 от 17.11.2014 0:00:00</t>
  </si>
  <si>
    <t>Установка цен номенклатуры RT000614137 от 17.11.2014 2:00:00</t>
  </si>
  <si>
    <t>Установка цен номенклатуры RT000626479 от 17.11.2014 2:00:00</t>
  </si>
  <si>
    <t>Установка цен номенклатуры RT000629859 от 17.11.2014 2:00:00</t>
  </si>
  <si>
    <t>Установка цен номенклатуры RT000634639 от 05.11.2014 0:00:00</t>
  </si>
  <si>
    <t>ЛЕТНИЙ ДЕНЬ Кастрюля 0,7л декL70_0482032</t>
  </si>
  <si>
    <t>000000000001073737</t>
  </si>
  <si>
    <t>Установка цен номенклатуры RT000635948 от 05.11.2014 0:00:00</t>
  </si>
  <si>
    <t>Установка цен номенклатуры RT000634637 от 05.11.2014 7:00:00</t>
  </si>
  <si>
    <t>Установка цен номенклатуры RT000635949 от 05.11.2014 7:00:00</t>
  </si>
  <si>
    <t>Установка цен номенклатуры RT000634638 от 17.11.2014 0:00:00</t>
  </si>
  <si>
    <t>Установка цен номенклатуры RT000635950 от 17.11.2014 0:00:00</t>
  </si>
  <si>
    <t>Установка цен номенклатуры RT000635953 от 17.11.2014 2:00:00</t>
  </si>
  <si>
    <t>ЛЕТНИЙ ДЕНЬ Кастрюля 1л дек L70_048_2033</t>
  </si>
  <si>
    <t>000000000001073738</t>
  </si>
  <si>
    <t>Установка цен номенклатуры RT000611612 от 01.11.2014 0:00:00</t>
  </si>
  <si>
    <t>Установка цен номенклатуры RT000611610 от 02.11.2014 0:00:00</t>
  </si>
  <si>
    <t>Установка цен номенклатуры RT000611613 от 02.11.2014 7:00:00</t>
  </si>
  <si>
    <t>Установка цен номенклатуры RT000611614 от 17.11.2014 0:00:00</t>
  </si>
  <si>
    <t>ЛЕТНИЙ ДЕНЬ Кастрюля 1,5л L70_048_2034</t>
  </si>
  <si>
    <t>000000000001073739</t>
  </si>
  <si>
    <t>ЛЕТНИЙ ДЕНЬ Н-р каст 0,7/1/1,5L750482036</t>
  </si>
  <si>
    <t>000000000001073740</t>
  </si>
  <si>
    <t>Опт/Роз</t>
  </si>
  <si>
    <t>Дата</t>
  </si>
  <si>
    <t>Время</t>
  </si>
  <si>
    <t>Счетчик</t>
  </si>
  <si>
    <t>Last</t>
  </si>
  <si>
    <t>Опт</t>
  </si>
  <si>
    <t>Роз</t>
  </si>
  <si>
    <t>Сумма по полю Цена</t>
  </si>
  <si>
    <t>Не артикул?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</si>
</sst>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5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0BCB1"/>
      </patternFill>
    </fill>
    <fill>
      <patternFill patternType="solid">
        <fgColor rgb="FFEEE9DB"/>
      </patternFill>
    </fill>
  </fills>
  <borders count="3">
    <border>
      <left/>
      <right/>
      <top/>
      <bottom/>
      <diagonal/>
    </border>
    <border>
      <left style="thin">
        <color rgb="FF898477"/>
      </left>
      <right style="thin">
        <color rgb="FF898477"/>
      </right>
      <top style="thin">
        <color rgb="FF898477"/>
      </top>
      <bottom style="thin">
        <color rgb="FF898477"/>
      </bottom>
      <diagonal/>
    </border>
    <border>
      <left style="thin">
        <color rgb="FF898477"/>
      </left>
      <right style="thin">
        <color rgb="FF898477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">
    <xf numFmtId="0" fontId="0" fillId="0" borderId="0" xfId="0"/>
    <xf numFmtId="0" fontId="1" fillId="0" borderId="0" xfId="1"/>
    <xf numFmtId="0" fontId="4" fillId="2" borderId="1" xfId="1" applyFont="1" applyFill="1" applyBorder="1" applyAlignment="1">
      <alignment horizontal="left" vertical="top" wrapText="1"/>
    </xf>
    <xf numFmtId="0" fontId="3" fillId="3" borderId="1" xfId="1" applyFont="1" applyFill="1" applyBorder="1" applyAlignment="1">
      <alignment horizontal="left" vertical="top" wrapText="1" indent="2"/>
    </xf>
    <xf numFmtId="2" fontId="1" fillId="0" borderId="0" xfId="1" applyNumberFormat="1"/>
    <xf numFmtId="0" fontId="4" fillId="2" borderId="2" xfId="1" applyFont="1" applyFill="1" applyBorder="1" applyAlignment="1">
      <alignment horizontal="left" vertical="top" wrapText="1"/>
    </xf>
    <xf numFmtId="164" fontId="0" fillId="0" borderId="0" xfId="0" applyNumberFormat="1"/>
    <xf numFmtId="14" fontId="0" fillId="0" borderId="0" xfId="0" applyNumberFormat="1"/>
    <xf numFmtId="0" fontId="0" fillId="0" borderId="0" xfId="0" pivotButton="1"/>
    <xf numFmtId="0" fontId="0" fillId="0" borderId="0" xfId="0" applyNumberForma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s\Downloads\7632797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953.450547569446" createdVersion="5" refreshedVersion="5" minRefreshableVersion="3" recordCount="98">
  <cacheSource type="worksheet">
    <worksheetSource ref="A1:K99" sheet="Лист3" r:id="rId2"/>
  </cacheSource>
  <cacheFields count="11">
    <cacheField name="Установка" numFmtId="0">
      <sharedItems/>
    </cacheField>
    <cacheField name="Наменкл" numFmtId="0">
      <sharedItems/>
    </cacheField>
    <cacheField name="Цена" numFmtId="0">
      <sharedItems containsSemiMixedTypes="0" containsString="0" containsNumber="1" minValue="150" maxValue="1279"/>
    </cacheField>
    <cacheField name="Опт\Розн" numFmtId="0">
      <sharedItems/>
    </cacheField>
    <cacheField name="Опт\Розн2" numFmtId="0">
      <sharedItems containsBlank="1"/>
    </cacheField>
    <cacheField name="Арт." numFmtId="0">
      <sharedItems count="5">
        <s v="000000000001073734"/>
        <s v="000000000001073737"/>
        <s v="000000000001073738"/>
        <s v="000000000001073739"/>
        <s v="000000000001073740"/>
      </sharedItems>
    </cacheField>
    <cacheField name="Дата" numFmtId="14">
      <sharedItems containsSemiMixedTypes="0" containsNonDate="0" containsDate="1" containsString="0" minDate="2014-11-01T00:00:00" maxDate="2014-11-18T00:00:00" count="7">
        <d v="2014-11-01T00:00:00"/>
        <d v="2014-11-02T00:00:00"/>
        <d v="2014-11-03T00:00:00"/>
        <d v="2014-11-04T00:00:00"/>
        <d v="2014-11-09T00:00:00"/>
        <d v="2014-11-17T00:00:00"/>
        <d v="2014-11-05T00:00:00"/>
      </sharedItems>
    </cacheField>
    <cacheField name="Время" numFmtId="164">
      <sharedItems containsSemiMixedTypes="0" containsNonDate="0" containsDate="1" containsString="0" minDate="1899-12-30T00:00:00" maxDate="1899-12-31T00:00:00" count="3">
        <d v="1899-12-30T00:00:00"/>
        <d v="1899-12-30T07:00:00"/>
        <d v="1899-12-30T02:00:00"/>
      </sharedItems>
    </cacheField>
    <cacheField name="Не артикул?" numFmtId="0">
      <sharedItems/>
    </cacheField>
    <cacheField name="Опт/Роз" numFmtId="0">
      <sharedItems count="2">
        <s v="Роз"/>
        <s v="Опт"/>
      </sharedItems>
    </cacheField>
    <cacheField name="Счетчик" numFmtId="0">
      <sharedItems count="2">
        <s v=""/>
        <s v="Las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8">
  <r>
    <s v="Установка цен номенклатуры RT000606652 от 01.11.2014 0:00:00"/>
    <s v="Сковорода чугун 24см эм/чуг с/ручCL-1907"/>
    <n v="1145"/>
    <s v="Розничная Новосибирск 1"/>
    <m/>
    <x v="0"/>
    <x v="0"/>
    <x v="0"/>
    <s v="RT000606652"/>
    <x v="0"/>
    <x v="0"/>
  </r>
  <r>
    <s v="Установка цен номенклатуры RT000606654 от 01.11.2014 0:00:00"/>
    <s v="Сковорода чугун 24см эм/чуг с/ручCL-1907"/>
    <n v="1145"/>
    <s v="Розничная Новосибирск 1"/>
    <m/>
    <x v="0"/>
    <x v="0"/>
    <x v="0"/>
    <s v="RT000606654"/>
    <x v="0"/>
    <x v="0"/>
  </r>
  <r>
    <s v="Установка цен номенклатуры RT000611632 от 01.11.2014 0:00:00"/>
    <s v="Сковорода чугун 24см эм/чуг с/ручCL-1907"/>
    <n v="1145"/>
    <s v="Розничная Новосибирск 1"/>
    <m/>
    <x v="0"/>
    <x v="0"/>
    <x v="0"/>
    <s v="RT000611632"/>
    <x v="0"/>
    <x v="0"/>
  </r>
  <r>
    <s v="Установка цен номенклатуры RT000611638 от 01.11.2014 0:00:00"/>
    <s v="Сковорода чугун 24см эм/чуг с/ручCL-1907"/>
    <n v="1145"/>
    <s v="Розничная Новосибирск 1"/>
    <m/>
    <x v="0"/>
    <x v="0"/>
    <x v="0"/>
    <s v="RT000611638"/>
    <x v="0"/>
    <x v="1"/>
  </r>
  <r>
    <s v="Установка цен номенклатуры RT000606655 от 01.11.2014 7:00:00"/>
    <s v="Сковорода чугун 24см эм/чуг с/ручCL-1907"/>
    <n v="799"/>
    <s v="Оптовая Новосибирск 1"/>
    <s v="Розничная Новосибирск 1"/>
    <x v="0"/>
    <x v="0"/>
    <x v="1"/>
    <s v="RT000606655"/>
    <x v="1"/>
    <x v="0"/>
  </r>
  <r>
    <s v="Установка цен номенклатуры RT000611630 от 01.11.2014 7:00:00"/>
    <s v="Сковорода чугун 24см эм/чуг с/ручCL-1907"/>
    <n v="799"/>
    <s v="Оптовая Новосибирск 1"/>
    <s v="Розничная Новосибирск 1"/>
    <x v="0"/>
    <x v="0"/>
    <x v="1"/>
    <s v="RT000611630"/>
    <x v="1"/>
    <x v="1"/>
  </r>
  <r>
    <s v="Установка цен номенклатуры RT000611631 от 02.11.2014 0:00:00"/>
    <s v="Сковорода чугун 24см эм/чуг с/ручCL-1907"/>
    <n v="1145"/>
    <s v="Розничная Новосибирск 1"/>
    <m/>
    <x v="0"/>
    <x v="1"/>
    <x v="0"/>
    <s v="RT000611631"/>
    <x v="0"/>
    <x v="0"/>
  </r>
  <r>
    <s v="Установка цен номенклатуры RT000611635 от 02.11.2014 0:00:00"/>
    <s v="Сковорода чугун 24см эм/чуг с/ручCL-1907"/>
    <n v="1145"/>
    <s v="Розничная Новосибирск 1"/>
    <m/>
    <x v="0"/>
    <x v="1"/>
    <x v="0"/>
    <s v="RT000611635"/>
    <x v="0"/>
    <x v="1"/>
  </r>
  <r>
    <s v="Установка цен номенклатуры RT000614125 от 02.11.2014 0:00:00"/>
    <s v="Сковорода чугун 24см эм/чуг с/ручCL-1907"/>
    <n v="999"/>
    <s v="Оптовая Новосибирск 1"/>
    <m/>
    <x v="0"/>
    <x v="1"/>
    <x v="0"/>
    <s v="RT000614125"/>
    <x v="1"/>
    <x v="0"/>
  </r>
  <r>
    <s v="Установка цен номенклатуры RT000614127 от 02.11.2014 0:00:00"/>
    <s v="Сковорода чугун 24см эм/чуг с/ручCL-1907"/>
    <n v="999"/>
    <s v="Оптовая Новосибирск 1"/>
    <m/>
    <x v="0"/>
    <x v="1"/>
    <x v="0"/>
    <s v="RT000614127"/>
    <x v="1"/>
    <x v="0"/>
  </r>
  <r>
    <s v="Установка цен номенклатуры RT000611633 от 02.11.2014 7:00:00"/>
    <s v="Сковорода чугун 24см эм/чуг с/ручCL-1907"/>
    <n v="799"/>
    <s v="Оптовая Новосибирск 1"/>
    <s v="Розничная Новосибирск 1"/>
    <x v="0"/>
    <x v="1"/>
    <x v="1"/>
    <s v="RT000611633"/>
    <x v="1"/>
    <x v="0"/>
  </r>
  <r>
    <s v="Установка цен номенклатуры RT000614123 от 02.11.2014 7:00:00"/>
    <s v="Сковорода чугун 24см эм/чуг с/ручCL-1907"/>
    <n v="799"/>
    <s v="Оптовая Новосибирск 1"/>
    <s v="Розничная Новосибирск 1"/>
    <x v="0"/>
    <x v="1"/>
    <x v="1"/>
    <s v="RT000614123"/>
    <x v="1"/>
    <x v="1"/>
  </r>
  <r>
    <s v="Установка цен номенклатуры RT000626476 от 03.11.2014 0:00:00"/>
    <s v="Сковорода чугун 24см эм/чуг с/ручCL-1907"/>
    <n v="1145"/>
    <s v="Розничная Новосибирск 1"/>
    <m/>
    <x v="0"/>
    <x v="2"/>
    <x v="0"/>
    <s v="RT000626476"/>
    <x v="0"/>
    <x v="1"/>
  </r>
  <r>
    <s v="Установка цен номенклатуры RT000626477 от 03.11.2014 7:00:00"/>
    <s v="Сковорода чугун 24см эм/чуг с/ручCL-1907"/>
    <n v="799"/>
    <s v="Оптовая Новосибирск 1"/>
    <s v="Розничная Новосибирск 1"/>
    <x v="0"/>
    <x v="2"/>
    <x v="1"/>
    <s v="RT000626477"/>
    <x v="1"/>
    <x v="1"/>
  </r>
  <r>
    <s v="Установка цен номенклатуры RT000629855 от 04.11.2014 0:00:00"/>
    <s v="Сковорода чугун 24см эм/чуг с/ручCL-1907"/>
    <n v="1145"/>
    <s v="Розничная Новосибирск 1"/>
    <m/>
    <x v="0"/>
    <x v="3"/>
    <x v="0"/>
    <s v="RT000629855"/>
    <x v="0"/>
    <x v="1"/>
  </r>
  <r>
    <s v="Установка цен номенклатуры RT000629853 от 04.11.2014 7:00:00"/>
    <s v="Сковорода чугун 24см эм/чуг с/ручCL-1907"/>
    <n v="799"/>
    <s v="Оптовая Новосибирск 1"/>
    <s v="Розничная Новосибирск 1"/>
    <x v="0"/>
    <x v="3"/>
    <x v="1"/>
    <s v="RT000629853"/>
    <x v="1"/>
    <x v="1"/>
  </r>
  <r>
    <s v="Установка цен номенклатуры RT000626473 от 09.11.2014 0:00:00"/>
    <s v="Сковорода чугун 24см эм/чуг с/ручCL-1907"/>
    <n v="1279"/>
    <s v="Розничная Новосибирск 1"/>
    <m/>
    <x v="0"/>
    <x v="4"/>
    <x v="0"/>
    <s v="RT000626473"/>
    <x v="0"/>
    <x v="0"/>
  </r>
  <r>
    <s v="Установка цен номенклатуры RT000626478 от 09.11.2014 0:00:00"/>
    <s v="Сковорода чугун 24см эм/чуг с/ручCL-1907"/>
    <n v="1145"/>
    <s v="Розничная Новосибирск 1"/>
    <m/>
    <x v="0"/>
    <x v="4"/>
    <x v="0"/>
    <s v="RT000626478"/>
    <x v="0"/>
    <x v="0"/>
  </r>
  <r>
    <s v="Установка цен номенклатуры RT000629854 от 09.11.2014 0:00:00"/>
    <s v="Сковорода чугун 24см эм/чуг с/ручCL-1907"/>
    <n v="1145"/>
    <s v="Розничная Новосибирск 1"/>
    <m/>
    <x v="0"/>
    <x v="4"/>
    <x v="0"/>
    <s v="RT000629854"/>
    <x v="0"/>
    <x v="0"/>
  </r>
  <r>
    <s v="Установка цен номенклатуры RT000629858 от 09.11.2014 0:00:00"/>
    <s v="Сковорода чугун 24см эм/чуг с/ручCL-1907"/>
    <n v="1279"/>
    <s v="Розничная Новосибирск 1"/>
    <m/>
    <x v="0"/>
    <x v="4"/>
    <x v="0"/>
    <s v="RT000629858"/>
    <x v="0"/>
    <x v="1"/>
  </r>
  <r>
    <s v="Установка цен номенклатуры RT000626474 от 09.11.2014 7:00:00"/>
    <s v="Сковорода чугун 24см эм/чуг с/ручCL-1907"/>
    <n v="799"/>
    <s v="Оптовая Новосибирск 1"/>
    <s v="Розничная Новосибирск 1"/>
    <x v="0"/>
    <x v="4"/>
    <x v="1"/>
    <s v="RT000626474"/>
    <x v="1"/>
    <x v="0"/>
  </r>
  <r>
    <s v="Установка цен номенклатуры RT000629856 от 09.11.2014 7:00:00"/>
    <s v="Сковорода чугун 24см эм/чуг с/ручCL-1907"/>
    <n v="799"/>
    <s v="Оптовая Новосибирск 1"/>
    <s v="Розничная Новосибирск 1"/>
    <x v="0"/>
    <x v="4"/>
    <x v="1"/>
    <s v="RT000629856"/>
    <x v="1"/>
    <x v="1"/>
  </r>
  <r>
    <s v="Установка цен номенклатуры RT000611634 от 17.11.2014 0:00:00"/>
    <s v="Сковорода чугун 24см эм/чуг с/ручCL-1907"/>
    <n v="1145"/>
    <s v="Розничная Новосибирск 1"/>
    <m/>
    <x v="0"/>
    <x v="5"/>
    <x v="0"/>
    <s v="RT000611634"/>
    <x v="0"/>
    <x v="0"/>
  </r>
  <r>
    <s v="Установка цен номенклатуры RT000614124 от 17.11.2014 0:00:00"/>
    <s v="Сковорода чугун 24см эм/чуг с/ручCL-1907"/>
    <n v="999"/>
    <s v="Оптовая Новосибирск 1"/>
    <m/>
    <x v="0"/>
    <x v="5"/>
    <x v="0"/>
    <s v="RT000614124"/>
    <x v="1"/>
    <x v="0"/>
  </r>
  <r>
    <s v="Установка цен номенклатуры RT000626475 от 17.11.2014 0:00:00"/>
    <s v="Сковорода чугун 24см эм/чуг с/ручCL-1907"/>
    <n v="1145"/>
    <s v="Розничная Новосибирск 1"/>
    <m/>
    <x v="0"/>
    <x v="5"/>
    <x v="0"/>
    <s v="RT000626475"/>
    <x v="0"/>
    <x v="0"/>
  </r>
  <r>
    <s v="Установка цен номенклатуры RT000629857 от 17.11.2014 0:00:00"/>
    <s v="Сковорода чугун 24см эм/чуг с/ручCL-1907"/>
    <n v="1145"/>
    <s v="Розничная Новосибирск 1"/>
    <m/>
    <x v="0"/>
    <x v="5"/>
    <x v="0"/>
    <s v="RT000629857"/>
    <x v="0"/>
    <x v="0"/>
  </r>
  <r>
    <s v="Установка цен номенклатуры RT000614137 от 17.11.2014 2:00:00"/>
    <s v="Сковорода чугун 24см эм/чуг с/ручCL-1907"/>
    <n v="999"/>
    <s v="Оптовая Новосибирск 1"/>
    <m/>
    <x v="0"/>
    <x v="5"/>
    <x v="2"/>
    <s v="RT000614137"/>
    <x v="1"/>
    <x v="1"/>
  </r>
  <r>
    <s v="Установка цен номенклатуры RT000626479 от 17.11.2014 2:00:00"/>
    <s v="Сковорода чугун 24см эм/чуг с/ручCL-1907"/>
    <n v="1279"/>
    <s v="Розничная Новосибирск 1"/>
    <m/>
    <x v="0"/>
    <x v="5"/>
    <x v="2"/>
    <s v="RT000626479"/>
    <x v="0"/>
    <x v="0"/>
  </r>
  <r>
    <s v="Установка цен номенклатуры RT000629859 от 17.11.2014 2:00:00"/>
    <s v="Сковорода чугун 24см эм/чуг с/ручCL-1907"/>
    <n v="1279"/>
    <s v="Розничная Новосибирск 1"/>
    <m/>
    <x v="0"/>
    <x v="5"/>
    <x v="2"/>
    <s v="RT000629859"/>
    <x v="0"/>
    <x v="1"/>
  </r>
  <r>
    <s v="Установка цен номенклатуры RT000634639 от 05.11.2014 0:00:00"/>
    <s v="ЛЕТНИЙ ДЕНЬ Кастрюля 0,7л декL70_0482032"/>
    <n v="219"/>
    <s v="Розничная Новосибирск 1"/>
    <m/>
    <x v="1"/>
    <x v="6"/>
    <x v="0"/>
    <s v="RT000634639"/>
    <x v="0"/>
    <x v="1"/>
  </r>
  <r>
    <s v="Установка цен номенклатуры RT000635948 от 05.11.2014 0:00:00"/>
    <s v="ЛЕТНИЙ ДЕНЬ Кастрюля 0,7л декL70_0482032"/>
    <n v="154.5"/>
    <s v="Оптовая Новосибирск 1"/>
    <m/>
    <x v="1"/>
    <x v="6"/>
    <x v="0"/>
    <s v="RT000635948"/>
    <x v="1"/>
    <x v="0"/>
  </r>
  <r>
    <s v="Установка цен номенклатуры RT000634637 от 05.11.2014 7:00:00"/>
    <s v="ЛЕТНИЙ ДЕНЬ Кастрюля 0,7л декL70_0482032"/>
    <n v="150"/>
    <s v="Оптовая Новосибирск 1"/>
    <s v="Розничная Новосибирск 1"/>
    <x v="1"/>
    <x v="6"/>
    <x v="1"/>
    <s v="RT000634637"/>
    <x v="1"/>
    <x v="0"/>
  </r>
  <r>
    <s v="Установка цен номенклатуры RT000635949 от 05.11.2014 7:00:00"/>
    <s v="ЛЕТНИЙ ДЕНЬ Кастрюля 0,7л декL70_0482032"/>
    <n v="150"/>
    <s v="Оптовая Новосибирск 1"/>
    <s v="Розничная Новосибирск 1"/>
    <x v="1"/>
    <x v="6"/>
    <x v="1"/>
    <s v="RT000635949"/>
    <x v="1"/>
    <x v="1"/>
  </r>
  <r>
    <s v="Установка цен номенклатуры RT000634638 от 17.11.2014 0:00:00"/>
    <s v="ЛЕТНИЙ ДЕНЬ Кастрюля 0,7л декL70_0482032"/>
    <n v="219"/>
    <s v="Розничная Новосибирск 1"/>
    <m/>
    <x v="1"/>
    <x v="5"/>
    <x v="0"/>
    <s v="RT000634638"/>
    <x v="0"/>
    <x v="1"/>
  </r>
  <r>
    <s v="Установка цен номенклатуры RT000635950 от 17.11.2014 0:00:00"/>
    <s v="ЛЕТНИЙ ДЕНЬ Кастрюля 0,7л декL70_0482032"/>
    <n v="154.5"/>
    <s v="Оптовая Новосибирск 1"/>
    <m/>
    <x v="1"/>
    <x v="5"/>
    <x v="0"/>
    <s v="RT000635950"/>
    <x v="1"/>
    <x v="0"/>
  </r>
  <r>
    <s v="Установка цен номенклатуры RT000635953 от 17.11.2014 2:00:00"/>
    <s v="ЛЕТНИЙ ДЕНЬ Кастрюля 0,7л декL70_0482032"/>
    <n v="154.5"/>
    <s v="Оптовая Новосибирск 1"/>
    <m/>
    <x v="1"/>
    <x v="5"/>
    <x v="2"/>
    <s v="RT000635953"/>
    <x v="1"/>
    <x v="1"/>
  </r>
  <r>
    <s v="Установка цен номенклатуры RT000606652 от 01.11.2014 0:00:00"/>
    <s v="ЛЕТНИЙ ДЕНЬ Кастрюля 1л дек L70_048_2033"/>
    <n v="219"/>
    <s v="Розничная Новосибирск 1"/>
    <m/>
    <x v="2"/>
    <x v="0"/>
    <x v="0"/>
    <s v="RT000606652"/>
    <x v="0"/>
    <x v="0"/>
  </r>
  <r>
    <s v="Установка цен номенклатуры RT000611612 от 01.11.2014 0:00:00"/>
    <s v="ЛЕТНИЙ ДЕНЬ Кастрюля 1л дек L70_048_2033"/>
    <n v="219"/>
    <s v="Розничная Новосибирск 1"/>
    <m/>
    <x v="2"/>
    <x v="0"/>
    <x v="0"/>
    <s v="RT000611612"/>
    <x v="0"/>
    <x v="1"/>
  </r>
  <r>
    <s v="Установка цен номенклатуры RT000611610 от 02.11.2014 0:00:00"/>
    <s v="ЛЕТНИЙ ДЕНЬ Кастрюля 1л дек L70_048_2033"/>
    <n v="219"/>
    <s v="Розничная Новосибирск 1"/>
    <m/>
    <x v="2"/>
    <x v="1"/>
    <x v="0"/>
    <s v="RT000611610"/>
    <x v="0"/>
    <x v="1"/>
  </r>
  <r>
    <s v="Установка цен номенклатуры RT000614125 от 02.11.2014 0:00:00"/>
    <s v="ЛЕТНИЙ ДЕНЬ Кастрюля 1л дек L70_048_2033"/>
    <n v="164.5"/>
    <s v="Оптовая Новосибирск 1"/>
    <m/>
    <x v="2"/>
    <x v="1"/>
    <x v="0"/>
    <s v="RT000614125"/>
    <x v="1"/>
    <x v="0"/>
  </r>
  <r>
    <s v="Установка цен номенклатуры RT000611613 от 02.11.2014 7:00:00"/>
    <s v="ЛЕТНИЙ ДЕНЬ Кастрюля 1л дек L70_048_2033"/>
    <n v="150"/>
    <s v="Оптовая Новосибирск 1"/>
    <s v="Розничная Новосибирск 1"/>
    <x v="2"/>
    <x v="1"/>
    <x v="1"/>
    <s v="RT000611613"/>
    <x v="1"/>
    <x v="0"/>
  </r>
  <r>
    <s v="Установка цен номенклатуры RT000614123 от 02.11.2014 7:00:00"/>
    <s v="ЛЕТНИЙ ДЕНЬ Кастрюля 1л дек L70_048_2033"/>
    <n v="150"/>
    <s v="Оптовая Новосибирск 1"/>
    <s v="Розничная Новосибирск 1"/>
    <x v="2"/>
    <x v="1"/>
    <x v="1"/>
    <s v="RT000614123"/>
    <x v="1"/>
    <x v="1"/>
  </r>
  <r>
    <s v="Установка цен номенклатуры RT000626476 от 03.11.2014 0:00:00"/>
    <s v="ЛЕТНИЙ ДЕНЬ Кастрюля 1л дек L70_048_2033"/>
    <n v="219"/>
    <s v="Розничная Новосибирск 1"/>
    <m/>
    <x v="2"/>
    <x v="2"/>
    <x v="0"/>
    <s v="RT000626476"/>
    <x v="0"/>
    <x v="1"/>
  </r>
  <r>
    <s v="Установка цен номенклатуры RT000626477 от 03.11.2014 7:00:00"/>
    <s v="ЛЕТНИЙ ДЕНЬ Кастрюля 1л дек L70_048_2033"/>
    <n v="150"/>
    <s v="Оптовая Новосибирск 1"/>
    <s v="Розничная Новосибирск 1"/>
    <x v="2"/>
    <x v="2"/>
    <x v="1"/>
    <s v="RT000626477"/>
    <x v="1"/>
    <x v="1"/>
  </r>
  <r>
    <s v="Установка цен номенклатуры RT000629855 от 04.11.2014 0:00:00"/>
    <s v="ЛЕТНИЙ ДЕНЬ Кастрюля 1л дек L70_048_2033"/>
    <n v="219"/>
    <s v="Розничная Новосибирск 1"/>
    <m/>
    <x v="2"/>
    <x v="3"/>
    <x v="0"/>
    <s v="RT000629855"/>
    <x v="0"/>
    <x v="1"/>
  </r>
  <r>
    <s v="Установка цен номенклатуры RT000629853 от 04.11.2014 7:00:00"/>
    <s v="ЛЕТНИЙ ДЕНЬ Кастрюля 1л дек L70_048_2033"/>
    <n v="150"/>
    <s v="Оптовая Новосибирск 1"/>
    <s v="Розничная Новосибирск 1"/>
    <x v="2"/>
    <x v="3"/>
    <x v="1"/>
    <s v="RT000629853"/>
    <x v="1"/>
    <x v="1"/>
  </r>
  <r>
    <s v="Установка цен номенклатуры RT000626473 от 09.11.2014 0:00:00"/>
    <s v="ЛЕТНИЙ ДЕНЬ Кастрюля 1л дек L70_048_2033"/>
    <n v="214.5"/>
    <s v="Розничная Новосибирск 1"/>
    <m/>
    <x v="2"/>
    <x v="4"/>
    <x v="0"/>
    <s v="RT000626473"/>
    <x v="0"/>
    <x v="0"/>
  </r>
  <r>
    <s v="Установка цен номенклатуры RT000626478 от 09.11.2014 0:00:00"/>
    <s v="ЛЕТНИЙ ДЕНЬ Кастрюля 1л дек L70_048_2033"/>
    <n v="219"/>
    <s v="Розничная Новосибирск 1"/>
    <m/>
    <x v="2"/>
    <x v="4"/>
    <x v="0"/>
    <s v="RT000626478"/>
    <x v="0"/>
    <x v="0"/>
  </r>
  <r>
    <s v="Установка цен номенклатуры RT000629854 от 09.11.2014 0:00:00"/>
    <s v="ЛЕТНИЙ ДЕНЬ Кастрюля 1л дек L70_048_2033"/>
    <n v="219"/>
    <s v="Розничная Новосибирск 1"/>
    <m/>
    <x v="2"/>
    <x v="4"/>
    <x v="0"/>
    <s v="RT000629854"/>
    <x v="0"/>
    <x v="0"/>
  </r>
  <r>
    <s v="Установка цен номенклатуры RT000629858 от 09.11.2014 0:00:00"/>
    <s v="ЛЕТНИЙ ДЕНЬ Кастрюля 1л дек L70_048_2033"/>
    <n v="214.5"/>
    <s v="Розничная Новосибирск 1"/>
    <m/>
    <x v="2"/>
    <x v="4"/>
    <x v="0"/>
    <s v="RT000629858"/>
    <x v="0"/>
    <x v="1"/>
  </r>
  <r>
    <s v="Установка цен номенклатуры RT000626474 от 09.11.2014 7:00:00"/>
    <s v="ЛЕТНИЙ ДЕНЬ Кастрюля 1л дек L70_048_2033"/>
    <n v="150"/>
    <s v="Оптовая Новосибирск 1"/>
    <s v="Розничная Новосибирск 1"/>
    <x v="2"/>
    <x v="4"/>
    <x v="1"/>
    <s v="RT000626474"/>
    <x v="1"/>
    <x v="0"/>
  </r>
  <r>
    <s v="Установка цен номенклатуры RT000629856 от 09.11.2014 7:00:00"/>
    <s v="ЛЕТНИЙ ДЕНЬ Кастрюля 1л дек L70_048_2033"/>
    <n v="150"/>
    <s v="Оптовая Новосибирск 1"/>
    <s v="Розничная Новосибирск 1"/>
    <x v="2"/>
    <x v="4"/>
    <x v="1"/>
    <s v="RT000629856"/>
    <x v="1"/>
    <x v="1"/>
  </r>
  <r>
    <s v="Установка цен номенклатуры RT000611614 от 17.11.2014 0:00:00"/>
    <s v="ЛЕТНИЙ ДЕНЬ Кастрюля 1л дек L70_048_2033"/>
    <n v="214.5"/>
    <s v="Розничная Новосибирск 1"/>
    <m/>
    <x v="2"/>
    <x v="5"/>
    <x v="0"/>
    <s v="RT000611614"/>
    <x v="0"/>
    <x v="0"/>
  </r>
  <r>
    <s v="Установка цен номенклатуры RT000614124 от 17.11.2014 0:00:00"/>
    <s v="ЛЕТНИЙ ДЕНЬ Кастрюля 1л дек L70_048_2033"/>
    <n v="164.5"/>
    <s v="Оптовая Новосибирск 1"/>
    <m/>
    <x v="2"/>
    <x v="5"/>
    <x v="0"/>
    <s v="RT000614124"/>
    <x v="1"/>
    <x v="0"/>
  </r>
  <r>
    <s v="Установка цен номенклатуры RT000626475 от 17.11.2014 0:00:00"/>
    <s v="ЛЕТНИЙ ДЕНЬ Кастрюля 1л дек L70_048_2033"/>
    <n v="219"/>
    <s v="Розничная Новосибирск 1"/>
    <m/>
    <x v="2"/>
    <x v="5"/>
    <x v="0"/>
    <s v="RT000626475"/>
    <x v="0"/>
    <x v="0"/>
  </r>
  <r>
    <s v="Установка цен номенклатуры RT000629857 от 17.11.2014 0:00:00"/>
    <s v="ЛЕТНИЙ ДЕНЬ Кастрюля 1л дек L70_048_2033"/>
    <n v="219"/>
    <s v="Розничная Новосибирск 1"/>
    <m/>
    <x v="2"/>
    <x v="5"/>
    <x v="0"/>
    <s v="RT000629857"/>
    <x v="0"/>
    <x v="0"/>
  </r>
  <r>
    <s v="Установка цен номенклатуры RT000614137 от 17.11.2014 2:00:00"/>
    <s v="ЛЕТНИЙ ДЕНЬ Кастрюля 1л дек L70_048_2033"/>
    <n v="164.5"/>
    <s v="Оптовая Новосибирск 1"/>
    <m/>
    <x v="2"/>
    <x v="5"/>
    <x v="2"/>
    <s v="RT000614137"/>
    <x v="1"/>
    <x v="1"/>
  </r>
  <r>
    <s v="Установка цен номенклатуры RT000626479 от 17.11.2014 2:00:00"/>
    <s v="ЛЕТНИЙ ДЕНЬ Кастрюля 1л дек L70_048_2033"/>
    <n v="214.5"/>
    <s v="Розничная Новосибирск 1"/>
    <m/>
    <x v="2"/>
    <x v="5"/>
    <x v="2"/>
    <s v="RT000626479"/>
    <x v="0"/>
    <x v="0"/>
  </r>
  <r>
    <s v="Установка цен номенклатуры RT000629859 от 17.11.2014 2:00:00"/>
    <s v="ЛЕТНИЙ ДЕНЬ Кастрюля 1л дек L70_048_2033"/>
    <n v="214.5"/>
    <s v="Розничная Новосибирск 1"/>
    <m/>
    <x v="2"/>
    <x v="5"/>
    <x v="2"/>
    <s v="RT000629859"/>
    <x v="0"/>
    <x v="1"/>
  </r>
  <r>
    <s v="Установка цен номенклатуры RT000606652 от 01.11.2014 0:00:00"/>
    <s v="ЛЕТНИЙ ДЕНЬ Кастрюля 1,5л L70_048_2034"/>
    <n v="219"/>
    <s v="Розничная Новосибирск 1"/>
    <m/>
    <x v="3"/>
    <x v="0"/>
    <x v="0"/>
    <s v="RT000606652"/>
    <x v="0"/>
    <x v="0"/>
  </r>
  <r>
    <s v="Установка цен номенклатуры RT000611612 от 01.11.2014 0:00:00"/>
    <s v="ЛЕТНИЙ ДЕНЬ Кастрюля 1,5л L70_048_2034"/>
    <n v="219"/>
    <s v="Розничная Новосибирск 1"/>
    <m/>
    <x v="3"/>
    <x v="0"/>
    <x v="0"/>
    <s v="RT000611612"/>
    <x v="0"/>
    <x v="1"/>
  </r>
  <r>
    <s v="Установка цен номенклатуры RT000611610 от 02.11.2014 0:00:00"/>
    <s v="ЛЕТНИЙ ДЕНЬ Кастрюля 1,5л L70_048_2034"/>
    <n v="219"/>
    <s v="Розничная Новосибирск 1"/>
    <m/>
    <x v="3"/>
    <x v="1"/>
    <x v="0"/>
    <s v="RT000611610"/>
    <x v="0"/>
    <x v="1"/>
  </r>
  <r>
    <s v="Установка цен номенклатуры RT000614125 от 02.11.2014 0:00:00"/>
    <s v="ЛЕТНИЙ ДЕНЬ Кастрюля 1,5л L70_048_2034"/>
    <n v="184.5"/>
    <s v="Оптовая Новосибирск 1"/>
    <m/>
    <x v="3"/>
    <x v="1"/>
    <x v="0"/>
    <s v="RT000614125"/>
    <x v="1"/>
    <x v="0"/>
  </r>
  <r>
    <s v="Установка цен номенклатуры RT000611613 от 02.11.2014 7:00:00"/>
    <s v="ЛЕТНИЙ ДЕНЬ Кастрюля 1,5л L70_048_2034"/>
    <n v="150"/>
    <s v="Оптовая Новосибирск 1"/>
    <s v="Розничная Новосибирск 1"/>
    <x v="3"/>
    <x v="1"/>
    <x v="1"/>
    <s v="RT000611613"/>
    <x v="1"/>
    <x v="0"/>
  </r>
  <r>
    <s v="Установка цен номенклатуры RT000614123 от 02.11.2014 7:00:00"/>
    <s v="ЛЕТНИЙ ДЕНЬ Кастрюля 1,5л L70_048_2034"/>
    <n v="150"/>
    <s v="Оптовая Новосибирск 1"/>
    <s v="Розничная Новосибирск 1"/>
    <x v="3"/>
    <x v="1"/>
    <x v="1"/>
    <s v="RT000614123"/>
    <x v="1"/>
    <x v="1"/>
  </r>
  <r>
    <s v="Установка цен номенклатуры RT000626476 от 03.11.2014 0:00:00"/>
    <s v="ЛЕТНИЙ ДЕНЬ Кастрюля 1,5л L70_048_2034"/>
    <n v="219"/>
    <s v="Розничная Новосибирск 1"/>
    <m/>
    <x v="3"/>
    <x v="2"/>
    <x v="0"/>
    <s v="RT000626476"/>
    <x v="0"/>
    <x v="1"/>
  </r>
  <r>
    <s v="Установка цен номенклатуры RT000626477 от 03.11.2014 7:00:00"/>
    <s v="ЛЕТНИЙ ДЕНЬ Кастрюля 1,5л L70_048_2034"/>
    <n v="150"/>
    <s v="Оптовая Новосибирск 1"/>
    <s v="Розничная Новосибирск 1"/>
    <x v="3"/>
    <x v="2"/>
    <x v="1"/>
    <s v="RT000626477"/>
    <x v="1"/>
    <x v="1"/>
  </r>
  <r>
    <s v="Установка цен номенклатуры RT000629855 от 04.11.2014 0:00:00"/>
    <s v="ЛЕТНИЙ ДЕНЬ Кастрюля 1,5л L70_048_2034"/>
    <n v="219"/>
    <s v="Розничная Новосибирск 1"/>
    <m/>
    <x v="3"/>
    <x v="3"/>
    <x v="0"/>
    <s v="RT000629855"/>
    <x v="0"/>
    <x v="1"/>
  </r>
  <r>
    <s v="Установка цен номенклатуры RT000629853 от 04.11.2014 7:00:00"/>
    <s v="ЛЕТНИЙ ДЕНЬ Кастрюля 1,5л L70_048_2034"/>
    <n v="150"/>
    <s v="Оптовая Новосибирск 1"/>
    <s v="Розничная Новосибирск 1"/>
    <x v="3"/>
    <x v="3"/>
    <x v="1"/>
    <s v="RT000629853"/>
    <x v="1"/>
    <x v="1"/>
  </r>
  <r>
    <s v="Установка цен номенклатуры RT000626473 от 09.11.2014 0:00:00"/>
    <s v="ЛЕТНИЙ ДЕНЬ Кастрюля 1,5л L70_048_2034"/>
    <n v="229.5"/>
    <s v="Розничная Новосибирск 1"/>
    <m/>
    <x v="3"/>
    <x v="4"/>
    <x v="0"/>
    <s v="RT000626473"/>
    <x v="0"/>
    <x v="0"/>
  </r>
  <r>
    <s v="Установка цен номенклатуры RT000626478 от 09.11.2014 0:00:00"/>
    <s v="ЛЕТНИЙ ДЕНЬ Кастрюля 1,5л L70_048_2034"/>
    <n v="219"/>
    <s v="Розничная Новосибирск 1"/>
    <m/>
    <x v="3"/>
    <x v="4"/>
    <x v="0"/>
    <s v="RT000626478"/>
    <x v="0"/>
    <x v="0"/>
  </r>
  <r>
    <s v="Установка цен номенклатуры RT000629854 от 09.11.2014 0:00:00"/>
    <s v="ЛЕТНИЙ ДЕНЬ Кастрюля 1,5л L70_048_2034"/>
    <n v="229.5"/>
    <s v="Розничная Новосибирск 1"/>
    <m/>
    <x v="3"/>
    <x v="4"/>
    <x v="0"/>
    <s v="RT000629854"/>
    <x v="0"/>
    <x v="0"/>
  </r>
  <r>
    <s v="Установка цен номенклатуры RT000629858 от 09.11.2014 0:00:00"/>
    <s v="ЛЕТНИЙ ДЕНЬ Кастрюля 1,5л L70_048_2034"/>
    <n v="229.5"/>
    <s v="Розничная Новосибирск 1"/>
    <m/>
    <x v="3"/>
    <x v="4"/>
    <x v="0"/>
    <s v="RT000629858"/>
    <x v="0"/>
    <x v="1"/>
  </r>
  <r>
    <s v="Установка цен номенклатуры RT000626474 от 09.11.2014 7:00:00"/>
    <s v="ЛЕТНИЙ ДЕНЬ Кастрюля 1,5л L70_048_2034"/>
    <n v="150"/>
    <s v="Оптовая Новосибирск 1"/>
    <s v="Розничная Новосибирск 1"/>
    <x v="3"/>
    <x v="4"/>
    <x v="1"/>
    <s v="RT000626474"/>
    <x v="1"/>
    <x v="0"/>
  </r>
  <r>
    <s v="Установка цен номенклатуры RT000629856 от 09.11.2014 7:00:00"/>
    <s v="ЛЕТНИЙ ДЕНЬ Кастрюля 1,5л L70_048_2034"/>
    <n v="150"/>
    <s v="Оптовая Новосибирск 1"/>
    <s v="Розничная Новосибирск 1"/>
    <x v="3"/>
    <x v="4"/>
    <x v="1"/>
    <s v="RT000629856"/>
    <x v="1"/>
    <x v="1"/>
  </r>
  <r>
    <s v="Установка цен номенклатуры RT000611614 от 17.11.2014 0:00:00"/>
    <s v="ЛЕТНИЙ ДЕНЬ Кастрюля 1,5л L70_048_2034"/>
    <n v="219"/>
    <s v="Розничная Новосибирск 1"/>
    <m/>
    <x v="3"/>
    <x v="5"/>
    <x v="0"/>
    <s v="RT000611614"/>
    <x v="0"/>
    <x v="0"/>
  </r>
  <r>
    <s v="Установка цен номенклатуры RT000614124 от 17.11.2014 0:00:00"/>
    <s v="ЛЕТНИЙ ДЕНЬ Кастрюля 1,5л L70_048_2034"/>
    <n v="184.5"/>
    <s v="Оптовая Новосибирск 1"/>
    <m/>
    <x v="3"/>
    <x v="5"/>
    <x v="0"/>
    <s v="RT000614124"/>
    <x v="1"/>
    <x v="0"/>
  </r>
  <r>
    <s v="Установка цен номенклатуры RT000626475 от 17.11.2014 0:00:00"/>
    <s v="ЛЕТНИЙ ДЕНЬ Кастрюля 1,5л L70_048_2034"/>
    <n v="219"/>
    <s v="Розничная Новосибирск 1"/>
    <m/>
    <x v="3"/>
    <x v="5"/>
    <x v="0"/>
    <s v="RT000626475"/>
    <x v="0"/>
    <x v="0"/>
  </r>
  <r>
    <s v="Установка цен номенклатуры RT000629857 от 17.11.2014 0:00:00"/>
    <s v="ЛЕТНИЙ ДЕНЬ Кастрюля 1,5л L70_048_2034"/>
    <n v="229.5"/>
    <s v="Розничная Новосибирск 1"/>
    <m/>
    <x v="3"/>
    <x v="5"/>
    <x v="0"/>
    <s v="RT000629857"/>
    <x v="0"/>
    <x v="0"/>
  </r>
  <r>
    <s v="Установка цен номенклатуры RT000614137 от 17.11.2014 2:00:00"/>
    <s v="ЛЕТНИЙ ДЕНЬ Кастрюля 1,5л L70_048_2034"/>
    <n v="184.5"/>
    <s v="Оптовая Новосибирск 1"/>
    <m/>
    <x v="3"/>
    <x v="5"/>
    <x v="2"/>
    <s v="RT000614137"/>
    <x v="1"/>
    <x v="1"/>
  </r>
  <r>
    <s v="Установка цен номенклатуры RT000626479 от 17.11.2014 2:00:00"/>
    <s v="ЛЕТНИЙ ДЕНЬ Кастрюля 1,5л L70_048_2034"/>
    <n v="229.5"/>
    <s v="Розничная Новосибирск 1"/>
    <m/>
    <x v="3"/>
    <x v="5"/>
    <x v="2"/>
    <s v="RT000626479"/>
    <x v="0"/>
    <x v="0"/>
  </r>
  <r>
    <s v="Установка цен номенклатуры RT000629859 от 17.11.2014 2:00:00"/>
    <s v="ЛЕТНИЙ ДЕНЬ Кастрюля 1,5л L70_048_2034"/>
    <n v="229.5"/>
    <s v="Розничная Новосибирск 1"/>
    <m/>
    <x v="3"/>
    <x v="5"/>
    <x v="2"/>
    <s v="RT000629859"/>
    <x v="0"/>
    <x v="1"/>
  </r>
  <r>
    <s v="Установка цен номенклатуры RT000606652 от 01.11.2014 0:00:00"/>
    <s v="ЛЕТНИЙ ДЕНЬ Н-р каст 0,7/1/1,5L750482036"/>
    <n v="635"/>
    <s v="Розничная Новосибирск 1"/>
    <m/>
    <x v="4"/>
    <x v="0"/>
    <x v="0"/>
    <s v="RT000606652"/>
    <x v="0"/>
    <x v="0"/>
  </r>
  <r>
    <s v="Установка цен номенклатуры RT000611612 от 01.11.2014 0:00:00"/>
    <s v="ЛЕТНИЙ ДЕНЬ Н-р каст 0,7/1/1,5L750482036"/>
    <n v="635"/>
    <s v="Розничная Новосибирск 1"/>
    <m/>
    <x v="4"/>
    <x v="0"/>
    <x v="0"/>
    <s v="RT000611612"/>
    <x v="0"/>
    <x v="1"/>
  </r>
  <r>
    <s v="Установка цен номенклатуры RT000611610 от 02.11.2014 0:00:00"/>
    <s v="ЛЕТНИЙ ДЕНЬ Н-р каст 0,7/1/1,5L750482036"/>
    <n v="635"/>
    <s v="Розничная Новосибирск 1"/>
    <m/>
    <x v="4"/>
    <x v="1"/>
    <x v="0"/>
    <s v="RT000611610"/>
    <x v="0"/>
    <x v="1"/>
  </r>
  <r>
    <s v="Установка цен номенклатуры RT000614125 от 02.11.2014 0:00:00"/>
    <s v="ЛЕТНИЙ ДЕНЬ Н-р каст 0,7/1/1,5L750482036"/>
    <n v="474.5"/>
    <s v="Оптовая Новосибирск 1"/>
    <m/>
    <x v="4"/>
    <x v="1"/>
    <x v="0"/>
    <s v="RT000614125"/>
    <x v="1"/>
    <x v="0"/>
  </r>
  <r>
    <s v="Установка цен номенклатуры RT000611613 от 02.11.2014 7:00:00"/>
    <s v="ЛЕТНИЙ ДЕНЬ Н-р каст 0,7/1/1,5L750482036"/>
    <n v="444"/>
    <s v="Оптовая Новосибирск 1"/>
    <s v="Розничная Новосибирск 1"/>
    <x v="4"/>
    <x v="1"/>
    <x v="1"/>
    <s v="RT000611613"/>
    <x v="1"/>
    <x v="0"/>
  </r>
  <r>
    <s v="Установка цен номенклатуры RT000614123 от 02.11.2014 7:00:00"/>
    <s v="ЛЕТНИЙ ДЕНЬ Н-р каст 0,7/1/1,5L750482036"/>
    <n v="444"/>
    <s v="Оптовая Новосибирск 1"/>
    <s v="Розничная Новосибирск 1"/>
    <x v="4"/>
    <x v="1"/>
    <x v="1"/>
    <s v="RT000614123"/>
    <x v="1"/>
    <x v="1"/>
  </r>
  <r>
    <s v="Установка цен номенклатуры RT000626476 от 03.11.2014 0:00:00"/>
    <s v="ЛЕТНИЙ ДЕНЬ Н-р каст 0,7/1/1,5L750482036"/>
    <n v="635"/>
    <s v="Розничная Новосибирск 1"/>
    <m/>
    <x v="4"/>
    <x v="2"/>
    <x v="0"/>
    <s v="RT000626476"/>
    <x v="0"/>
    <x v="1"/>
  </r>
  <r>
    <s v="Установка цен номенклатуры RT000626477 от 03.11.2014 7:00:00"/>
    <s v="ЛЕТНИЙ ДЕНЬ Н-р каст 0,7/1/1,5L750482036"/>
    <n v="444"/>
    <s v="Оптовая Новосибирск 1"/>
    <s v="Розничная Новосибирск 1"/>
    <x v="4"/>
    <x v="2"/>
    <x v="1"/>
    <s v="RT000626477"/>
    <x v="1"/>
    <x v="1"/>
  </r>
  <r>
    <s v="Установка цен номенклатуры RT000629855 от 04.11.2014 0:00:00"/>
    <s v="ЛЕТНИЙ ДЕНЬ Н-р каст 0,7/1/1,5L750482036"/>
    <n v="635"/>
    <s v="Розничная Новосибирск 1"/>
    <m/>
    <x v="4"/>
    <x v="3"/>
    <x v="0"/>
    <s v="RT000629855"/>
    <x v="0"/>
    <x v="1"/>
  </r>
  <r>
    <s v="Установка цен номенклатуры RT000629853 от 04.11.2014 7:00:00"/>
    <s v="ЛЕТНИЙ ДЕНЬ Н-р каст 0,7/1/1,5L750482036"/>
    <n v="444"/>
    <s v="Оптовая Новосибирск 1"/>
    <s v="Розничная Новосибирск 1"/>
    <x v="4"/>
    <x v="3"/>
    <x v="1"/>
    <s v="RT000629853"/>
    <x v="1"/>
    <x v="1"/>
  </r>
  <r>
    <s v="Установка цен номенклатуры RT000626473 от 09.11.2014 0:00:00"/>
    <s v="ЛЕТНИЙ ДЕНЬ Н-р каст 0,7/1/1,5L750482036"/>
    <n v="589"/>
    <s v="Розничная Новосибирск 1"/>
    <m/>
    <x v="4"/>
    <x v="4"/>
    <x v="0"/>
    <s v="RT000626473"/>
    <x v="0"/>
    <x v="0"/>
  </r>
  <r>
    <s v="Установка цен номенклатуры RT000626478 от 09.11.2014 0:00:00"/>
    <s v="ЛЕТНИЙ ДЕНЬ Н-р каст 0,7/1/1,5L750482036"/>
    <n v="589"/>
    <s v="Розничная Новосибирск 1"/>
    <m/>
    <x v="4"/>
    <x v="4"/>
    <x v="0"/>
    <s v="RT000626478"/>
    <x v="0"/>
    <x v="0"/>
  </r>
  <r>
    <s v="Установка цен номенклатуры RT000629854 от 09.11.2014 0:00:00"/>
    <s v="ЛЕТНИЙ ДЕНЬ Н-р каст 0,7/1/1,5L750482036"/>
    <n v="589"/>
    <s v="Розничная Новосибирск 1"/>
    <m/>
    <x v="4"/>
    <x v="4"/>
    <x v="0"/>
    <s v="RT000629854"/>
    <x v="0"/>
    <x v="0"/>
  </r>
  <r>
    <s v="Установка цен номенклатуры RT000629858 от 09.11.2014 0:00:00"/>
    <s v="ЛЕТНИЙ ДЕНЬ Н-р каст 0,7/1/1,5L750482036"/>
    <n v="589"/>
    <s v="Розничная Новосибирск 1"/>
    <m/>
    <x v="4"/>
    <x v="4"/>
    <x v="0"/>
    <s v="RT000629858"/>
    <x v="0"/>
    <x v="1"/>
  </r>
  <r>
    <s v="Установка цен номенклатуры RT000626474 от 09.11.2014 7:00:00"/>
    <s v="ЛЕТНИЙ ДЕНЬ Н-р каст 0,7/1/1,5L750482036"/>
    <n v="444"/>
    <s v="Оптовая Новосибирск 1"/>
    <s v="Розничная Новосибирск 1"/>
    <x v="4"/>
    <x v="4"/>
    <x v="1"/>
    <s v="RT000626474"/>
    <x v="1"/>
    <x v="0"/>
  </r>
  <r>
    <s v="Установка цен номенклатуры RT000629856 от 09.11.2014 7:00:00"/>
    <s v="ЛЕТНИЙ ДЕНЬ Н-р каст 0,7/1/1,5L750482036"/>
    <n v="444"/>
    <s v="Оптовая Новосибирск 1"/>
    <s v="Розничная Новосибирск 1"/>
    <x v="4"/>
    <x v="4"/>
    <x v="1"/>
    <s v="RT000629856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7" cacheId="77" applyNumberFormats="0" applyBorderFormats="0" applyFontFormats="0" applyPatternFormats="0" applyAlignmentFormats="0" applyWidthHeightFormats="1" dataCaption="Значения" updatedVersion="5" minRefreshableVersion="3" useAutoFormatting="1" rowGrandTotals="0" colGrandTotals="0" itemPrintTitles="1" createdVersion="5" indent="0" compact="0" compactData="0" multipleFieldFilters="0">
  <location ref="A3:E49" firstHeaderRow="1" firstDataRow="3" firstDataCol="3"/>
  <pivotFields count="11"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axis="axisRow" compact="0" outline="0" showAll="0" defaultSubtotal="0">
      <items count="5">
        <item x="0"/>
        <item x="1"/>
        <item x="2"/>
        <item x="3"/>
        <item x="4"/>
      </items>
    </pivotField>
    <pivotField axis="axisRow" compact="0" numFmtId="14" outline="0" showAll="0" defaultSubtotal="0">
      <items count="7">
        <item x="0"/>
        <item x="1"/>
        <item x="2"/>
        <item x="3"/>
        <item x="6"/>
        <item x="4"/>
        <item x="5"/>
      </items>
    </pivotField>
    <pivotField axis="axisRow" compact="0" numFmtId="164" outline="0" showAll="0" defaultSubtotal="0">
      <items count="3">
        <item x="0"/>
        <item x="2"/>
        <item x="1"/>
      </items>
    </pivotField>
    <pivotField compact="0" outline="0" showAll="0" defaultSubtotal="0"/>
    <pivotField axis="axisCol" compact="0" outline="0" showAll="0" defaultSubtotal="0">
      <items count="2">
        <item x="1"/>
        <item x="0"/>
      </items>
    </pivotField>
    <pivotField axis="axisCol" compact="0" outline="0" showAll="0" defaultSubtotal="0">
      <items count="2">
        <item h="1" x="0"/>
        <item x="1"/>
      </items>
    </pivotField>
  </pivotFields>
  <rowFields count="3">
    <field x="5"/>
    <field x="6"/>
    <field x="7"/>
  </rowFields>
  <rowItems count="44">
    <i>
      <x/>
      <x/>
      <x/>
    </i>
    <i r="2">
      <x v="2"/>
    </i>
    <i r="1">
      <x v="1"/>
      <x/>
    </i>
    <i r="2">
      <x v="2"/>
    </i>
    <i r="1">
      <x v="2"/>
      <x/>
    </i>
    <i r="2">
      <x v="2"/>
    </i>
    <i r="1">
      <x v="3"/>
      <x/>
    </i>
    <i r="2">
      <x v="2"/>
    </i>
    <i r="1">
      <x v="5"/>
      <x/>
    </i>
    <i r="2">
      <x v="2"/>
    </i>
    <i r="1">
      <x v="6"/>
      <x v="1"/>
    </i>
    <i>
      <x v="1"/>
      <x v="4"/>
      <x/>
    </i>
    <i r="2">
      <x v="2"/>
    </i>
    <i r="1">
      <x v="6"/>
      <x/>
    </i>
    <i r="2">
      <x v="1"/>
    </i>
    <i>
      <x v="2"/>
      <x/>
      <x/>
    </i>
    <i r="1">
      <x v="1"/>
      <x/>
    </i>
    <i r="2">
      <x v="2"/>
    </i>
    <i r="1">
      <x v="2"/>
      <x/>
    </i>
    <i r="2">
      <x v="2"/>
    </i>
    <i r="1">
      <x v="3"/>
      <x/>
    </i>
    <i r="2">
      <x v="2"/>
    </i>
    <i r="1">
      <x v="5"/>
      <x/>
    </i>
    <i r="2">
      <x v="2"/>
    </i>
    <i r="1">
      <x v="6"/>
      <x v="1"/>
    </i>
    <i>
      <x v="3"/>
      <x/>
      <x/>
    </i>
    <i r="1">
      <x v="1"/>
      <x/>
    </i>
    <i r="2">
      <x v="2"/>
    </i>
    <i r="1">
      <x v="2"/>
      <x/>
    </i>
    <i r="2">
      <x v="2"/>
    </i>
    <i r="1">
      <x v="3"/>
      <x/>
    </i>
    <i r="2">
      <x v="2"/>
    </i>
    <i r="1">
      <x v="5"/>
      <x/>
    </i>
    <i r="2">
      <x v="2"/>
    </i>
    <i r="1">
      <x v="6"/>
      <x v="1"/>
    </i>
    <i>
      <x v="4"/>
      <x/>
      <x/>
    </i>
    <i r="1">
      <x v="1"/>
      <x/>
    </i>
    <i r="2">
      <x v="2"/>
    </i>
    <i r="1">
      <x v="2"/>
      <x/>
    </i>
    <i r="2">
      <x v="2"/>
    </i>
    <i r="1">
      <x v="3"/>
      <x/>
    </i>
    <i r="2">
      <x v="2"/>
    </i>
    <i r="1">
      <x v="5"/>
      <x/>
    </i>
    <i r="2">
      <x v="2"/>
    </i>
  </rowItems>
  <colFields count="2">
    <field x="10"/>
    <field x="9"/>
  </colFields>
  <colItems count="2">
    <i>
      <x v="1"/>
      <x/>
    </i>
    <i r="1">
      <x v="1"/>
    </i>
  </colItems>
  <dataFields count="1">
    <dataField name="Сумма по полю Цена" fld="2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9"/>
  <sheetViews>
    <sheetView tabSelected="1" workbookViewId="0">
      <selection activeCell="D11" sqref="D11"/>
    </sheetView>
  </sheetViews>
  <sheetFormatPr defaultRowHeight="14.25"/>
  <cols>
    <col min="1" max="1" width="20.625" bestFit="1" customWidth="1"/>
    <col min="2" max="2" width="11.625" bestFit="1" customWidth="1"/>
    <col min="3" max="3" width="9" customWidth="1"/>
    <col min="4" max="5" width="10.5" bestFit="1" customWidth="1"/>
    <col min="6" max="6" width="11.5" bestFit="1" customWidth="1"/>
  </cols>
  <sheetData>
    <row r="3" spans="1:5">
      <c r="A3" s="8" t="s">
        <v>65</v>
      </c>
      <c r="D3" s="8" t="s">
        <v>61</v>
      </c>
      <c r="E3" s="8" t="s">
        <v>58</v>
      </c>
    </row>
    <row r="4" spans="1:5">
      <c r="D4" t="s">
        <v>62</v>
      </c>
    </row>
    <row r="5" spans="1:5">
      <c r="A5" s="8" t="s">
        <v>5</v>
      </c>
      <c r="B5" s="8" t="s">
        <v>59</v>
      </c>
      <c r="C5" s="8" t="s">
        <v>60</v>
      </c>
      <c r="D5" t="s">
        <v>63</v>
      </c>
      <c r="E5" t="s">
        <v>64</v>
      </c>
    </row>
    <row r="6" spans="1:5">
      <c r="A6" t="s">
        <v>9</v>
      </c>
      <c r="B6" s="7">
        <v>41944</v>
      </c>
      <c r="C6" s="6">
        <v>0</v>
      </c>
      <c r="D6" s="9"/>
      <c r="E6" s="9">
        <v>1145</v>
      </c>
    </row>
    <row r="7" spans="1:5">
      <c r="C7" s="6">
        <v>0.29166666666666669</v>
      </c>
      <c r="D7" s="9">
        <v>799</v>
      </c>
      <c r="E7" s="9"/>
    </row>
    <row r="8" spans="1:5">
      <c r="B8" s="7">
        <v>41945</v>
      </c>
      <c r="C8" s="6">
        <v>0</v>
      </c>
      <c r="D8" s="9"/>
      <c r="E8" s="9">
        <v>1145</v>
      </c>
    </row>
    <row r="9" spans="1:5">
      <c r="C9" s="6">
        <v>0.29166666666666669</v>
      </c>
      <c r="D9" s="9">
        <v>799</v>
      </c>
      <c r="E9" s="9"/>
    </row>
    <row r="10" spans="1:5">
      <c r="B10" s="7">
        <v>41946</v>
      </c>
      <c r="C10" s="6">
        <v>0</v>
      </c>
      <c r="D10" s="9"/>
      <c r="E10" s="9">
        <v>1145</v>
      </c>
    </row>
    <row r="11" spans="1:5">
      <c r="C11" s="6">
        <v>0.29166666666666669</v>
      </c>
      <c r="D11" s="9">
        <v>799</v>
      </c>
      <c r="E11" s="9"/>
    </row>
    <row r="12" spans="1:5">
      <c r="B12" s="7">
        <v>41947</v>
      </c>
      <c r="C12" s="6">
        <v>0</v>
      </c>
      <c r="D12" s="9"/>
      <c r="E12" s="9">
        <v>1145</v>
      </c>
    </row>
    <row r="13" spans="1:5">
      <c r="C13" s="6">
        <v>0.29166666666666669</v>
      </c>
      <c r="D13" s="9">
        <v>799</v>
      </c>
      <c r="E13" s="9"/>
    </row>
    <row r="14" spans="1:5">
      <c r="B14" s="7">
        <v>41952</v>
      </c>
      <c r="C14" s="6">
        <v>0</v>
      </c>
      <c r="D14" s="9"/>
      <c r="E14" s="9">
        <v>1279</v>
      </c>
    </row>
    <row r="15" spans="1:5">
      <c r="C15" s="6">
        <v>0.29166666666666669</v>
      </c>
      <c r="D15" s="9">
        <v>799</v>
      </c>
      <c r="E15" s="9"/>
    </row>
    <row r="16" spans="1:5">
      <c r="B16" s="7">
        <v>41960</v>
      </c>
      <c r="C16" s="6">
        <v>8.3333333333333329E-2</v>
      </c>
      <c r="D16" s="9">
        <v>999</v>
      </c>
      <c r="E16" s="9">
        <v>1279</v>
      </c>
    </row>
    <row r="17" spans="1:5">
      <c r="A17" t="s">
        <v>41</v>
      </c>
      <c r="B17" s="7">
        <v>41948</v>
      </c>
      <c r="C17" s="6">
        <v>0</v>
      </c>
      <c r="D17" s="9"/>
      <c r="E17" s="9">
        <v>219</v>
      </c>
    </row>
    <row r="18" spans="1:5">
      <c r="C18" s="6">
        <v>0.29166666666666669</v>
      </c>
      <c r="D18" s="9">
        <v>150</v>
      </c>
      <c r="E18" s="9"/>
    </row>
    <row r="19" spans="1:5">
      <c r="B19" s="7">
        <v>41960</v>
      </c>
      <c r="C19" s="6">
        <v>0</v>
      </c>
      <c r="D19" s="9"/>
      <c r="E19" s="9">
        <v>219</v>
      </c>
    </row>
    <row r="20" spans="1:5">
      <c r="C20" s="6">
        <v>8.3333333333333329E-2</v>
      </c>
      <c r="D20" s="9">
        <v>154.5</v>
      </c>
      <c r="E20" s="9"/>
    </row>
    <row r="21" spans="1:5">
      <c r="A21" t="s">
        <v>49</v>
      </c>
      <c r="B21" s="7">
        <v>41944</v>
      </c>
      <c r="C21" s="6">
        <v>0</v>
      </c>
      <c r="D21" s="9"/>
      <c r="E21" s="9">
        <v>219</v>
      </c>
    </row>
    <row r="22" spans="1:5">
      <c r="B22" s="7">
        <v>41945</v>
      </c>
      <c r="C22" s="6">
        <v>0</v>
      </c>
      <c r="D22" s="9"/>
      <c r="E22" s="9">
        <v>219</v>
      </c>
    </row>
    <row r="23" spans="1:5">
      <c r="C23" s="6">
        <v>0.29166666666666669</v>
      </c>
      <c r="D23" s="9">
        <v>150</v>
      </c>
      <c r="E23" s="9"/>
    </row>
    <row r="24" spans="1:5">
      <c r="B24" s="7">
        <v>41946</v>
      </c>
      <c r="C24" s="6">
        <v>0</v>
      </c>
      <c r="D24" s="9"/>
      <c r="E24" s="9">
        <v>219</v>
      </c>
    </row>
    <row r="25" spans="1:5">
      <c r="C25" s="6">
        <v>0.29166666666666669</v>
      </c>
      <c r="D25" s="9">
        <v>150</v>
      </c>
      <c r="E25" s="9"/>
    </row>
    <row r="26" spans="1:5">
      <c r="B26" s="7">
        <v>41947</v>
      </c>
      <c r="C26" s="6">
        <v>0</v>
      </c>
      <c r="D26" s="9"/>
      <c r="E26" s="9">
        <v>219</v>
      </c>
    </row>
    <row r="27" spans="1:5">
      <c r="C27" s="6">
        <v>0.29166666666666669</v>
      </c>
      <c r="D27" s="9">
        <v>150</v>
      </c>
      <c r="E27" s="9"/>
    </row>
    <row r="28" spans="1:5">
      <c r="B28" s="7">
        <v>41952</v>
      </c>
      <c r="C28" s="6">
        <v>0</v>
      </c>
      <c r="D28" s="9"/>
      <c r="E28" s="9">
        <v>214.5</v>
      </c>
    </row>
    <row r="29" spans="1:5">
      <c r="C29" s="6">
        <v>0.29166666666666669</v>
      </c>
      <c r="D29" s="9">
        <v>150</v>
      </c>
      <c r="E29" s="9"/>
    </row>
    <row r="30" spans="1:5">
      <c r="B30" s="7">
        <v>41960</v>
      </c>
      <c r="C30" s="6">
        <v>8.3333333333333329E-2</v>
      </c>
      <c r="D30" s="9">
        <v>164.5</v>
      </c>
      <c r="E30" s="9">
        <v>214.5</v>
      </c>
    </row>
    <row r="31" spans="1:5">
      <c r="A31" t="s">
        <v>55</v>
      </c>
      <c r="B31" s="7">
        <v>41944</v>
      </c>
      <c r="C31" s="6">
        <v>0</v>
      </c>
      <c r="D31" s="9"/>
      <c r="E31" s="9">
        <v>219</v>
      </c>
    </row>
    <row r="32" spans="1:5">
      <c r="B32" s="7">
        <v>41945</v>
      </c>
      <c r="C32" s="6">
        <v>0</v>
      </c>
      <c r="D32" s="9"/>
      <c r="E32" s="9">
        <v>219</v>
      </c>
    </row>
    <row r="33" spans="1:5">
      <c r="C33" s="6">
        <v>0.29166666666666669</v>
      </c>
      <c r="D33" s="9">
        <v>150</v>
      </c>
      <c r="E33" s="9"/>
    </row>
    <row r="34" spans="1:5">
      <c r="B34" s="7">
        <v>41946</v>
      </c>
      <c r="C34" s="6">
        <v>0</v>
      </c>
      <c r="D34" s="9"/>
      <c r="E34" s="9">
        <v>219</v>
      </c>
    </row>
    <row r="35" spans="1:5">
      <c r="C35" s="6">
        <v>0.29166666666666669</v>
      </c>
      <c r="D35" s="9">
        <v>150</v>
      </c>
      <c r="E35" s="9"/>
    </row>
    <row r="36" spans="1:5">
      <c r="B36" s="7">
        <v>41947</v>
      </c>
      <c r="C36" s="6">
        <v>0</v>
      </c>
      <c r="D36" s="9"/>
      <c r="E36" s="9">
        <v>219</v>
      </c>
    </row>
    <row r="37" spans="1:5">
      <c r="C37" s="6">
        <v>0.29166666666666669</v>
      </c>
      <c r="D37" s="9">
        <v>150</v>
      </c>
      <c r="E37" s="9"/>
    </row>
    <row r="38" spans="1:5">
      <c r="B38" s="7">
        <v>41952</v>
      </c>
      <c r="C38" s="6">
        <v>0</v>
      </c>
      <c r="D38" s="9"/>
      <c r="E38" s="9">
        <v>229.5</v>
      </c>
    </row>
    <row r="39" spans="1:5">
      <c r="C39" s="6">
        <v>0.29166666666666669</v>
      </c>
      <c r="D39" s="9">
        <v>150</v>
      </c>
      <c r="E39" s="9"/>
    </row>
    <row r="40" spans="1:5">
      <c r="B40" s="7">
        <v>41960</v>
      </c>
      <c r="C40" s="6">
        <v>8.3333333333333329E-2</v>
      </c>
      <c r="D40" s="9">
        <v>184.5</v>
      </c>
      <c r="E40" s="9">
        <v>229.5</v>
      </c>
    </row>
    <row r="41" spans="1:5">
      <c r="A41" t="s">
        <v>57</v>
      </c>
      <c r="B41" s="7">
        <v>41944</v>
      </c>
      <c r="C41" s="6">
        <v>0</v>
      </c>
      <c r="D41" s="9"/>
      <c r="E41" s="9">
        <v>635</v>
      </c>
    </row>
    <row r="42" spans="1:5">
      <c r="B42" s="7">
        <v>41945</v>
      </c>
      <c r="C42" s="6">
        <v>0</v>
      </c>
      <c r="D42" s="9"/>
      <c r="E42" s="9">
        <v>635</v>
      </c>
    </row>
    <row r="43" spans="1:5">
      <c r="C43" s="6">
        <v>0.29166666666666669</v>
      </c>
      <c r="D43" s="9">
        <v>444</v>
      </c>
      <c r="E43" s="9"/>
    </row>
    <row r="44" spans="1:5">
      <c r="B44" s="7">
        <v>41946</v>
      </c>
      <c r="C44" s="6">
        <v>0</v>
      </c>
      <c r="D44" s="9"/>
      <c r="E44" s="9">
        <v>635</v>
      </c>
    </row>
    <row r="45" spans="1:5">
      <c r="C45" s="6">
        <v>0.29166666666666669</v>
      </c>
      <c r="D45" s="9">
        <v>444</v>
      </c>
      <c r="E45" s="9"/>
    </row>
    <row r="46" spans="1:5">
      <c r="B46" s="7">
        <v>41947</v>
      </c>
      <c r="C46" s="6">
        <v>0</v>
      </c>
      <c r="D46" s="9"/>
      <c r="E46" s="9">
        <v>635</v>
      </c>
    </row>
    <row r="47" spans="1:5">
      <c r="C47" s="6">
        <v>0.29166666666666669</v>
      </c>
      <c r="D47" s="9">
        <v>444</v>
      </c>
      <c r="E47" s="9"/>
    </row>
    <row r="48" spans="1:5">
      <c r="B48" s="7">
        <v>41952</v>
      </c>
      <c r="C48" s="6">
        <v>0</v>
      </c>
      <c r="D48" s="9"/>
      <c r="E48" s="9">
        <v>589</v>
      </c>
    </row>
    <row r="49" spans="3:5">
      <c r="C49" s="6">
        <v>0.29166666666666669</v>
      </c>
      <c r="D49" s="9">
        <v>444</v>
      </c>
      <c r="E49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zoomScale="85" zoomScaleNormal="85" workbookViewId="0">
      <selection activeCell="I2" sqref="I2"/>
    </sheetView>
  </sheetViews>
  <sheetFormatPr defaultRowHeight="14.25"/>
  <cols>
    <col min="1" max="1" width="46.875" bestFit="1" customWidth="1"/>
    <col min="2" max="2" width="31.75" bestFit="1" customWidth="1"/>
    <col min="3" max="3" width="6.625" bestFit="1" customWidth="1"/>
    <col min="4" max="5" width="20.125" bestFit="1" customWidth="1"/>
    <col min="6" max="6" width="16.625" bestFit="1" customWidth="1"/>
    <col min="7" max="7" width="10.125" bestFit="1" customWidth="1"/>
    <col min="8" max="8" width="7" bestFit="1" customWidth="1"/>
    <col min="9" max="9" width="12.375" bestFit="1" customWidth="1"/>
    <col min="10" max="10" width="6.875" bestFit="1" customWidth="1"/>
    <col min="11" max="11" width="7.125" bestFit="1" customWidth="1"/>
  </cols>
  <sheetData>
    <row r="1" spans="1:11" ht="12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5" t="s">
        <v>59</v>
      </c>
      <c r="H1" s="5" t="s">
        <v>60</v>
      </c>
      <c r="I1" s="5" t="s">
        <v>66</v>
      </c>
      <c r="J1" s="5" t="s">
        <v>58</v>
      </c>
      <c r="K1" s="5" t="s">
        <v>61</v>
      </c>
    </row>
    <row r="2" spans="1:11" ht="12" customHeight="1">
      <c r="A2" s="3" t="s">
        <v>6</v>
      </c>
      <c r="B2" s="1" t="s">
        <v>7</v>
      </c>
      <c r="C2" s="1">
        <v>1145</v>
      </c>
      <c r="D2" s="1" t="s">
        <v>8</v>
      </c>
      <c r="E2" s="1"/>
      <c r="F2" s="1" t="s">
        <v>9</v>
      </c>
      <c r="G2" s="7">
        <f>DATEVALUE(RIGHT(A2,18))</f>
        <v>41944</v>
      </c>
      <c r="H2" s="6">
        <f>TIMEVALUE(RIGHT(A2,18))</f>
        <v>0</v>
      </c>
      <c r="I2" t="str">
        <f>MID(A2,28,11)</f>
        <v>RT000606652</v>
      </c>
      <c r="J2" t="str">
        <f>LEFT(D2,3)</f>
        <v>Роз</v>
      </c>
      <c r="K2" t="str">
        <f>IF(COUNTIFS(G2:$G$1000,G2,F2:$F$1000,F2,J2:$J$1000,J2)=1,"Last","")</f>
        <v/>
      </c>
    </row>
    <row r="3" spans="1:11" ht="12" customHeight="1">
      <c r="A3" s="3" t="s">
        <v>10</v>
      </c>
      <c r="B3" s="1" t="s">
        <v>7</v>
      </c>
      <c r="C3" s="1">
        <v>1145</v>
      </c>
      <c r="D3" s="1" t="s">
        <v>8</v>
      </c>
      <c r="E3" s="1"/>
      <c r="F3" s="1" t="s">
        <v>9</v>
      </c>
      <c r="G3" s="7">
        <f t="shared" ref="G3:G66" si="0">DATEVALUE(RIGHT(A3,18))</f>
        <v>41944</v>
      </c>
      <c r="H3" s="6">
        <f t="shared" ref="H3:H66" si="1">TIMEVALUE(RIGHT(A3,18))</f>
        <v>0</v>
      </c>
      <c r="I3" t="str">
        <f t="shared" ref="I3:I66" si="2">MID(A3,28,11)</f>
        <v>RT000606654</v>
      </c>
      <c r="J3" t="str">
        <f t="shared" ref="J3:J66" si="3">LEFT(D3,3)</f>
        <v>Роз</v>
      </c>
      <c r="K3" t="str">
        <f>IF(COUNTIFS(G3:$G$1000,G3,F3:$F$1000,F3,J3:$J$1000,J3)=1,"Last","")</f>
        <v/>
      </c>
    </row>
    <row r="4" spans="1:11" ht="12" customHeight="1">
      <c r="A4" s="3" t="s">
        <v>11</v>
      </c>
      <c r="B4" s="1" t="s">
        <v>7</v>
      </c>
      <c r="C4" s="1">
        <v>1145</v>
      </c>
      <c r="D4" s="1" t="s">
        <v>8</v>
      </c>
      <c r="E4" s="1"/>
      <c r="F4" s="1" t="s">
        <v>9</v>
      </c>
      <c r="G4" s="7">
        <f t="shared" si="0"/>
        <v>41944</v>
      </c>
      <c r="H4" s="6">
        <f t="shared" si="1"/>
        <v>0</v>
      </c>
      <c r="I4" t="str">
        <f t="shared" si="2"/>
        <v>RT000611632</v>
      </c>
      <c r="J4" t="str">
        <f t="shared" si="3"/>
        <v>Роз</v>
      </c>
      <c r="K4" t="str">
        <f>IF(COUNTIFS(G4:$G$1000,G4,F4:$F$1000,F4,J4:$J$1000,J4)=1,"Last","")</f>
        <v/>
      </c>
    </row>
    <row r="5" spans="1:11" ht="12" customHeight="1">
      <c r="A5" s="3" t="s">
        <v>12</v>
      </c>
      <c r="B5" s="1" t="s">
        <v>7</v>
      </c>
      <c r="C5" s="1">
        <v>1145</v>
      </c>
      <c r="D5" s="1" t="s">
        <v>8</v>
      </c>
      <c r="E5" s="1"/>
      <c r="F5" s="1" t="s">
        <v>9</v>
      </c>
      <c r="G5" s="7">
        <f t="shared" si="0"/>
        <v>41944</v>
      </c>
      <c r="H5" s="6">
        <f t="shared" si="1"/>
        <v>0</v>
      </c>
      <c r="I5" t="str">
        <f t="shared" si="2"/>
        <v>RT000611638</v>
      </c>
      <c r="J5" t="str">
        <f t="shared" si="3"/>
        <v>Роз</v>
      </c>
      <c r="K5" t="str">
        <f>IF(COUNTIFS(G5:$G$1000,G5,F5:$F$1000,F5,J5:$J$1000,J5)=1,"Last","")</f>
        <v>Last</v>
      </c>
    </row>
    <row r="6" spans="1:11" ht="12" customHeight="1">
      <c r="A6" s="3" t="s">
        <v>13</v>
      </c>
      <c r="B6" s="1" t="s">
        <v>7</v>
      </c>
      <c r="C6" s="4">
        <v>799</v>
      </c>
      <c r="D6" s="1" t="s">
        <v>14</v>
      </c>
      <c r="E6" s="1" t="s">
        <v>8</v>
      </c>
      <c r="F6" s="1" t="s">
        <v>9</v>
      </c>
      <c r="G6" s="7">
        <f t="shared" si="0"/>
        <v>41944</v>
      </c>
      <c r="H6" s="6">
        <f t="shared" si="1"/>
        <v>0.29166666666424135</v>
      </c>
      <c r="I6" t="str">
        <f t="shared" si="2"/>
        <v>RT000606655</v>
      </c>
      <c r="J6" t="str">
        <f t="shared" si="3"/>
        <v>Опт</v>
      </c>
      <c r="K6" t="str">
        <f>IF(COUNTIFS(G6:$G$1000,G6,F6:$F$1000,F6,J6:$J$1000,J6)=1,"Last","")</f>
        <v/>
      </c>
    </row>
    <row r="7" spans="1:11" ht="12" customHeight="1">
      <c r="A7" s="3" t="s">
        <v>15</v>
      </c>
      <c r="B7" s="1" t="s">
        <v>7</v>
      </c>
      <c r="C7" s="4">
        <v>799</v>
      </c>
      <c r="D7" s="1" t="s">
        <v>14</v>
      </c>
      <c r="E7" s="1" t="s">
        <v>8</v>
      </c>
      <c r="F7" s="1" t="s">
        <v>9</v>
      </c>
      <c r="G7" s="7">
        <f t="shared" si="0"/>
        <v>41944</v>
      </c>
      <c r="H7" s="6">
        <f t="shared" si="1"/>
        <v>0.29166666666424135</v>
      </c>
      <c r="I7" t="str">
        <f t="shared" si="2"/>
        <v>RT000611630</v>
      </c>
      <c r="J7" t="str">
        <f t="shared" si="3"/>
        <v>Опт</v>
      </c>
      <c r="K7" t="str">
        <f>IF(COUNTIFS(G7:$G$1000,G7,F7:$F$1000,F7,J7:$J$1000,J7)=1,"Last","")</f>
        <v>Last</v>
      </c>
    </row>
    <row r="8" spans="1:11" ht="12" customHeight="1">
      <c r="A8" s="3" t="s">
        <v>16</v>
      </c>
      <c r="B8" s="1" t="s">
        <v>7</v>
      </c>
      <c r="C8" s="4">
        <v>1145</v>
      </c>
      <c r="D8" s="1" t="s">
        <v>8</v>
      </c>
      <c r="E8" s="1"/>
      <c r="F8" s="1" t="s">
        <v>9</v>
      </c>
      <c r="G8" s="7">
        <f t="shared" si="0"/>
        <v>41945</v>
      </c>
      <c r="H8" s="6">
        <f t="shared" si="1"/>
        <v>0</v>
      </c>
      <c r="I8" t="str">
        <f t="shared" si="2"/>
        <v>RT000611631</v>
      </c>
      <c r="J8" t="str">
        <f t="shared" si="3"/>
        <v>Роз</v>
      </c>
      <c r="K8" t="str">
        <f>IF(COUNTIFS(G8:$G$1000,G8,F8:$F$1000,F8,J8:$J$1000,J8)=1,"Last","")</f>
        <v/>
      </c>
    </row>
    <row r="9" spans="1:11" ht="12" customHeight="1">
      <c r="A9" s="3" t="s">
        <v>17</v>
      </c>
      <c r="B9" s="1" t="s">
        <v>7</v>
      </c>
      <c r="C9" s="4">
        <v>1145</v>
      </c>
      <c r="D9" s="1" t="s">
        <v>8</v>
      </c>
      <c r="E9" s="1"/>
      <c r="F9" s="1" t="s">
        <v>9</v>
      </c>
      <c r="G9" s="7">
        <f t="shared" si="0"/>
        <v>41945</v>
      </c>
      <c r="H9" s="6">
        <f t="shared" si="1"/>
        <v>0</v>
      </c>
      <c r="I9" t="str">
        <f t="shared" si="2"/>
        <v>RT000611635</v>
      </c>
      <c r="J9" t="str">
        <f t="shared" si="3"/>
        <v>Роз</v>
      </c>
      <c r="K9" t="str">
        <f>IF(COUNTIFS(G9:$G$1000,G9,F9:$F$1000,F9,J9:$J$1000,J9)=1,"Last","")</f>
        <v>Last</v>
      </c>
    </row>
    <row r="10" spans="1:11" ht="12" customHeight="1">
      <c r="A10" s="3" t="s">
        <v>18</v>
      </c>
      <c r="B10" s="1" t="s">
        <v>7</v>
      </c>
      <c r="C10" s="4">
        <v>999</v>
      </c>
      <c r="D10" s="1" t="s">
        <v>14</v>
      </c>
      <c r="E10" s="1"/>
      <c r="F10" s="1" t="s">
        <v>9</v>
      </c>
      <c r="G10" s="7">
        <f t="shared" si="0"/>
        <v>41945</v>
      </c>
      <c r="H10" s="6">
        <f t="shared" si="1"/>
        <v>0</v>
      </c>
      <c r="I10" t="str">
        <f t="shared" si="2"/>
        <v>RT000614125</v>
      </c>
      <c r="J10" t="str">
        <f t="shared" si="3"/>
        <v>Опт</v>
      </c>
      <c r="K10" t="str">
        <f>IF(COUNTIFS(G10:$G$1000,G10,F10:$F$1000,F10,J10:$J$1000,J10)=1,"Last","")</f>
        <v/>
      </c>
    </row>
    <row r="11" spans="1:11" ht="12" customHeight="1">
      <c r="A11" s="3" t="s">
        <v>19</v>
      </c>
      <c r="B11" s="1" t="s">
        <v>7</v>
      </c>
      <c r="C11" s="4">
        <v>999</v>
      </c>
      <c r="D11" s="1" t="s">
        <v>14</v>
      </c>
      <c r="E11" s="1"/>
      <c r="F11" s="1" t="s">
        <v>9</v>
      </c>
      <c r="G11" s="7">
        <f t="shared" si="0"/>
        <v>41945</v>
      </c>
      <c r="H11" s="6">
        <f t="shared" si="1"/>
        <v>0</v>
      </c>
      <c r="I11" t="str">
        <f t="shared" si="2"/>
        <v>RT000614127</v>
      </c>
      <c r="J11" t="str">
        <f t="shared" si="3"/>
        <v>Опт</v>
      </c>
      <c r="K11" t="str">
        <f>IF(COUNTIFS(G11:$G$1000,G11,F11:$F$1000,F11,J11:$J$1000,J11)=1,"Last","")</f>
        <v/>
      </c>
    </row>
    <row r="12" spans="1:11" ht="12" customHeight="1">
      <c r="A12" s="3" t="s">
        <v>20</v>
      </c>
      <c r="B12" s="1" t="s">
        <v>7</v>
      </c>
      <c r="C12" s="4">
        <v>799</v>
      </c>
      <c r="D12" s="1" t="s">
        <v>14</v>
      </c>
      <c r="E12" s="1" t="s">
        <v>8</v>
      </c>
      <c r="F12" s="1" t="s">
        <v>9</v>
      </c>
      <c r="G12" s="7">
        <f t="shared" si="0"/>
        <v>41945</v>
      </c>
      <c r="H12" s="6">
        <f t="shared" si="1"/>
        <v>0.29166666666424135</v>
      </c>
      <c r="I12" t="str">
        <f t="shared" si="2"/>
        <v>RT000611633</v>
      </c>
      <c r="J12" t="str">
        <f t="shared" si="3"/>
        <v>Опт</v>
      </c>
      <c r="K12" t="str">
        <f>IF(COUNTIFS(G12:$G$1000,G12,F12:$F$1000,F12,J12:$J$1000,J12)=1,"Last","")</f>
        <v/>
      </c>
    </row>
    <row r="13" spans="1:11" ht="12" customHeight="1">
      <c r="A13" s="3" t="s">
        <v>21</v>
      </c>
      <c r="B13" s="1" t="s">
        <v>7</v>
      </c>
      <c r="C13" s="4">
        <v>799</v>
      </c>
      <c r="D13" s="1" t="s">
        <v>14</v>
      </c>
      <c r="E13" s="1" t="s">
        <v>8</v>
      </c>
      <c r="F13" s="1" t="s">
        <v>9</v>
      </c>
      <c r="G13" s="7">
        <f t="shared" si="0"/>
        <v>41945</v>
      </c>
      <c r="H13" s="6">
        <f t="shared" si="1"/>
        <v>0.29166666666424135</v>
      </c>
      <c r="I13" t="str">
        <f t="shared" si="2"/>
        <v>RT000614123</v>
      </c>
      <c r="J13" t="str">
        <f t="shared" si="3"/>
        <v>Опт</v>
      </c>
      <c r="K13" t="str">
        <f>IF(COUNTIFS(G13:$G$1000,G13,F13:$F$1000,F13,J13:$J$1000,J13)=1,"Last","")</f>
        <v>Last</v>
      </c>
    </row>
    <row r="14" spans="1:11" ht="12" customHeight="1">
      <c r="A14" s="3" t="s">
        <v>22</v>
      </c>
      <c r="B14" s="1" t="s">
        <v>7</v>
      </c>
      <c r="C14" s="4">
        <v>1145</v>
      </c>
      <c r="D14" s="1" t="s">
        <v>8</v>
      </c>
      <c r="E14" s="1"/>
      <c r="F14" s="1" t="s">
        <v>9</v>
      </c>
      <c r="G14" s="7">
        <f t="shared" si="0"/>
        <v>41946</v>
      </c>
      <c r="H14" s="6">
        <f t="shared" si="1"/>
        <v>0</v>
      </c>
      <c r="I14" t="str">
        <f t="shared" si="2"/>
        <v>RT000626476</v>
      </c>
      <c r="J14" t="str">
        <f t="shared" si="3"/>
        <v>Роз</v>
      </c>
      <c r="K14" t="str">
        <f>IF(COUNTIFS(G14:$G$1000,G14,F14:$F$1000,F14,J14:$J$1000,J14)=1,"Last","")</f>
        <v>Last</v>
      </c>
    </row>
    <row r="15" spans="1:11" ht="12" customHeight="1">
      <c r="A15" s="3" t="s">
        <v>23</v>
      </c>
      <c r="B15" s="1" t="s">
        <v>7</v>
      </c>
      <c r="C15" s="4">
        <v>799</v>
      </c>
      <c r="D15" s="1" t="s">
        <v>14</v>
      </c>
      <c r="E15" s="1" t="s">
        <v>8</v>
      </c>
      <c r="F15" s="1" t="s">
        <v>9</v>
      </c>
      <c r="G15" s="7">
        <f t="shared" si="0"/>
        <v>41946</v>
      </c>
      <c r="H15" s="6">
        <f t="shared" si="1"/>
        <v>0.29166666666424135</v>
      </c>
      <c r="I15" t="str">
        <f t="shared" si="2"/>
        <v>RT000626477</v>
      </c>
      <c r="J15" t="str">
        <f t="shared" si="3"/>
        <v>Опт</v>
      </c>
      <c r="K15" t="str">
        <f>IF(COUNTIFS(G15:$G$1000,G15,F15:$F$1000,F15,J15:$J$1000,J15)=1,"Last","")</f>
        <v>Last</v>
      </c>
    </row>
    <row r="16" spans="1:11" ht="12" customHeight="1">
      <c r="A16" s="3" t="s">
        <v>24</v>
      </c>
      <c r="B16" s="1" t="s">
        <v>7</v>
      </c>
      <c r="C16" s="4">
        <v>1145</v>
      </c>
      <c r="D16" s="1" t="s">
        <v>8</v>
      </c>
      <c r="E16" s="1"/>
      <c r="F16" s="1" t="s">
        <v>9</v>
      </c>
      <c r="G16" s="7">
        <f t="shared" si="0"/>
        <v>41947</v>
      </c>
      <c r="H16" s="6">
        <f t="shared" si="1"/>
        <v>0</v>
      </c>
      <c r="I16" t="str">
        <f t="shared" si="2"/>
        <v>RT000629855</v>
      </c>
      <c r="J16" t="str">
        <f t="shared" si="3"/>
        <v>Роз</v>
      </c>
      <c r="K16" t="str">
        <f>IF(COUNTIFS(G16:$G$1000,G16,F16:$F$1000,F16,J16:$J$1000,J16)=1,"Last","")</f>
        <v>Last</v>
      </c>
    </row>
    <row r="17" spans="1:11" ht="12" customHeight="1">
      <c r="A17" s="3" t="s">
        <v>25</v>
      </c>
      <c r="B17" s="1" t="s">
        <v>7</v>
      </c>
      <c r="C17" s="4">
        <v>799</v>
      </c>
      <c r="D17" s="1" t="s">
        <v>14</v>
      </c>
      <c r="E17" s="1" t="s">
        <v>8</v>
      </c>
      <c r="F17" s="1" t="s">
        <v>9</v>
      </c>
      <c r="G17" s="7">
        <f t="shared" si="0"/>
        <v>41947</v>
      </c>
      <c r="H17" s="6">
        <f t="shared" si="1"/>
        <v>0.29166666666424135</v>
      </c>
      <c r="I17" t="str">
        <f t="shared" si="2"/>
        <v>RT000629853</v>
      </c>
      <c r="J17" t="str">
        <f t="shared" si="3"/>
        <v>Опт</v>
      </c>
      <c r="K17" t="str">
        <f>IF(COUNTIFS(G17:$G$1000,G17,F17:$F$1000,F17,J17:$J$1000,J17)=1,"Last","")</f>
        <v>Last</v>
      </c>
    </row>
    <row r="18" spans="1:11" ht="12" customHeight="1">
      <c r="A18" s="3" t="s">
        <v>26</v>
      </c>
      <c r="B18" s="1" t="s">
        <v>7</v>
      </c>
      <c r="C18" s="4">
        <v>1279</v>
      </c>
      <c r="D18" s="1" t="s">
        <v>8</v>
      </c>
      <c r="E18" s="1"/>
      <c r="F18" s="1" t="s">
        <v>9</v>
      </c>
      <c r="G18" s="7">
        <f t="shared" si="0"/>
        <v>41952</v>
      </c>
      <c r="H18" s="6">
        <f t="shared" si="1"/>
        <v>0</v>
      </c>
      <c r="I18" t="str">
        <f t="shared" si="2"/>
        <v>RT000626473</v>
      </c>
      <c r="J18" t="str">
        <f t="shared" si="3"/>
        <v>Роз</v>
      </c>
      <c r="K18" t="str">
        <f>IF(COUNTIFS(G18:$G$1000,G18,F18:$F$1000,F18,J18:$J$1000,J18)=1,"Last","")</f>
        <v/>
      </c>
    </row>
    <row r="19" spans="1:11" ht="12" customHeight="1">
      <c r="A19" s="3" t="s">
        <v>27</v>
      </c>
      <c r="B19" s="1" t="s">
        <v>7</v>
      </c>
      <c r="C19" s="4">
        <v>1145</v>
      </c>
      <c r="D19" s="1" t="s">
        <v>8</v>
      </c>
      <c r="E19" s="1"/>
      <c r="F19" s="1" t="s">
        <v>9</v>
      </c>
      <c r="G19" s="7">
        <f t="shared" si="0"/>
        <v>41952</v>
      </c>
      <c r="H19" s="6">
        <f t="shared" si="1"/>
        <v>0</v>
      </c>
      <c r="I19" t="str">
        <f t="shared" si="2"/>
        <v>RT000626478</v>
      </c>
      <c r="J19" t="str">
        <f t="shared" si="3"/>
        <v>Роз</v>
      </c>
      <c r="K19" t="str">
        <f>IF(COUNTIFS(G19:$G$1000,G19,F19:$F$1000,F19,J19:$J$1000,J19)=1,"Last","")</f>
        <v/>
      </c>
    </row>
    <row r="20" spans="1:11" ht="12" customHeight="1">
      <c r="A20" s="3" t="s">
        <v>28</v>
      </c>
      <c r="B20" s="1" t="s">
        <v>7</v>
      </c>
      <c r="C20" s="4">
        <v>1145</v>
      </c>
      <c r="D20" s="1" t="s">
        <v>8</v>
      </c>
      <c r="E20" s="1"/>
      <c r="F20" s="1" t="s">
        <v>9</v>
      </c>
      <c r="G20" s="7">
        <f t="shared" si="0"/>
        <v>41952</v>
      </c>
      <c r="H20" s="6">
        <f t="shared" si="1"/>
        <v>0</v>
      </c>
      <c r="I20" t="str">
        <f t="shared" si="2"/>
        <v>RT000629854</v>
      </c>
      <c r="J20" t="str">
        <f t="shared" si="3"/>
        <v>Роз</v>
      </c>
      <c r="K20" t="str">
        <f>IF(COUNTIFS(G20:$G$1000,G20,F20:$F$1000,F20,J20:$J$1000,J20)=1,"Last","")</f>
        <v/>
      </c>
    </row>
    <row r="21" spans="1:11" ht="12" customHeight="1">
      <c r="A21" s="3" t="s">
        <v>29</v>
      </c>
      <c r="B21" s="1" t="s">
        <v>7</v>
      </c>
      <c r="C21" s="4">
        <v>1279</v>
      </c>
      <c r="D21" s="1" t="s">
        <v>8</v>
      </c>
      <c r="E21" s="1"/>
      <c r="F21" s="1" t="s">
        <v>9</v>
      </c>
      <c r="G21" s="7">
        <f t="shared" si="0"/>
        <v>41952</v>
      </c>
      <c r="H21" s="6">
        <f t="shared" si="1"/>
        <v>0</v>
      </c>
      <c r="I21" t="str">
        <f t="shared" si="2"/>
        <v>RT000629858</v>
      </c>
      <c r="J21" t="str">
        <f t="shared" si="3"/>
        <v>Роз</v>
      </c>
      <c r="K21" t="str">
        <f>IF(COUNTIFS(G21:$G$1000,G21,F21:$F$1000,F21,J21:$J$1000,J21)=1,"Last","")</f>
        <v>Last</v>
      </c>
    </row>
    <row r="22" spans="1:11" ht="12" customHeight="1">
      <c r="A22" s="3" t="s">
        <v>30</v>
      </c>
      <c r="B22" s="1" t="s">
        <v>7</v>
      </c>
      <c r="C22" s="4">
        <v>799</v>
      </c>
      <c r="D22" s="1" t="s">
        <v>14</v>
      </c>
      <c r="E22" s="1" t="s">
        <v>8</v>
      </c>
      <c r="F22" s="1" t="s">
        <v>9</v>
      </c>
      <c r="G22" s="7">
        <f t="shared" si="0"/>
        <v>41952</v>
      </c>
      <c r="H22" s="6">
        <f t="shared" si="1"/>
        <v>0.29166666666424135</v>
      </c>
      <c r="I22" t="str">
        <f t="shared" si="2"/>
        <v>RT000626474</v>
      </c>
      <c r="J22" t="str">
        <f t="shared" si="3"/>
        <v>Опт</v>
      </c>
      <c r="K22" t="str">
        <f>IF(COUNTIFS(G22:$G$1000,G22,F22:$F$1000,F22,J22:$J$1000,J22)=1,"Last","")</f>
        <v/>
      </c>
    </row>
    <row r="23" spans="1:11" ht="12" customHeight="1">
      <c r="A23" s="3" t="s">
        <v>31</v>
      </c>
      <c r="B23" s="1" t="s">
        <v>7</v>
      </c>
      <c r="C23" s="4">
        <v>799</v>
      </c>
      <c r="D23" s="1" t="s">
        <v>14</v>
      </c>
      <c r="E23" s="1" t="s">
        <v>8</v>
      </c>
      <c r="F23" s="1" t="s">
        <v>9</v>
      </c>
      <c r="G23" s="7">
        <f t="shared" si="0"/>
        <v>41952</v>
      </c>
      <c r="H23" s="6">
        <f t="shared" si="1"/>
        <v>0.29166666666424135</v>
      </c>
      <c r="I23" t="str">
        <f t="shared" si="2"/>
        <v>RT000629856</v>
      </c>
      <c r="J23" t="str">
        <f t="shared" si="3"/>
        <v>Опт</v>
      </c>
      <c r="K23" t="str">
        <f>IF(COUNTIFS(G23:$G$1000,G23,F23:$F$1000,F23,J23:$J$1000,J23)=1,"Last","")</f>
        <v>Last</v>
      </c>
    </row>
    <row r="24" spans="1:11" ht="12" customHeight="1">
      <c r="A24" s="3" t="s">
        <v>32</v>
      </c>
      <c r="B24" s="1" t="s">
        <v>7</v>
      </c>
      <c r="C24" s="4">
        <v>1145</v>
      </c>
      <c r="D24" s="1" t="s">
        <v>8</v>
      </c>
      <c r="E24" s="1"/>
      <c r="F24" s="1" t="s">
        <v>9</v>
      </c>
      <c r="G24" s="7">
        <f t="shared" si="0"/>
        <v>41960</v>
      </c>
      <c r="H24" s="6">
        <f t="shared" si="1"/>
        <v>0</v>
      </c>
      <c r="I24" t="str">
        <f t="shared" si="2"/>
        <v>RT000611634</v>
      </c>
      <c r="J24" t="str">
        <f t="shared" si="3"/>
        <v>Роз</v>
      </c>
      <c r="K24" t="str">
        <f>IF(COUNTIFS(G24:$G$1000,G24,F24:$F$1000,F24,J24:$J$1000,J24)=1,"Last","")</f>
        <v/>
      </c>
    </row>
    <row r="25" spans="1:11" ht="12" customHeight="1">
      <c r="A25" s="3" t="s">
        <v>33</v>
      </c>
      <c r="B25" s="1" t="s">
        <v>7</v>
      </c>
      <c r="C25" s="4">
        <v>999</v>
      </c>
      <c r="D25" s="1" t="s">
        <v>14</v>
      </c>
      <c r="E25" s="1"/>
      <c r="F25" s="1" t="s">
        <v>9</v>
      </c>
      <c r="G25" s="7">
        <f t="shared" si="0"/>
        <v>41960</v>
      </c>
      <c r="H25" s="6">
        <f t="shared" si="1"/>
        <v>0</v>
      </c>
      <c r="I25" t="str">
        <f t="shared" si="2"/>
        <v>RT000614124</v>
      </c>
      <c r="J25" t="str">
        <f t="shared" si="3"/>
        <v>Опт</v>
      </c>
      <c r="K25" t="str">
        <f>IF(COUNTIFS(G25:$G$1000,G25,F25:$F$1000,F25,J25:$J$1000,J25)=1,"Last","")</f>
        <v/>
      </c>
    </row>
    <row r="26" spans="1:11" ht="12" customHeight="1">
      <c r="A26" s="3" t="s">
        <v>34</v>
      </c>
      <c r="B26" s="1" t="s">
        <v>7</v>
      </c>
      <c r="C26" s="4">
        <v>1145</v>
      </c>
      <c r="D26" s="1" t="s">
        <v>8</v>
      </c>
      <c r="E26" s="1"/>
      <c r="F26" s="1" t="s">
        <v>9</v>
      </c>
      <c r="G26" s="7">
        <f t="shared" si="0"/>
        <v>41960</v>
      </c>
      <c r="H26" s="6">
        <f t="shared" si="1"/>
        <v>0</v>
      </c>
      <c r="I26" t="str">
        <f t="shared" si="2"/>
        <v>RT000626475</v>
      </c>
      <c r="J26" t="str">
        <f t="shared" si="3"/>
        <v>Роз</v>
      </c>
      <c r="K26" t="str">
        <f>IF(COUNTIFS(G26:$G$1000,G26,F26:$F$1000,F26,J26:$J$1000,J26)=1,"Last","")</f>
        <v/>
      </c>
    </row>
    <row r="27" spans="1:11" ht="12" customHeight="1">
      <c r="A27" s="3" t="s">
        <v>35</v>
      </c>
      <c r="B27" s="1" t="s">
        <v>7</v>
      </c>
      <c r="C27" s="4">
        <v>1145</v>
      </c>
      <c r="D27" s="1" t="s">
        <v>8</v>
      </c>
      <c r="E27" s="1"/>
      <c r="F27" s="1" t="s">
        <v>9</v>
      </c>
      <c r="G27" s="7">
        <f t="shared" si="0"/>
        <v>41960</v>
      </c>
      <c r="H27" s="6">
        <f t="shared" si="1"/>
        <v>0</v>
      </c>
      <c r="I27" t="str">
        <f t="shared" si="2"/>
        <v>RT000629857</v>
      </c>
      <c r="J27" t="str">
        <f t="shared" si="3"/>
        <v>Роз</v>
      </c>
      <c r="K27" t="str">
        <f>IF(COUNTIFS(G27:$G$1000,G27,F27:$F$1000,F27,J27:$J$1000,J27)=1,"Last","")</f>
        <v/>
      </c>
    </row>
    <row r="28" spans="1:11" ht="12" customHeight="1">
      <c r="A28" s="3" t="s">
        <v>36</v>
      </c>
      <c r="B28" s="1" t="s">
        <v>7</v>
      </c>
      <c r="C28" s="4">
        <v>999</v>
      </c>
      <c r="D28" s="1" t="s">
        <v>14</v>
      </c>
      <c r="E28" s="1"/>
      <c r="F28" s="1" t="s">
        <v>9</v>
      </c>
      <c r="G28" s="7">
        <f t="shared" si="0"/>
        <v>41960</v>
      </c>
      <c r="H28" s="6">
        <f t="shared" si="1"/>
        <v>8.3333333335758653E-2</v>
      </c>
      <c r="I28" t="str">
        <f t="shared" si="2"/>
        <v>RT000614137</v>
      </c>
      <c r="J28" t="str">
        <f t="shared" si="3"/>
        <v>Опт</v>
      </c>
      <c r="K28" t="str">
        <f>IF(COUNTIFS(G28:$G$1000,G28,F28:$F$1000,F28,J28:$J$1000,J28)=1,"Last","")</f>
        <v>Last</v>
      </c>
    </row>
    <row r="29" spans="1:11" ht="12" customHeight="1">
      <c r="A29" s="3" t="s">
        <v>37</v>
      </c>
      <c r="B29" s="1" t="s">
        <v>7</v>
      </c>
      <c r="C29" s="4">
        <v>1279</v>
      </c>
      <c r="D29" s="1" t="s">
        <v>8</v>
      </c>
      <c r="E29" s="1"/>
      <c r="F29" s="1" t="s">
        <v>9</v>
      </c>
      <c r="G29" s="7">
        <f t="shared" si="0"/>
        <v>41960</v>
      </c>
      <c r="H29" s="6">
        <f t="shared" si="1"/>
        <v>8.3333333335758653E-2</v>
      </c>
      <c r="I29" t="str">
        <f t="shared" si="2"/>
        <v>RT000626479</v>
      </c>
      <c r="J29" t="str">
        <f t="shared" si="3"/>
        <v>Роз</v>
      </c>
      <c r="K29" t="str">
        <f>IF(COUNTIFS(G29:$G$1000,G29,F29:$F$1000,F29,J29:$J$1000,J29)=1,"Last","")</f>
        <v/>
      </c>
    </row>
    <row r="30" spans="1:11" ht="12" customHeight="1">
      <c r="A30" s="3" t="s">
        <v>38</v>
      </c>
      <c r="B30" s="1" t="s">
        <v>7</v>
      </c>
      <c r="C30" s="4">
        <v>1279</v>
      </c>
      <c r="D30" s="1" t="s">
        <v>8</v>
      </c>
      <c r="E30" s="1"/>
      <c r="F30" s="1" t="s">
        <v>9</v>
      </c>
      <c r="G30" s="7">
        <f t="shared" si="0"/>
        <v>41960</v>
      </c>
      <c r="H30" s="6">
        <f t="shared" si="1"/>
        <v>8.3333333335758653E-2</v>
      </c>
      <c r="I30" t="str">
        <f t="shared" si="2"/>
        <v>RT000629859</v>
      </c>
      <c r="J30" t="str">
        <f t="shared" si="3"/>
        <v>Роз</v>
      </c>
      <c r="K30" t="str">
        <f>IF(COUNTIFS(G30:$G$1000,G30,F30:$F$1000,F30,J30:$J$1000,J30)=1,"Last","")</f>
        <v>Last</v>
      </c>
    </row>
    <row r="31" spans="1:11" ht="12" customHeight="1">
      <c r="A31" s="3" t="s">
        <v>39</v>
      </c>
      <c r="B31" s="1" t="s">
        <v>40</v>
      </c>
      <c r="C31" s="4">
        <v>219</v>
      </c>
      <c r="D31" s="1" t="s">
        <v>8</v>
      </c>
      <c r="E31" s="1"/>
      <c r="F31" s="1" t="s">
        <v>41</v>
      </c>
      <c r="G31" s="7">
        <f t="shared" si="0"/>
        <v>41948</v>
      </c>
      <c r="H31" s="6">
        <f t="shared" si="1"/>
        <v>0</v>
      </c>
      <c r="I31" t="str">
        <f t="shared" si="2"/>
        <v>RT000634639</v>
      </c>
      <c r="J31" t="str">
        <f t="shared" si="3"/>
        <v>Роз</v>
      </c>
      <c r="K31" t="str">
        <f>IF(COUNTIFS(G31:$G$1000,G31,F31:$F$1000,F31,J31:$J$1000,J31)=1,"Last","")</f>
        <v>Last</v>
      </c>
    </row>
    <row r="32" spans="1:11" ht="12" customHeight="1">
      <c r="A32" s="3" t="s">
        <v>42</v>
      </c>
      <c r="B32" s="1" t="s">
        <v>40</v>
      </c>
      <c r="C32" s="4">
        <v>154.5</v>
      </c>
      <c r="D32" s="1" t="s">
        <v>14</v>
      </c>
      <c r="E32" s="1"/>
      <c r="F32" s="1" t="s">
        <v>41</v>
      </c>
      <c r="G32" s="7">
        <f t="shared" si="0"/>
        <v>41948</v>
      </c>
      <c r="H32" s="6">
        <f t="shared" si="1"/>
        <v>0</v>
      </c>
      <c r="I32" t="str">
        <f t="shared" si="2"/>
        <v>RT000635948</v>
      </c>
      <c r="J32" t="str">
        <f t="shared" si="3"/>
        <v>Опт</v>
      </c>
      <c r="K32" t="str">
        <f>IF(COUNTIFS(G32:$G$1000,G32,F32:$F$1000,F32,J32:$J$1000,J32)=1,"Last","")</f>
        <v/>
      </c>
    </row>
    <row r="33" spans="1:11" ht="12" customHeight="1">
      <c r="A33" s="3" t="s">
        <v>43</v>
      </c>
      <c r="B33" s="1" t="s">
        <v>40</v>
      </c>
      <c r="C33" s="4">
        <v>150</v>
      </c>
      <c r="D33" s="1" t="s">
        <v>14</v>
      </c>
      <c r="E33" s="1" t="s">
        <v>8</v>
      </c>
      <c r="F33" s="1" t="s">
        <v>41</v>
      </c>
      <c r="G33" s="7">
        <f t="shared" si="0"/>
        <v>41948</v>
      </c>
      <c r="H33" s="6">
        <f t="shared" si="1"/>
        <v>0.29166666666424135</v>
      </c>
      <c r="I33" t="str">
        <f t="shared" si="2"/>
        <v>RT000634637</v>
      </c>
      <c r="J33" t="str">
        <f t="shared" si="3"/>
        <v>Опт</v>
      </c>
      <c r="K33" t="str">
        <f>IF(COUNTIFS(G33:$G$1000,G33,F33:$F$1000,F33,J33:$J$1000,J33)=1,"Last","")</f>
        <v/>
      </c>
    </row>
    <row r="34" spans="1:11" ht="12" customHeight="1">
      <c r="A34" s="3" t="s">
        <v>44</v>
      </c>
      <c r="B34" s="1" t="s">
        <v>40</v>
      </c>
      <c r="C34" s="4">
        <v>150</v>
      </c>
      <c r="D34" s="1" t="s">
        <v>14</v>
      </c>
      <c r="E34" s="1" t="s">
        <v>8</v>
      </c>
      <c r="F34" s="1" t="s">
        <v>41</v>
      </c>
      <c r="G34" s="7">
        <f t="shared" si="0"/>
        <v>41948</v>
      </c>
      <c r="H34" s="6">
        <f t="shared" si="1"/>
        <v>0.29166666666424135</v>
      </c>
      <c r="I34" t="str">
        <f t="shared" si="2"/>
        <v>RT000635949</v>
      </c>
      <c r="J34" t="str">
        <f t="shared" si="3"/>
        <v>Опт</v>
      </c>
      <c r="K34" t="str">
        <f>IF(COUNTIFS(G34:$G$1000,G34,F34:$F$1000,F34,J34:$J$1000,J34)=1,"Last","")</f>
        <v>Last</v>
      </c>
    </row>
    <row r="35" spans="1:11" ht="12" customHeight="1">
      <c r="A35" s="3" t="s">
        <v>45</v>
      </c>
      <c r="B35" s="1" t="s">
        <v>40</v>
      </c>
      <c r="C35" s="4">
        <v>219</v>
      </c>
      <c r="D35" s="1" t="s">
        <v>8</v>
      </c>
      <c r="E35" s="1"/>
      <c r="F35" s="1" t="s">
        <v>41</v>
      </c>
      <c r="G35" s="7">
        <f t="shared" si="0"/>
        <v>41960</v>
      </c>
      <c r="H35" s="6">
        <f t="shared" si="1"/>
        <v>0</v>
      </c>
      <c r="I35" t="str">
        <f t="shared" si="2"/>
        <v>RT000634638</v>
      </c>
      <c r="J35" t="str">
        <f t="shared" si="3"/>
        <v>Роз</v>
      </c>
      <c r="K35" t="str">
        <f>IF(COUNTIFS(G35:$G$1000,G35,F35:$F$1000,F35,J35:$J$1000,J35)=1,"Last","")</f>
        <v>Last</v>
      </c>
    </row>
    <row r="36" spans="1:11" ht="12" customHeight="1">
      <c r="A36" s="3" t="s">
        <v>46</v>
      </c>
      <c r="B36" s="1" t="s">
        <v>40</v>
      </c>
      <c r="C36" s="4">
        <v>154.5</v>
      </c>
      <c r="D36" s="1" t="s">
        <v>14</v>
      </c>
      <c r="E36" s="1"/>
      <c r="F36" s="1" t="s">
        <v>41</v>
      </c>
      <c r="G36" s="7">
        <f t="shared" si="0"/>
        <v>41960</v>
      </c>
      <c r="H36" s="6">
        <f t="shared" si="1"/>
        <v>0</v>
      </c>
      <c r="I36" t="str">
        <f t="shared" si="2"/>
        <v>RT000635950</v>
      </c>
      <c r="J36" t="str">
        <f t="shared" si="3"/>
        <v>Опт</v>
      </c>
      <c r="K36" t="str">
        <f>IF(COUNTIFS(G36:$G$1000,G36,F36:$F$1000,F36,J36:$J$1000,J36)=1,"Last","")</f>
        <v/>
      </c>
    </row>
    <row r="37" spans="1:11" ht="12" customHeight="1">
      <c r="A37" s="3" t="s">
        <v>47</v>
      </c>
      <c r="B37" s="1" t="s">
        <v>40</v>
      </c>
      <c r="C37" s="4">
        <v>154.5</v>
      </c>
      <c r="D37" s="1" t="s">
        <v>14</v>
      </c>
      <c r="E37" s="1"/>
      <c r="F37" s="1" t="s">
        <v>41</v>
      </c>
      <c r="G37" s="7">
        <f t="shared" si="0"/>
        <v>41960</v>
      </c>
      <c r="H37" s="6">
        <f t="shared" si="1"/>
        <v>8.3333333335758653E-2</v>
      </c>
      <c r="I37" t="str">
        <f t="shared" si="2"/>
        <v>RT000635953</v>
      </c>
      <c r="J37" t="str">
        <f t="shared" si="3"/>
        <v>Опт</v>
      </c>
      <c r="K37" t="str">
        <f>IF(COUNTIFS(G37:$G$1000,G37,F37:$F$1000,F37,J37:$J$1000,J37)=1,"Last","")</f>
        <v>Last</v>
      </c>
    </row>
    <row r="38" spans="1:11" ht="12" customHeight="1">
      <c r="A38" s="3" t="s">
        <v>6</v>
      </c>
      <c r="B38" s="1" t="s">
        <v>48</v>
      </c>
      <c r="C38" s="4">
        <v>219</v>
      </c>
      <c r="D38" s="1" t="s">
        <v>8</v>
      </c>
      <c r="E38" s="1"/>
      <c r="F38" s="1" t="s">
        <v>49</v>
      </c>
      <c r="G38" s="7">
        <f t="shared" si="0"/>
        <v>41944</v>
      </c>
      <c r="H38" s="6">
        <f t="shared" si="1"/>
        <v>0</v>
      </c>
      <c r="I38" t="str">
        <f t="shared" si="2"/>
        <v>RT000606652</v>
      </c>
      <c r="J38" t="str">
        <f t="shared" si="3"/>
        <v>Роз</v>
      </c>
      <c r="K38" t="str">
        <f>IF(COUNTIFS(G38:$G$1000,G38,F38:$F$1000,F38,J38:$J$1000,J38)=1,"Last","")</f>
        <v/>
      </c>
    </row>
    <row r="39" spans="1:11" ht="12" customHeight="1">
      <c r="A39" s="3" t="s">
        <v>50</v>
      </c>
      <c r="B39" s="1" t="s">
        <v>48</v>
      </c>
      <c r="C39" s="4">
        <v>219</v>
      </c>
      <c r="D39" s="1" t="s">
        <v>8</v>
      </c>
      <c r="E39" s="1"/>
      <c r="F39" s="1" t="s">
        <v>49</v>
      </c>
      <c r="G39" s="7">
        <f t="shared" si="0"/>
        <v>41944</v>
      </c>
      <c r="H39" s="6">
        <f t="shared" si="1"/>
        <v>0</v>
      </c>
      <c r="I39" t="str">
        <f t="shared" si="2"/>
        <v>RT000611612</v>
      </c>
      <c r="J39" t="str">
        <f t="shared" si="3"/>
        <v>Роз</v>
      </c>
      <c r="K39" t="str">
        <f>IF(COUNTIFS(G39:$G$1000,G39,F39:$F$1000,F39,J39:$J$1000,J39)=1,"Last","")</f>
        <v>Last</v>
      </c>
    </row>
    <row r="40" spans="1:11" ht="12" customHeight="1">
      <c r="A40" s="3" t="s">
        <v>51</v>
      </c>
      <c r="B40" s="1" t="s">
        <v>48</v>
      </c>
      <c r="C40" s="4">
        <v>219</v>
      </c>
      <c r="D40" s="1" t="s">
        <v>8</v>
      </c>
      <c r="E40" s="1"/>
      <c r="F40" s="1" t="s">
        <v>49</v>
      </c>
      <c r="G40" s="7">
        <f t="shared" si="0"/>
        <v>41945</v>
      </c>
      <c r="H40" s="6">
        <f t="shared" si="1"/>
        <v>0</v>
      </c>
      <c r="I40" t="str">
        <f t="shared" si="2"/>
        <v>RT000611610</v>
      </c>
      <c r="J40" t="str">
        <f t="shared" si="3"/>
        <v>Роз</v>
      </c>
      <c r="K40" t="str">
        <f>IF(COUNTIFS(G40:$G$1000,G40,F40:$F$1000,F40,J40:$J$1000,J40)=1,"Last","")</f>
        <v>Last</v>
      </c>
    </row>
    <row r="41" spans="1:11" ht="12" customHeight="1">
      <c r="A41" s="3" t="s">
        <v>18</v>
      </c>
      <c r="B41" s="1" t="s">
        <v>48</v>
      </c>
      <c r="C41" s="4">
        <v>164.5</v>
      </c>
      <c r="D41" s="1" t="s">
        <v>14</v>
      </c>
      <c r="E41" s="1"/>
      <c r="F41" s="1" t="s">
        <v>49</v>
      </c>
      <c r="G41" s="7">
        <f t="shared" si="0"/>
        <v>41945</v>
      </c>
      <c r="H41" s="6">
        <f t="shared" si="1"/>
        <v>0</v>
      </c>
      <c r="I41" t="str">
        <f t="shared" si="2"/>
        <v>RT000614125</v>
      </c>
      <c r="J41" t="str">
        <f t="shared" si="3"/>
        <v>Опт</v>
      </c>
      <c r="K41" t="str">
        <f>IF(COUNTIFS(G41:$G$1000,G41,F41:$F$1000,F41,J41:$J$1000,J41)=1,"Last","")</f>
        <v/>
      </c>
    </row>
    <row r="42" spans="1:11" ht="12" customHeight="1">
      <c r="A42" s="3" t="s">
        <v>52</v>
      </c>
      <c r="B42" s="1" t="s">
        <v>48</v>
      </c>
      <c r="C42" s="4">
        <v>150</v>
      </c>
      <c r="D42" s="1" t="s">
        <v>14</v>
      </c>
      <c r="E42" s="1" t="s">
        <v>8</v>
      </c>
      <c r="F42" s="1" t="s">
        <v>49</v>
      </c>
      <c r="G42" s="7">
        <f t="shared" si="0"/>
        <v>41945</v>
      </c>
      <c r="H42" s="6">
        <f t="shared" si="1"/>
        <v>0.29166666666424135</v>
      </c>
      <c r="I42" t="str">
        <f t="shared" si="2"/>
        <v>RT000611613</v>
      </c>
      <c r="J42" t="str">
        <f t="shared" si="3"/>
        <v>Опт</v>
      </c>
      <c r="K42" t="str">
        <f>IF(COUNTIFS(G42:$G$1000,G42,F42:$F$1000,F42,J42:$J$1000,J42)=1,"Last","")</f>
        <v/>
      </c>
    </row>
    <row r="43" spans="1:11" ht="12" customHeight="1">
      <c r="A43" s="3" t="s">
        <v>21</v>
      </c>
      <c r="B43" s="1" t="s">
        <v>48</v>
      </c>
      <c r="C43" s="4">
        <v>150</v>
      </c>
      <c r="D43" s="1" t="s">
        <v>14</v>
      </c>
      <c r="E43" s="1" t="s">
        <v>8</v>
      </c>
      <c r="F43" s="1" t="s">
        <v>49</v>
      </c>
      <c r="G43" s="7">
        <f t="shared" si="0"/>
        <v>41945</v>
      </c>
      <c r="H43" s="6">
        <f t="shared" si="1"/>
        <v>0.29166666666424135</v>
      </c>
      <c r="I43" t="str">
        <f t="shared" si="2"/>
        <v>RT000614123</v>
      </c>
      <c r="J43" t="str">
        <f t="shared" si="3"/>
        <v>Опт</v>
      </c>
      <c r="K43" t="str">
        <f>IF(COUNTIFS(G43:$G$1000,G43,F43:$F$1000,F43,J43:$J$1000,J43)=1,"Last","")</f>
        <v>Last</v>
      </c>
    </row>
    <row r="44" spans="1:11" ht="12" customHeight="1">
      <c r="A44" s="3" t="s">
        <v>22</v>
      </c>
      <c r="B44" s="1" t="s">
        <v>48</v>
      </c>
      <c r="C44" s="4">
        <v>219</v>
      </c>
      <c r="D44" s="1" t="s">
        <v>8</v>
      </c>
      <c r="E44" s="1"/>
      <c r="F44" s="1" t="s">
        <v>49</v>
      </c>
      <c r="G44" s="7">
        <f t="shared" si="0"/>
        <v>41946</v>
      </c>
      <c r="H44" s="6">
        <f t="shared" si="1"/>
        <v>0</v>
      </c>
      <c r="I44" t="str">
        <f t="shared" si="2"/>
        <v>RT000626476</v>
      </c>
      <c r="J44" t="str">
        <f t="shared" si="3"/>
        <v>Роз</v>
      </c>
      <c r="K44" t="str">
        <f>IF(COUNTIFS(G44:$G$1000,G44,F44:$F$1000,F44,J44:$J$1000,J44)=1,"Last","")</f>
        <v>Last</v>
      </c>
    </row>
    <row r="45" spans="1:11" ht="12" customHeight="1">
      <c r="A45" s="3" t="s">
        <v>23</v>
      </c>
      <c r="B45" s="1" t="s">
        <v>48</v>
      </c>
      <c r="C45" s="4">
        <v>150</v>
      </c>
      <c r="D45" s="1" t="s">
        <v>14</v>
      </c>
      <c r="E45" s="1" t="s">
        <v>8</v>
      </c>
      <c r="F45" s="1" t="s">
        <v>49</v>
      </c>
      <c r="G45" s="7">
        <f t="shared" si="0"/>
        <v>41946</v>
      </c>
      <c r="H45" s="6">
        <f t="shared" si="1"/>
        <v>0.29166666666424135</v>
      </c>
      <c r="I45" t="str">
        <f t="shared" si="2"/>
        <v>RT000626477</v>
      </c>
      <c r="J45" t="str">
        <f t="shared" si="3"/>
        <v>Опт</v>
      </c>
      <c r="K45" t="str">
        <f>IF(COUNTIFS(G45:$G$1000,G45,F45:$F$1000,F45,J45:$J$1000,J45)=1,"Last","")</f>
        <v>Last</v>
      </c>
    </row>
    <row r="46" spans="1:11" ht="12" customHeight="1">
      <c r="A46" s="3" t="s">
        <v>24</v>
      </c>
      <c r="B46" s="1" t="s">
        <v>48</v>
      </c>
      <c r="C46" s="4">
        <v>219</v>
      </c>
      <c r="D46" s="1" t="s">
        <v>8</v>
      </c>
      <c r="E46" s="1"/>
      <c r="F46" s="1" t="s">
        <v>49</v>
      </c>
      <c r="G46" s="7">
        <f t="shared" si="0"/>
        <v>41947</v>
      </c>
      <c r="H46" s="6">
        <f t="shared" si="1"/>
        <v>0</v>
      </c>
      <c r="I46" t="str">
        <f t="shared" si="2"/>
        <v>RT000629855</v>
      </c>
      <c r="J46" t="str">
        <f t="shared" si="3"/>
        <v>Роз</v>
      </c>
      <c r="K46" t="str">
        <f>IF(COUNTIFS(G46:$G$1000,G46,F46:$F$1000,F46,J46:$J$1000,J46)=1,"Last","")</f>
        <v>Last</v>
      </c>
    </row>
    <row r="47" spans="1:11" ht="12" customHeight="1">
      <c r="A47" s="3" t="s">
        <v>25</v>
      </c>
      <c r="B47" s="1" t="s">
        <v>48</v>
      </c>
      <c r="C47" s="4">
        <v>150</v>
      </c>
      <c r="D47" s="1" t="s">
        <v>14</v>
      </c>
      <c r="E47" s="1" t="s">
        <v>8</v>
      </c>
      <c r="F47" s="1" t="s">
        <v>49</v>
      </c>
      <c r="G47" s="7">
        <f t="shared" si="0"/>
        <v>41947</v>
      </c>
      <c r="H47" s="6">
        <f t="shared" si="1"/>
        <v>0.29166666666424135</v>
      </c>
      <c r="I47" t="str">
        <f t="shared" si="2"/>
        <v>RT000629853</v>
      </c>
      <c r="J47" t="str">
        <f t="shared" si="3"/>
        <v>Опт</v>
      </c>
      <c r="K47" t="str">
        <f>IF(COUNTIFS(G47:$G$1000,G47,F47:$F$1000,F47,J47:$J$1000,J47)=1,"Last","")</f>
        <v>Last</v>
      </c>
    </row>
    <row r="48" spans="1:11" ht="12" customHeight="1">
      <c r="A48" s="3" t="s">
        <v>26</v>
      </c>
      <c r="B48" s="1" t="s">
        <v>48</v>
      </c>
      <c r="C48" s="4">
        <v>214.5</v>
      </c>
      <c r="D48" s="1" t="s">
        <v>8</v>
      </c>
      <c r="E48" s="1"/>
      <c r="F48" s="1" t="s">
        <v>49</v>
      </c>
      <c r="G48" s="7">
        <f t="shared" si="0"/>
        <v>41952</v>
      </c>
      <c r="H48" s="6">
        <f t="shared" si="1"/>
        <v>0</v>
      </c>
      <c r="I48" t="str">
        <f t="shared" si="2"/>
        <v>RT000626473</v>
      </c>
      <c r="J48" t="str">
        <f t="shared" si="3"/>
        <v>Роз</v>
      </c>
      <c r="K48" t="str">
        <f>IF(COUNTIFS(G48:$G$1000,G48,F48:$F$1000,F48,J48:$J$1000,J48)=1,"Last","")</f>
        <v/>
      </c>
    </row>
    <row r="49" spans="1:11" ht="12" customHeight="1">
      <c r="A49" s="3" t="s">
        <v>27</v>
      </c>
      <c r="B49" s="1" t="s">
        <v>48</v>
      </c>
      <c r="C49" s="4">
        <v>219</v>
      </c>
      <c r="D49" s="1" t="s">
        <v>8</v>
      </c>
      <c r="E49" s="1"/>
      <c r="F49" s="1" t="s">
        <v>49</v>
      </c>
      <c r="G49" s="7">
        <f t="shared" si="0"/>
        <v>41952</v>
      </c>
      <c r="H49" s="6">
        <f t="shared" si="1"/>
        <v>0</v>
      </c>
      <c r="I49" t="str">
        <f t="shared" si="2"/>
        <v>RT000626478</v>
      </c>
      <c r="J49" t="str">
        <f t="shared" si="3"/>
        <v>Роз</v>
      </c>
      <c r="K49" t="str">
        <f>IF(COUNTIFS(G49:$G$1000,G49,F49:$F$1000,F49,J49:$J$1000,J49)=1,"Last","")</f>
        <v/>
      </c>
    </row>
    <row r="50" spans="1:11" ht="12" customHeight="1">
      <c r="A50" s="3" t="s">
        <v>28</v>
      </c>
      <c r="B50" s="1" t="s">
        <v>48</v>
      </c>
      <c r="C50" s="4">
        <v>219</v>
      </c>
      <c r="D50" s="1" t="s">
        <v>8</v>
      </c>
      <c r="E50" s="1"/>
      <c r="F50" s="1" t="s">
        <v>49</v>
      </c>
      <c r="G50" s="7">
        <f t="shared" si="0"/>
        <v>41952</v>
      </c>
      <c r="H50" s="6">
        <f t="shared" si="1"/>
        <v>0</v>
      </c>
      <c r="I50" t="str">
        <f t="shared" si="2"/>
        <v>RT000629854</v>
      </c>
      <c r="J50" t="str">
        <f t="shared" si="3"/>
        <v>Роз</v>
      </c>
      <c r="K50" t="str">
        <f>IF(COUNTIFS(G50:$G$1000,G50,F50:$F$1000,F50,J50:$J$1000,J50)=1,"Last","")</f>
        <v/>
      </c>
    </row>
    <row r="51" spans="1:11" ht="12" customHeight="1">
      <c r="A51" s="3" t="s">
        <v>29</v>
      </c>
      <c r="B51" s="1" t="s">
        <v>48</v>
      </c>
      <c r="C51" s="4">
        <v>214.5</v>
      </c>
      <c r="D51" s="1" t="s">
        <v>8</v>
      </c>
      <c r="E51" s="1"/>
      <c r="F51" s="1" t="s">
        <v>49</v>
      </c>
      <c r="G51" s="7">
        <f t="shared" si="0"/>
        <v>41952</v>
      </c>
      <c r="H51" s="6">
        <f t="shared" si="1"/>
        <v>0</v>
      </c>
      <c r="I51" t="str">
        <f t="shared" si="2"/>
        <v>RT000629858</v>
      </c>
      <c r="J51" t="str">
        <f t="shared" si="3"/>
        <v>Роз</v>
      </c>
      <c r="K51" t="str">
        <f>IF(COUNTIFS(G51:$G$1000,G51,F51:$F$1000,F51,J51:$J$1000,J51)=1,"Last","")</f>
        <v>Last</v>
      </c>
    </row>
    <row r="52" spans="1:11" ht="12" customHeight="1">
      <c r="A52" s="3" t="s">
        <v>30</v>
      </c>
      <c r="B52" s="1" t="s">
        <v>48</v>
      </c>
      <c r="C52" s="4">
        <v>150</v>
      </c>
      <c r="D52" s="1" t="s">
        <v>14</v>
      </c>
      <c r="E52" s="1" t="s">
        <v>8</v>
      </c>
      <c r="F52" s="1" t="s">
        <v>49</v>
      </c>
      <c r="G52" s="7">
        <f t="shared" si="0"/>
        <v>41952</v>
      </c>
      <c r="H52" s="6">
        <f t="shared" si="1"/>
        <v>0.29166666666424135</v>
      </c>
      <c r="I52" t="str">
        <f t="shared" si="2"/>
        <v>RT000626474</v>
      </c>
      <c r="J52" t="str">
        <f t="shared" si="3"/>
        <v>Опт</v>
      </c>
      <c r="K52" t="str">
        <f>IF(COUNTIFS(G52:$G$1000,G52,F52:$F$1000,F52,J52:$J$1000,J52)=1,"Last","")</f>
        <v/>
      </c>
    </row>
    <row r="53" spans="1:11" ht="12" customHeight="1">
      <c r="A53" s="3" t="s">
        <v>31</v>
      </c>
      <c r="B53" s="1" t="s">
        <v>48</v>
      </c>
      <c r="C53" s="4">
        <v>150</v>
      </c>
      <c r="D53" s="1" t="s">
        <v>14</v>
      </c>
      <c r="E53" s="1" t="s">
        <v>8</v>
      </c>
      <c r="F53" s="1" t="s">
        <v>49</v>
      </c>
      <c r="G53" s="7">
        <f t="shared" si="0"/>
        <v>41952</v>
      </c>
      <c r="H53" s="6">
        <f t="shared" si="1"/>
        <v>0.29166666666424135</v>
      </c>
      <c r="I53" t="str">
        <f t="shared" si="2"/>
        <v>RT000629856</v>
      </c>
      <c r="J53" t="str">
        <f t="shared" si="3"/>
        <v>Опт</v>
      </c>
      <c r="K53" t="str">
        <f>IF(COUNTIFS(G53:$G$1000,G53,F53:$F$1000,F53,J53:$J$1000,J53)=1,"Last","")</f>
        <v>Last</v>
      </c>
    </row>
    <row r="54" spans="1:11" ht="12" customHeight="1">
      <c r="A54" s="3" t="s">
        <v>53</v>
      </c>
      <c r="B54" s="1" t="s">
        <v>48</v>
      </c>
      <c r="C54" s="4">
        <v>214.5</v>
      </c>
      <c r="D54" s="1" t="s">
        <v>8</v>
      </c>
      <c r="E54" s="1"/>
      <c r="F54" s="1" t="s">
        <v>49</v>
      </c>
      <c r="G54" s="7">
        <f t="shared" si="0"/>
        <v>41960</v>
      </c>
      <c r="H54" s="6">
        <f t="shared" si="1"/>
        <v>0</v>
      </c>
      <c r="I54" t="str">
        <f t="shared" si="2"/>
        <v>RT000611614</v>
      </c>
      <c r="J54" t="str">
        <f t="shared" si="3"/>
        <v>Роз</v>
      </c>
      <c r="K54" t="str">
        <f>IF(COUNTIFS(G54:$G$1000,G54,F54:$F$1000,F54,J54:$J$1000,J54)=1,"Last","")</f>
        <v/>
      </c>
    </row>
    <row r="55" spans="1:11" ht="12" customHeight="1">
      <c r="A55" s="3" t="s">
        <v>33</v>
      </c>
      <c r="B55" s="1" t="s">
        <v>48</v>
      </c>
      <c r="C55" s="4">
        <v>164.5</v>
      </c>
      <c r="D55" s="1" t="s">
        <v>14</v>
      </c>
      <c r="E55" s="1"/>
      <c r="F55" s="1" t="s">
        <v>49</v>
      </c>
      <c r="G55" s="7">
        <f t="shared" si="0"/>
        <v>41960</v>
      </c>
      <c r="H55" s="6">
        <f t="shared" si="1"/>
        <v>0</v>
      </c>
      <c r="I55" t="str">
        <f t="shared" si="2"/>
        <v>RT000614124</v>
      </c>
      <c r="J55" t="str">
        <f t="shared" si="3"/>
        <v>Опт</v>
      </c>
      <c r="K55" t="str">
        <f>IF(COUNTIFS(G55:$G$1000,G55,F55:$F$1000,F55,J55:$J$1000,J55)=1,"Last","")</f>
        <v/>
      </c>
    </row>
    <row r="56" spans="1:11" ht="12" customHeight="1">
      <c r="A56" s="3" t="s">
        <v>34</v>
      </c>
      <c r="B56" s="1" t="s">
        <v>48</v>
      </c>
      <c r="C56" s="4">
        <v>219</v>
      </c>
      <c r="D56" s="1" t="s">
        <v>8</v>
      </c>
      <c r="E56" s="1"/>
      <c r="F56" s="1" t="s">
        <v>49</v>
      </c>
      <c r="G56" s="7">
        <f t="shared" si="0"/>
        <v>41960</v>
      </c>
      <c r="H56" s="6">
        <f t="shared" si="1"/>
        <v>0</v>
      </c>
      <c r="I56" t="str">
        <f t="shared" si="2"/>
        <v>RT000626475</v>
      </c>
      <c r="J56" t="str">
        <f t="shared" si="3"/>
        <v>Роз</v>
      </c>
      <c r="K56" t="str">
        <f>IF(COUNTIFS(G56:$G$1000,G56,F56:$F$1000,F56,J56:$J$1000,J56)=1,"Last","")</f>
        <v/>
      </c>
    </row>
    <row r="57" spans="1:11" ht="12" customHeight="1">
      <c r="A57" s="3" t="s">
        <v>35</v>
      </c>
      <c r="B57" s="1" t="s">
        <v>48</v>
      </c>
      <c r="C57" s="4">
        <v>219</v>
      </c>
      <c r="D57" s="1" t="s">
        <v>8</v>
      </c>
      <c r="E57" s="1"/>
      <c r="F57" s="1" t="s">
        <v>49</v>
      </c>
      <c r="G57" s="7">
        <f t="shared" si="0"/>
        <v>41960</v>
      </c>
      <c r="H57" s="6">
        <f t="shared" si="1"/>
        <v>0</v>
      </c>
      <c r="I57" t="str">
        <f t="shared" si="2"/>
        <v>RT000629857</v>
      </c>
      <c r="J57" t="str">
        <f t="shared" si="3"/>
        <v>Роз</v>
      </c>
      <c r="K57" t="str">
        <f>IF(COUNTIFS(G57:$G$1000,G57,F57:$F$1000,F57,J57:$J$1000,J57)=1,"Last","")</f>
        <v/>
      </c>
    </row>
    <row r="58" spans="1:11" ht="12" customHeight="1">
      <c r="A58" s="3" t="s">
        <v>36</v>
      </c>
      <c r="B58" s="1" t="s">
        <v>48</v>
      </c>
      <c r="C58" s="4">
        <v>164.5</v>
      </c>
      <c r="D58" s="1" t="s">
        <v>14</v>
      </c>
      <c r="E58" s="1"/>
      <c r="F58" s="1" t="s">
        <v>49</v>
      </c>
      <c r="G58" s="7">
        <f t="shared" si="0"/>
        <v>41960</v>
      </c>
      <c r="H58" s="6">
        <f t="shared" si="1"/>
        <v>8.3333333335758653E-2</v>
      </c>
      <c r="I58" t="str">
        <f t="shared" si="2"/>
        <v>RT000614137</v>
      </c>
      <c r="J58" t="str">
        <f t="shared" si="3"/>
        <v>Опт</v>
      </c>
      <c r="K58" t="str">
        <f>IF(COUNTIFS(G58:$G$1000,G58,F58:$F$1000,F58,J58:$J$1000,J58)=1,"Last","")</f>
        <v>Last</v>
      </c>
    </row>
    <row r="59" spans="1:11" ht="12" customHeight="1">
      <c r="A59" s="3" t="s">
        <v>37</v>
      </c>
      <c r="B59" s="1" t="s">
        <v>48</v>
      </c>
      <c r="C59" s="4">
        <v>214.5</v>
      </c>
      <c r="D59" s="1" t="s">
        <v>8</v>
      </c>
      <c r="E59" s="1"/>
      <c r="F59" s="1" t="s">
        <v>49</v>
      </c>
      <c r="G59" s="7">
        <f t="shared" si="0"/>
        <v>41960</v>
      </c>
      <c r="H59" s="6">
        <f t="shared" si="1"/>
        <v>8.3333333335758653E-2</v>
      </c>
      <c r="I59" t="str">
        <f t="shared" si="2"/>
        <v>RT000626479</v>
      </c>
      <c r="J59" t="str">
        <f t="shared" si="3"/>
        <v>Роз</v>
      </c>
      <c r="K59" t="str">
        <f>IF(COUNTIFS(G59:$G$1000,G59,F59:$F$1000,F59,J59:$J$1000,J59)=1,"Last","")</f>
        <v/>
      </c>
    </row>
    <row r="60" spans="1:11" ht="12" customHeight="1">
      <c r="A60" s="3" t="s">
        <v>38</v>
      </c>
      <c r="B60" s="1" t="s">
        <v>48</v>
      </c>
      <c r="C60" s="4">
        <v>214.5</v>
      </c>
      <c r="D60" s="1" t="s">
        <v>8</v>
      </c>
      <c r="E60" s="1"/>
      <c r="F60" s="1" t="s">
        <v>49</v>
      </c>
      <c r="G60" s="7">
        <f t="shared" si="0"/>
        <v>41960</v>
      </c>
      <c r="H60" s="6">
        <f t="shared" si="1"/>
        <v>8.3333333335758653E-2</v>
      </c>
      <c r="I60" t="str">
        <f t="shared" si="2"/>
        <v>RT000629859</v>
      </c>
      <c r="J60" t="str">
        <f t="shared" si="3"/>
        <v>Роз</v>
      </c>
      <c r="K60" t="str">
        <f>IF(COUNTIFS(G60:$G$1000,G60,F60:$F$1000,F60,J60:$J$1000,J60)=1,"Last","")</f>
        <v>Last</v>
      </c>
    </row>
    <row r="61" spans="1:11" ht="12" customHeight="1">
      <c r="A61" s="3" t="s">
        <v>6</v>
      </c>
      <c r="B61" s="1" t="s">
        <v>54</v>
      </c>
      <c r="C61" s="4">
        <v>219</v>
      </c>
      <c r="D61" s="1" t="s">
        <v>8</v>
      </c>
      <c r="E61" s="1"/>
      <c r="F61" s="1" t="s">
        <v>55</v>
      </c>
      <c r="G61" s="7">
        <f t="shared" si="0"/>
        <v>41944</v>
      </c>
      <c r="H61" s="6">
        <f t="shared" si="1"/>
        <v>0</v>
      </c>
      <c r="I61" t="str">
        <f t="shared" si="2"/>
        <v>RT000606652</v>
      </c>
      <c r="J61" t="str">
        <f t="shared" si="3"/>
        <v>Роз</v>
      </c>
      <c r="K61" t="str">
        <f>IF(COUNTIFS(G61:$G$1000,G61,F61:$F$1000,F61,J61:$J$1000,J61)=1,"Last","")</f>
        <v/>
      </c>
    </row>
    <row r="62" spans="1:11" ht="12" customHeight="1">
      <c r="A62" s="3" t="s">
        <v>50</v>
      </c>
      <c r="B62" s="1" t="s">
        <v>54</v>
      </c>
      <c r="C62" s="4">
        <v>219</v>
      </c>
      <c r="D62" s="1" t="s">
        <v>8</v>
      </c>
      <c r="E62" s="1"/>
      <c r="F62" s="1" t="s">
        <v>55</v>
      </c>
      <c r="G62" s="7">
        <f t="shared" si="0"/>
        <v>41944</v>
      </c>
      <c r="H62" s="6">
        <f t="shared" si="1"/>
        <v>0</v>
      </c>
      <c r="I62" t="str">
        <f t="shared" si="2"/>
        <v>RT000611612</v>
      </c>
      <c r="J62" t="str">
        <f t="shared" si="3"/>
        <v>Роз</v>
      </c>
      <c r="K62" t="str">
        <f>IF(COUNTIFS(G62:$G$1000,G62,F62:$F$1000,F62,J62:$J$1000,J62)=1,"Last","")</f>
        <v>Last</v>
      </c>
    </row>
    <row r="63" spans="1:11" ht="12" customHeight="1">
      <c r="A63" s="3" t="s">
        <v>51</v>
      </c>
      <c r="B63" s="1" t="s">
        <v>54</v>
      </c>
      <c r="C63" s="4">
        <v>219</v>
      </c>
      <c r="D63" s="1" t="s">
        <v>8</v>
      </c>
      <c r="E63" s="1"/>
      <c r="F63" s="1" t="s">
        <v>55</v>
      </c>
      <c r="G63" s="7">
        <f t="shared" si="0"/>
        <v>41945</v>
      </c>
      <c r="H63" s="6">
        <f t="shared" si="1"/>
        <v>0</v>
      </c>
      <c r="I63" t="str">
        <f t="shared" si="2"/>
        <v>RT000611610</v>
      </c>
      <c r="J63" t="str">
        <f t="shared" si="3"/>
        <v>Роз</v>
      </c>
      <c r="K63" t="str">
        <f>IF(COUNTIFS(G63:$G$1000,G63,F63:$F$1000,F63,J63:$J$1000,J63)=1,"Last","")</f>
        <v>Last</v>
      </c>
    </row>
    <row r="64" spans="1:11" ht="12" customHeight="1">
      <c r="A64" s="3" t="s">
        <v>18</v>
      </c>
      <c r="B64" s="1" t="s">
        <v>54</v>
      </c>
      <c r="C64" s="4">
        <v>184.5</v>
      </c>
      <c r="D64" s="1" t="s">
        <v>14</v>
      </c>
      <c r="E64" s="1"/>
      <c r="F64" s="1" t="s">
        <v>55</v>
      </c>
      <c r="G64" s="7">
        <f t="shared" si="0"/>
        <v>41945</v>
      </c>
      <c r="H64" s="6">
        <f t="shared" si="1"/>
        <v>0</v>
      </c>
      <c r="I64" t="str">
        <f t="shared" si="2"/>
        <v>RT000614125</v>
      </c>
      <c r="J64" t="str">
        <f t="shared" si="3"/>
        <v>Опт</v>
      </c>
      <c r="K64" t="str">
        <f>IF(COUNTIFS(G64:$G$1000,G64,F64:$F$1000,F64,J64:$J$1000,J64)=1,"Last","")</f>
        <v/>
      </c>
    </row>
    <row r="65" spans="1:11" ht="12" customHeight="1">
      <c r="A65" s="3" t="s">
        <v>52</v>
      </c>
      <c r="B65" s="1" t="s">
        <v>54</v>
      </c>
      <c r="C65" s="4">
        <v>150</v>
      </c>
      <c r="D65" s="1" t="s">
        <v>14</v>
      </c>
      <c r="E65" s="1" t="s">
        <v>8</v>
      </c>
      <c r="F65" s="1" t="s">
        <v>55</v>
      </c>
      <c r="G65" s="7">
        <f t="shared" si="0"/>
        <v>41945</v>
      </c>
      <c r="H65" s="6">
        <f t="shared" si="1"/>
        <v>0.29166666666424135</v>
      </c>
      <c r="I65" t="str">
        <f t="shared" si="2"/>
        <v>RT000611613</v>
      </c>
      <c r="J65" t="str">
        <f t="shared" si="3"/>
        <v>Опт</v>
      </c>
      <c r="K65" t="str">
        <f>IF(COUNTIFS(G65:$G$1000,G65,F65:$F$1000,F65,J65:$J$1000,J65)=1,"Last","")</f>
        <v/>
      </c>
    </row>
    <row r="66" spans="1:11" ht="12" customHeight="1">
      <c r="A66" s="3" t="s">
        <v>21</v>
      </c>
      <c r="B66" s="1" t="s">
        <v>54</v>
      </c>
      <c r="C66" s="4">
        <v>150</v>
      </c>
      <c r="D66" s="1" t="s">
        <v>14</v>
      </c>
      <c r="E66" s="1" t="s">
        <v>8</v>
      </c>
      <c r="F66" s="1" t="s">
        <v>55</v>
      </c>
      <c r="G66" s="7">
        <f t="shared" si="0"/>
        <v>41945</v>
      </c>
      <c r="H66" s="6">
        <f t="shared" si="1"/>
        <v>0.29166666666424135</v>
      </c>
      <c r="I66" t="str">
        <f t="shared" si="2"/>
        <v>RT000614123</v>
      </c>
      <c r="J66" t="str">
        <f t="shared" si="3"/>
        <v>Опт</v>
      </c>
      <c r="K66" t="str">
        <f>IF(COUNTIFS(G66:$G$1000,G66,F66:$F$1000,F66,J66:$J$1000,J66)=1,"Last","")</f>
        <v>Last</v>
      </c>
    </row>
    <row r="67" spans="1:11" ht="12" customHeight="1">
      <c r="A67" s="3" t="s">
        <v>22</v>
      </c>
      <c r="B67" s="1" t="s">
        <v>54</v>
      </c>
      <c r="C67" s="4">
        <v>219</v>
      </c>
      <c r="D67" s="1" t="s">
        <v>8</v>
      </c>
      <c r="E67" s="1"/>
      <c r="F67" s="1" t="s">
        <v>55</v>
      </c>
      <c r="G67" s="7">
        <f t="shared" ref="G67:G99" si="4">DATEVALUE(RIGHT(A67,18))</f>
        <v>41946</v>
      </c>
      <c r="H67" s="6">
        <f t="shared" ref="H67:H99" si="5">TIMEVALUE(RIGHT(A67,18))</f>
        <v>0</v>
      </c>
      <c r="I67" t="str">
        <f t="shared" ref="I67:I99" si="6">MID(A67,28,11)</f>
        <v>RT000626476</v>
      </c>
      <c r="J67" t="str">
        <f t="shared" ref="J67:J99" si="7">LEFT(D67,3)</f>
        <v>Роз</v>
      </c>
      <c r="K67" t="str">
        <f>IF(COUNTIFS(G67:$G$1000,G67,F67:$F$1000,F67,J67:$J$1000,J67)=1,"Last","")</f>
        <v>Last</v>
      </c>
    </row>
    <row r="68" spans="1:11" ht="12" customHeight="1">
      <c r="A68" s="3" t="s">
        <v>23</v>
      </c>
      <c r="B68" s="1" t="s">
        <v>54</v>
      </c>
      <c r="C68" s="4">
        <v>150</v>
      </c>
      <c r="D68" s="1" t="s">
        <v>14</v>
      </c>
      <c r="E68" s="1" t="s">
        <v>8</v>
      </c>
      <c r="F68" s="1" t="s">
        <v>55</v>
      </c>
      <c r="G68" s="7">
        <f t="shared" si="4"/>
        <v>41946</v>
      </c>
      <c r="H68" s="6">
        <f t="shared" si="5"/>
        <v>0.29166666666424135</v>
      </c>
      <c r="I68" t="str">
        <f t="shared" si="6"/>
        <v>RT000626477</v>
      </c>
      <c r="J68" t="str">
        <f t="shared" si="7"/>
        <v>Опт</v>
      </c>
      <c r="K68" t="str">
        <f>IF(COUNTIFS(G68:$G$1000,G68,F68:$F$1000,F68,J68:$J$1000,J68)=1,"Last","")</f>
        <v>Last</v>
      </c>
    </row>
    <row r="69" spans="1:11" ht="12" customHeight="1">
      <c r="A69" s="3" t="s">
        <v>24</v>
      </c>
      <c r="B69" s="1" t="s">
        <v>54</v>
      </c>
      <c r="C69" s="4">
        <v>219</v>
      </c>
      <c r="D69" s="1" t="s">
        <v>8</v>
      </c>
      <c r="E69" s="1"/>
      <c r="F69" s="1" t="s">
        <v>55</v>
      </c>
      <c r="G69" s="7">
        <f t="shared" si="4"/>
        <v>41947</v>
      </c>
      <c r="H69" s="6">
        <f t="shared" si="5"/>
        <v>0</v>
      </c>
      <c r="I69" t="str">
        <f t="shared" si="6"/>
        <v>RT000629855</v>
      </c>
      <c r="J69" t="str">
        <f t="shared" si="7"/>
        <v>Роз</v>
      </c>
      <c r="K69" t="str">
        <f>IF(COUNTIFS(G69:$G$1000,G69,F69:$F$1000,F69,J69:$J$1000,J69)=1,"Last","")</f>
        <v>Last</v>
      </c>
    </row>
    <row r="70" spans="1:11" ht="12" customHeight="1">
      <c r="A70" s="3" t="s">
        <v>25</v>
      </c>
      <c r="B70" s="1" t="s">
        <v>54</v>
      </c>
      <c r="C70" s="4">
        <v>150</v>
      </c>
      <c r="D70" s="1" t="s">
        <v>14</v>
      </c>
      <c r="E70" s="1" t="s">
        <v>8</v>
      </c>
      <c r="F70" s="1" t="s">
        <v>55</v>
      </c>
      <c r="G70" s="7">
        <f t="shared" si="4"/>
        <v>41947</v>
      </c>
      <c r="H70" s="6">
        <f t="shared" si="5"/>
        <v>0.29166666666424135</v>
      </c>
      <c r="I70" t="str">
        <f t="shared" si="6"/>
        <v>RT000629853</v>
      </c>
      <c r="J70" t="str">
        <f t="shared" si="7"/>
        <v>Опт</v>
      </c>
      <c r="K70" t="str">
        <f>IF(COUNTIFS(G70:$G$1000,G70,F70:$F$1000,F70,J70:$J$1000,J70)=1,"Last","")</f>
        <v>Last</v>
      </c>
    </row>
    <row r="71" spans="1:11" ht="12" customHeight="1">
      <c r="A71" s="3" t="s">
        <v>26</v>
      </c>
      <c r="B71" s="1" t="s">
        <v>54</v>
      </c>
      <c r="C71" s="4">
        <v>229.5</v>
      </c>
      <c r="D71" s="1" t="s">
        <v>8</v>
      </c>
      <c r="E71" s="1"/>
      <c r="F71" s="1" t="s">
        <v>55</v>
      </c>
      <c r="G71" s="7">
        <f t="shared" si="4"/>
        <v>41952</v>
      </c>
      <c r="H71" s="6">
        <f t="shared" si="5"/>
        <v>0</v>
      </c>
      <c r="I71" t="str">
        <f t="shared" si="6"/>
        <v>RT000626473</v>
      </c>
      <c r="J71" t="str">
        <f t="shared" si="7"/>
        <v>Роз</v>
      </c>
      <c r="K71" t="str">
        <f>IF(COUNTIFS(G71:$G$1000,G71,F71:$F$1000,F71,J71:$J$1000,J71)=1,"Last","")</f>
        <v/>
      </c>
    </row>
    <row r="72" spans="1:11" ht="12" customHeight="1">
      <c r="A72" s="3" t="s">
        <v>27</v>
      </c>
      <c r="B72" s="1" t="s">
        <v>54</v>
      </c>
      <c r="C72" s="4">
        <v>219</v>
      </c>
      <c r="D72" s="1" t="s">
        <v>8</v>
      </c>
      <c r="E72" s="1"/>
      <c r="F72" s="1" t="s">
        <v>55</v>
      </c>
      <c r="G72" s="7">
        <f t="shared" si="4"/>
        <v>41952</v>
      </c>
      <c r="H72" s="6">
        <f t="shared" si="5"/>
        <v>0</v>
      </c>
      <c r="I72" t="str">
        <f t="shared" si="6"/>
        <v>RT000626478</v>
      </c>
      <c r="J72" t="str">
        <f t="shared" si="7"/>
        <v>Роз</v>
      </c>
      <c r="K72" t="str">
        <f>IF(COUNTIFS(G72:$G$1000,G72,F72:$F$1000,F72,J72:$J$1000,J72)=1,"Last","")</f>
        <v/>
      </c>
    </row>
    <row r="73" spans="1:11" ht="12" customHeight="1">
      <c r="A73" s="3" t="s">
        <v>28</v>
      </c>
      <c r="B73" s="1" t="s">
        <v>54</v>
      </c>
      <c r="C73" s="4">
        <v>229.5</v>
      </c>
      <c r="D73" s="1" t="s">
        <v>8</v>
      </c>
      <c r="E73" s="1"/>
      <c r="F73" s="1" t="s">
        <v>55</v>
      </c>
      <c r="G73" s="7">
        <f t="shared" si="4"/>
        <v>41952</v>
      </c>
      <c r="H73" s="6">
        <f t="shared" si="5"/>
        <v>0</v>
      </c>
      <c r="I73" t="str">
        <f t="shared" si="6"/>
        <v>RT000629854</v>
      </c>
      <c r="J73" t="str">
        <f t="shared" si="7"/>
        <v>Роз</v>
      </c>
      <c r="K73" t="str">
        <f>IF(COUNTIFS(G73:$G$1000,G73,F73:$F$1000,F73,J73:$J$1000,J73)=1,"Last","")</f>
        <v/>
      </c>
    </row>
    <row r="74" spans="1:11" ht="12" customHeight="1">
      <c r="A74" s="3" t="s">
        <v>29</v>
      </c>
      <c r="B74" s="1" t="s">
        <v>54</v>
      </c>
      <c r="C74" s="4">
        <v>229.5</v>
      </c>
      <c r="D74" s="1" t="s">
        <v>8</v>
      </c>
      <c r="E74" s="1"/>
      <c r="F74" s="1" t="s">
        <v>55</v>
      </c>
      <c r="G74" s="7">
        <f t="shared" si="4"/>
        <v>41952</v>
      </c>
      <c r="H74" s="6">
        <f t="shared" si="5"/>
        <v>0</v>
      </c>
      <c r="I74" t="str">
        <f t="shared" si="6"/>
        <v>RT000629858</v>
      </c>
      <c r="J74" t="str">
        <f t="shared" si="7"/>
        <v>Роз</v>
      </c>
      <c r="K74" t="str">
        <f>IF(COUNTIFS(G74:$G$1000,G74,F74:$F$1000,F74,J74:$J$1000,J74)=1,"Last","")</f>
        <v>Last</v>
      </c>
    </row>
    <row r="75" spans="1:11" ht="12" customHeight="1">
      <c r="A75" s="3" t="s">
        <v>30</v>
      </c>
      <c r="B75" s="1" t="s">
        <v>54</v>
      </c>
      <c r="C75" s="4">
        <v>150</v>
      </c>
      <c r="D75" s="1" t="s">
        <v>14</v>
      </c>
      <c r="E75" s="1" t="s">
        <v>8</v>
      </c>
      <c r="F75" s="1" t="s">
        <v>55</v>
      </c>
      <c r="G75" s="7">
        <f t="shared" si="4"/>
        <v>41952</v>
      </c>
      <c r="H75" s="6">
        <f t="shared" si="5"/>
        <v>0.29166666666424135</v>
      </c>
      <c r="I75" t="str">
        <f t="shared" si="6"/>
        <v>RT000626474</v>
      </c>
      <c r="J75" t="str">
        <f t="shared" si="7"/>
        <v>Опт</v>
      </c>
      <c r="K75" t="str">
        <f>IF(COUNTIFS(G75:$G$1000,G75,F75:$F$1000,F75,J75:$J$1000,J75)=1,"Last","")</f>
        <v/>
      </c>
    </row>
    <row r="76" spans="1:11" ht="12" customHeight="1">
      <c r="A76" s="3" t="s">
        <v>31</v>
      </c>
      <c r="B76" s="1" t="s">
        <v>54</v>
      </c>
      <c r="C76" s="4">
        <v>150</v>
      </c>
      <c r="D76" s="1" t="s">
        <v>14</v>
      </c>
      <c r="E76" s="1" t="s">
        <v>8</v>
      </c>
      <c r="F76" s="1" t="s">
        <v>55</v>
      </c>
      <c r="G76" s="7">
        <f t="shared" si="4"/>
        <v>41952</v>
      </c>
      <c r="H76" s="6">
        <f t="shared" si="5"/>
        <v>0.29166666666424135</v>
      </c>
      <c r="I76" t="str">
        <f t="shared" si="6"/>
        <v>RT000629856</v>
      </c>
      <c r="J76" t="str">
        <f t="shared" si="7"/>
        <v>Опт</v>
      </c>
      <c r="K76" t="str">
        <f>IF(COUNTIFS(G76:$G$1000,G76,F76:$F$1000,F76,J76:$J$1000,J76)=1,"Last","")</f>
        <v>Last</v>
      </c>
    </row>
    <row r="77" spans="1:11" ht="12" customHeight="1">
      <c r="A77" s="3" t="s">
        <v>53</v>
      </c>
      <c r="B77" s="1" t="s">
        <v>54</v>
      </c>
      <c r="C77" s="4">
        <v>219</v>
      </c>
      <c r="D77" s="1" t="s">
        <v>8</v>
      </c>
      <c r="E77" s="1"/>
      <c r="F77" s="1" t="s">
        <v>55</v>
      </c>
      <c r="G77" s="7">
        <f t="shared" si="4"/>
        <v>41960</v>
      </c>
      <c r="H77" s="6">
        <f t="shared" si="5"/>
        <v>0</v>
      </c>
      <c r="I77" t="str">
        <f t="shared" si="6"/>
        <v>RT000611614</v>
      </c>
      <c r="J77" t="str">
        <f t="shared" si="7"/>
        <v>Роз</v>
      </c>
      <c r="K77" t="str">
        <f>IF(COUNTIFS(G77:$G$1000,G77,F77:$F$1000,F77,J77:$J$1000,J77)=1,"Last","")</f>
        <v/>
      </c>
    </row>
    <row r="78" spans="1:11" ht="12" customHeight="1">
      <c r="A78" s="3" t="s">
        <v>33</v>
      </c>
      <c r="B78" s="1" t="s">
        <v>54</v>
      </c>
      <c r="C78" s="4">
        <v>184.5</v>
      </c>
      <c r="D78" s="1" t="s">
        <v>14</v>
      </c>
      <c r="E78" s="1"/>
      <c r="F78" s="1" t="s">
        <v>55</v>
      </c>
      <c r="G78" s="7">
        <f t="shared" si="4"/>
        <v>41960</v>
      </c>
      <c r="H78" s="6">
        <f t="shared" si="5"/>
        <v>0</v>
      </c>
      <c r="I78" t="str">
        <f t="shared" si="6"/>
        <v>RT000614124</v>
      </c>
      <c r="J78" t="str">
        <f t="shared" si="7"/>
        <v>Опт</v>
      </c>
      <c r="K78" t="str">
        <f>IF(COUNTIFS(G78:$G$1000,G78,F78:$F$1000,F78,J78:$J$1000,J78)=1,"Last","")</f>
        <v/>
      </c>
    </row>
    <row r="79" spans="1:11" ht="12" customHeight="1">
      <c r="A79" s="3" t="s">
        <v>34</v>
      </c>
      <c r="B79" s="1" t="s">
        <v>54</v>
      </c>
      <c r="C79" s="4">
        <v>219</v>
      </c>
      <c r="D79" s="1" t="s">
        <v>8</v>
      </c>
      <c r="E79" s="1"/>
      <c r="F79" s="1" t="s">
        <v>55</v>
      </c>
      <c r="G79" s="7">
        <f t="shared" si="4"/>
        <v>41960</v>
      </c>
      <c r="H79" s="6">
        <f t="shared" si="5"/>
        <v>0</v>
      </c>
      <c r="I79" t="str">
        <f t="shared" si="6"/>
        <v>RT000626475</v>
      </c>
      <c r="J79" t="str">
        <f t="shared" si="7"/>
        <v>Роз</v>
      </c>
      <c r="K79" t="str">
        <f>IF(COUNTIFS(G79:$G$1000,G79,F79:$F$1000,F79,J79:$J$1000,J79)=1,"Last","")</f>
        <v/>
      </c>
    </row>
    <row r="80" spans="1:11" ht="12" customHeight="1">
      <c r="A80" s="3" t="s">
        <v>35</v>
      </c>
      <c r="B80" s="1" t="s">
        <v>54</v>
      </c>
      <c r="C80" s="4">
        <v>229.5</v>
      </c>
      <c r="D80" s="1" t="s">
        <v>8</v>
      </c>
      <c r="E80" s="1"/>
      <c r="F80" s="1" t="s">
        <v>55</v>
      </c>
      <c r="G80" s="7">
        <f t="shared" si="4"/>
        <v>41960</v>
      </c>
      <c r="H80" s="6">
        <f t="shared" si="5"/>
        <v>0</v>
      </c>
      <c r="I80" t="str">
        <f t="shared" si="6"/>
        <v>RT000629857</v>
      </c>
      <c r="J80" t="str">
        <f t="shared" si="7"/>
        <v>Роз</v>
      </c>
      <c r="K80" t="str">
        <f>IF(COUNTIFS(G80:$G$1000,G80,F80:$F$1000,F80,J80:$J$1000,J80)=1,"Last","")</f>
        <v/>
      </c>
    </row>
    <row r="81" spans="1:11" ht="12" customHeight="1">
      <c r="A81" s="3" t="s">
        <v>36</v>
      </c>
      <c r="B81" s="1" t="s">
        <v>54</v>
      </c>
      <c r="C81" s="4">
        <v>184.5</v>
      </c>
      <c r="D81" s="1" t="s">
        <v>14</v>
      </c>
      <c r="E81" s="1"/>
      <c r="F81" s="1" t="s">
        <v>55</v>
      </c>
      <c r="G81" s="7">
        <f t="shared" si="4"/>
        <v>41960</v>
      </c>
      <c r="H81" s="6">
        <f t="shared" si="5"/>
        <v>8.3333333335758653E-2</v>
      </c>
      <c r="I81" t="str">
        <f t="shared" si="6"/>
        <v>RT000614137</v>
      </c>
      <c r="J81" t="str">
        <f t="shared" si="7"/>
        <v>Опт</v>
      </c>
      <c r="K81" t="str">
        <f>IF(COUNTIFS(G81:$G$1000,G81,F81:$F$1000,F81,J81:$J$1000,J81)=1,"Last","")</f>
        <v>Last</v>
      </c>
    </row>
    <row r="82" spans="1:11" ht="12" customHeight="1">
      <c r="A82" s="3" t="s">
        <v>37</v>
      </c>
      <c r="B82" s="1" t="s">
        <v>54</v>
      </c>
      <c r="C82" s="4">
        <v>229.5</v>
      </c>
      <c r="D82" s="1" t="s">
        <v>8</v>
      </c>
      <c r="E82" s="1"/>
      <c r="F82" s="1" t="s">
        <v>55</v>
      </c>
      <c r="G82" s="7">
        <f t="shared" si="4"/>
        <v>41960</v>
      </c>
      <c r="H82" s="6">
        <f t="shared" si="5"/>
        <v>8.3333333335758653E-2</v>
      </c>
      <c r="I82" t="str">
        <f t="shared" si="6"/>
        <v>RT000626479</v>
      </c>
      <c r="J82" t="str">
        <f t="shared" si="7"/>
        <v>Роз</v>
      </c>
      <c r="K82" t="str">
        <f>IF(COUNTIFS(G82:$G$1000,G82,F82:$F$1000,F82,J82:$J$1000,J82)=1,"Last","")</f>
        <v/>
      </c>
    </row>
    <row r="83" spans="1:11" ht="12" customHeight="1">
      <c r="A83" s="3" t="s">
        <v>38</v>
      </c>
      <c r="B83" s="1" t="s">
        <v>54</v>
      </c>
      <c r="C83" s="4">
        <v>229.5</v>
      </c>
      <c r="D83" s="1" t="s">
        <v>8</v>
      </c>
      <c r="E83" s="1"/>
      <c r="F83" s="1" t="s">
        <v>55</v>
      </c>
      <c r="G83" s="7">
        <f t="shared" si="4"/>
        <v>41960</v>
      </c>
      <c r="H83" s="6">
        <f t="shared" si="5"/>
        <v>8.3333333335758653E-2</v>
      </c>
      <c r="I83" t="str">
        <f t="shared" si="6"/>
        <v>RT000629859</v>
      </c>
      <c r="J83" t="str">
        <f t="shared" si="7"/>
        <v>Роз</v>
      </c>
      <c r="K83" t="str">
        <f>IF(COUNTIFS(G83:$G$1000,G83,F83:$F$1000,F83,J83:$J$1000,J83)=1,"Last","")</f>
        <v>Last</v>
      </c>
    </row>
    <row r="84" spans="1:11" ht="12" customHeight="1">
      <c r="A84" s="3" t="s">
        <v>6</v>
      </c>
      <c r="B84" s="1" t="s">
        <v>56</v>
      </c>
      <c r="C84" s="4">
        <v>635</v>
      </c>
      <c r="D84" s="1" t="s">
        <v>8</v>
      </c>
      <c r="E84" s="1"/>
      <c r="F84" s="1" t="s">
        <v>57</v>
      </c>
      <c r="G84" s="7">
        <f t="shared" si="4"/>
        <v>41944</v>
      </c>
      <c r="H84" s="6">
        <f t="shared" si="5"/>
        <v>0</v>
      </c>
      <c r="I84" t="str">
        <f t="shared" si="6"/>
        <v>RT000606652</v>
      </c>
      <c r="J84" t="str">
        <f t="shared" si="7"/>
        <v>Роз</v>
      </c>
      <c r="K84" t="str">
        <f>IF(COUNTIFS(G84:$G$1000,G84,F84:$F$1000,F84,J84:$J$1000,J84)=1,"Last","")</f>
        <v/>
      </c>
    </row>
    <row r="85" spans="1:11" ht="12" customHeight="1">
      <c r="A85" s="3" t="s">
        <v>50</v>
      </c>
      <c r="B85" s="1" t="s">
        <v>56</v>
      </c>
      <c r="C85" s="4">
        <v>635</v>
      </c>
      <c r="D85" s="1" t="s">
        <v>8</v>
      </c>
      <c r="E85" s="1"/>
      <c r="F85" s="1" t="s">
        <v>57</v>
      </c>
      <c r="G85" s="7">
        <f t="shared" si="4"/>
        <v>41944</v>
      </c>
      <c r="H85" s="6">
        <f t="shared" si="5"/>
        <v>0</v>
      </c>
      <c r="I85" t="str">
        <f t="shared" si="6"/>
        <v>RT000611612</v>
      </c>
      <c r="J85" t="str">
        <f t="shared" si="7"/>
        <v>Роз</v>
      </c>
      <c r="K85" t="str">
        <f>IF(COUNTIFS(G85:$G$1000,G85,F85:$F$1000,F85,J85:$J$1000,J85)=1,"Last","")</f>
        <v>Last</v>
      </c>
    </row>
    <row r="86" spans="1:11" ht="12" customHeight="1">
      <c r="A86" s="3" t="s">
        <v>51</v>
      </c>
      <c r="B86" s="1" t="s">
        <v>56</v>
      </c>
      <c r="C86" s="4">
        <v>635</v>
      </c>
      <c r="D86" s="1" t="s">
        <v>8</v>
      </c>
      <c r="E86" s="1"/>
      <c r="F86" s="1" t="s">
        <v>57</v>
      </c>
      <c r="G86" s="7">
        <f t="shared" si="4"/>
        <v>41945</v>
      </c>
      <c r="H86" s="6">
        <f t="shared" si="5"/>
        <v>0</v>
      </c>
      <c r="I86" t="str">
        <f t="shared" si="6"/>
        <v>RT000611610</v>
      </c>
      <c r="J86" t="str">
        <f t="shared" si="7"/>
        <v>Роз</v>
      </c>
      <c r="K86" t="str">
        <f>IF(COUNTIFS(G86:$G$1000,G86,F86:$F$1000,F86,J86:$J$1000,J86)=1,"Last","")</f>
        <v>Last</v>
      </c>
    </row>
    <row r="87" spans="1:11" ht="12" customHeight="1">
      <c r="A87" s="3" t="s">
        <v>18</v>
      </c>
      <c r="B87" s="1" t="s">
        <v>56</v>
      </c>
      <c r="C87" s="4">
        <v>474.5</v>
      </c>
      <c r="D87" s="1" t="s">
        <v>14</v>
      </c>
      <c r="E87" s="1"/>
      <c r="F87" s="1" t="s">
        <v>57</v>
      </c>
      <c r="G87" s="7">
        <f t="shared" si="4"/>
        <v>41945</v>
      </c>
      <c r="H87" s="6">
        <f t="shared" si="5"/>
        <v>0</v>
      </c>
      <c r="I87" t="str">
        <f t="shared" si="6"/>
        <v>RT000614125</v>
      </c>
      <c r="J87" t="str">
        <f t="shared" si="7"/>
        <v>Опт</v>
      </c>
      <c r="K87" t="str">
        <f>IF(COUNTIFS(G87:$G$1000,G87,F87:$F$1000,F87,J87:$J$1000,J87)=1,"Last","")</f>
        <v/>
      </c>
    </row>
    <row r="88" spans="1:11" ht="12" customHeight="1">
      <c r="A88" s="3" t="s">
        <v>52</v>
      </c>
      <c r="B88" s="1" t="s">
        <v>56</v>
      </c>
      <c r="C88" s="4">
        <v>444</v>
      </c>
      <c r="D88" s="1" t="s">
        <v>14</v>
      </c>
      <c r="E88" s="1" t="s">
        <v>8</v>
      </c>
      <c r="F88" s="1" t="s">
        <v>57</v>
      </c>
      <c r="G88" s="7">
        <f t="shared" si="4"/>
        <v>41945</v>
      </c>
      <c r="H88" s="6">
        <f t="shared" si="5"/>
        <v>0.29166666666424135</v>
      </c>
      <c r="I88" t="str">
        <f t="shared" si="6"/>
        <v>RT000611613</v>
      </c>
      <c r="J88" t="str">
        <f t="shared" si="7"/>
        <v>Опт</v>
      </c>
      <c r="K88" t="str">
        <f>IF(COUNTIFS(G88:$G$1000,G88,F88:$F$1000,F88,J88:$J$1000,J88)=1,"Last","")</f>
        <v/>
      </c>
    </row>
    <row r="89" spans="1:11" ht="12" customHeight="1">
      <c r="A89" s="3" t="s">
        <v>21</v>
      </c>
      <c r="B89" s="1" t="s">
        <v>56</v>
      </c>
      <c r="C89" s="4">
        <v>444</v>
      </c>
      <c r="D89" s="1" t="s">
        <v>14</v>
      </c>
      <c r="E89" s="1" t="s">
        <v>8</v>
      </c>
      <c r="F89" s="1" t="s">
        <v>57</v>
      </c>
      <c r="G89" s="7">
        <f t="shared" si="4"/>
        <v>41945</v>
      </c>
      <c r="H89" s="6">
        <f t="shared" si="5"/>
        <v>0.29166666666424135</v>
      </c>
      <c r="I89" t="str">
        <f t="shared" si="6"/>
        <v>RT000614123</v>
      </c>
      <c r="J89" t="str">
        <f t="shared" si="7"/>
        <v>Опт</v>
      </c>
      <c r="K89" t="str">
        <f>IF(COUNTIFS(G89:$G$1000,G89,F89:$F$1000,F89,J89:$J$1000,J89)=1,"Last","")</f>
        <v>Last</v>
      </c>
    </row>
    <row r="90" spans="1:11" ht="12" customHeight="1">
      <c r="A90" s="3" t="s">
        <v>22</v>
      </c>
      <c r="B90" s="1" t="s">
        <v>56</v>
      </c>
      <c r="C90" s="4">
        <v>635</v>
      </c>
      <c r="D90" s="1" t="s">
        <v>8</v>
      </c>
      <c r="E90" s="1"/>
      <c r="F90" s="1" t="s">
        <v>57</v>
      </c>
      <c r="G90" s="7">
        <f t="shared" si="4"/>
        <v>41946</v>
      </c>
      <c r="H90" s="6">
        <f t="shared" si="5"/>
        <v>0</v>
      </c>
      <c r="I90" t="str">
        <f t="shared" si="6"/>
        <v>RT000626476</v>
      </c>
      <c r="J90" t="str">
        <f t="shared" si="7"/>
        <v>Роз</v>
      </c>
      <c r="K90" t="str">
        <f>IF(COUNTIFS(G90:$G$1000,G90,F90:$F$1000,F90,J90:$J$1000,J90)=1,"Last","")</f>
        <v>Last</v>
      </c>
    </row>
    <row r="91" spans="1:11" ht="12" customHeight="1">
      <c r="A91" s="3" t="s">
        <v>23</v>
      </c>
      <c r="B91" s="1" t="s">
        <v>56</v>
      </c>
      <c r="C91" s="4">
        <v>444</v>
      </c>
      <c r="D91" s="1" t="s">
        <v>14</v>
      </c>
      <c r="E91" s="1" t="s">
        <v>8</v>
      </c>
      <c r="F91" s="1" t="s">
        <v>57</v>
      </c>
      <c r="G91" s="7">
        <f t="shared" si="4"/>
        <v>41946</v>
      </c>
      <c r="H91" s="6">
        <f t="shared" si="5"/>
        <v>0.29166666666424135</v>
      </c>
      <c r="I91" t="str">
        <f t="shared" si="6"/>
        <v>RT000626477</v>
      </c>
      <c r="J91" t="str">
        <f t="shared" si="7"/>
        <v>Опт</v>
      </c>
      <c r="K91" t="str">
        <f>IF(COUNTIFS(G91:$G$1000,G91,F91:$F$1000,F91,J91:$J$1000,J91)=1,"Last","")</f>
        <v>Last</v>
      </c>
    </row>
    <row r="92" spans="1:11" ht="12" customHeight="1">
      <c r="A92" s="3" t="s">
        <v>24</v>
      </c>
      <c r="B92" s="1" t="s">
        <v>56</v>
      </c>
      <c r="C92" s="4">
        <v>635</v>
      </c>
      <c r="D92" s="1" t="s">
        <v>8</v>
      </c>
      <c r="E92" s="1"/>
      <c r="F92" s="1" t="s">
        <v>57</v>
      </c>
      <c r="G92" s="7">
        <f t="shared" si="4"/>
        <v>41947</v>
      </c>
      <c r="H92" s="6">
        <f t="shared" si="5"/>
        <v>0</v>
      </c>
      <c r="I92" t="str">
        <f t="shared" si="6"/>
        <v>RT000629855</v>
      </c>
      <c r="J92" t="str">
        <f t="shared" si="7"/>
        <v>Роз</v>
      </c>
      <c r="K92" t="str">
        <f>IF(COUNTIFS(G92:$G$1000,G92,F92:$F$1000,F92,J92:$J$1000,J92)=1,"Last","")</f>
        <v>Last</v>
      </c>
    </row>
    <row r="93" spans="1:11" ht="12" customHeight="1">
      <c r="A93" s="3" t="s">
        <v>25</v>
      </c>
      <c r="B93" s="1" t="s">
        <v>56</v>
      </c>
      <c r="C93" s="4">
        <v>444</v>
      </c>
      <c r="D93" s="1" t="s">
        <v>14</v>
      </c>
      <c r="E93" s="1" t="s">
        <v>8</v>
      </c>
      <c r="F93" s="1" t="s">
        <v>57</v>
      </c>
      <c r="G93" s="7">
        <f t="shared" si="4"/>
        <v>41947</v>
      </c>
      <c r="H93" s="6">
        <f t="shared" si="5"/>
        <v>0.29166666666424135</v>
      </c>
      <c r="I93" t="str">
        <f t="shared" si="6"/>
        <v>RT000629853</v>
      </c>
      <c r="J93" t="str">
        <f t="shared" si="7"/>
        <v>Опт</v>
      </c>
      <c r="K93" t="str">
        <f>IF(COUNTIFS(G93:$G$1000,G93,F93:$F$1000,F93,J93:$J$1000,J93)=1,"Last","")</f>
        <v>Last</v>
      </c>
    </row>
    <row r="94" spans="1:11" ht="12" customHeight="1">
      <c r="A94" s="3" t="s">
        <v>26</v>
      </c>
      <c r="B94" s="1" t="s">
        <v>56</v>
      </c>
      <c r="C94" s="4">
        <v>589</v>
      </c>
      <c r="D94" s="1" t="s">
        <v>8</v>
      </c>
      <c r="E94" s="1"/>
      <c r="F94" s="1" t="s">
        <v>57</v>
      </c>
      <c r="G94" s="7">
        <f t="shared" si="4"/>
        <v>41952</v>
      </c>
      <c r="H94" s="6">
        <f t="shared" si="5"/>
        <v>0</v>
      </c>
      <c r="I94" t="str">
        <f t="shared" si="6"/>
        <v>RT000626473</v>
      </c>
      <c r="J94" t="str">
        <f t="shared" si="7"/>
        <v>Роз</v>
      </c>
      <c r="K94" t="str">
        <f>IF(COUNTIFS(G94:$G$1000,G94,F94:$F$1000,F94,J94:$J$1000,J94)=1,"Last","")</f>
        <v/>
      </c>
    </row>
    <row r="95" spans="1:11" ht="12" customHeight="1">
      <c r="A95" s="3" t="s">
        <v>27</v>
      </c>
      <c r="B95" s="1" t="s">
        <v>56</v>
      </c>
      <c r="C95" s="4">
        <v>589</v>
      </c>
      <c r="D95" s="1" t="s">
        <v>8</v>
      </c>
      <c r="E95" s="1"/>
      <c r="F95" s="1" t="s">
        <v>57</v>
      </c>
      <c r="G95" s="7">
        <f t="shared" si="4"/>
        <v>41952</v>
      </c>
      <c r="H95" s="6">
        <f t="shared" si="5"/>
        <v>0</v>
      </c>
      <c r="I95" t="str">
        <f t="shared" si="6"/>
        <v>RT000626478</v>
      </c>
      <c r="J95" t="str">
        <f t="shared" si="7"/>
        <v>Роз</v>
      </c>
      <c r="K95" t="str">
        <f>IF(COUNTIFS(G95:$G$1000,G95,F95:$F$1000,F95,J95:$J$1000,J95)=1,"Last","")</f>
        <v/>
      </c>
    </row>
    <row r="96" spans="1:11" ht="12" customHeight="1">
      <c r="A96" s="3" t="s">
        <v>28</v>
      </c>
      <c r="B96" s="1" t="s">
        <v>56</v>
      </c>
      <c r="C96" s="4">
        <v>589</v>
      </c>
      <c r="D96" s="1" t="s">
        <v>8</v>
      </c>
      <c r="E96" s="1"/>
      <c r="F96" s="1" t="s">
        <v>57</v>
      </c>
      <c r="G96" s="7">
        <f t="shared" si="4"/>
        <v>41952</v>
      </c>
      <c r="H96" s="6">
        <f t="shared" si="5"/>
        <v>0</v>
      </c>
      <c r="I96" t="str">
        <f t="shared" si="6"/>
        <v>RT000629854</v>
      </c>
      <c r="J96" t="str">
        <f t="shared" si="7"/>
        <v>Роз</v>
      </c>
      <c r="K96" t="str">
        <f>IF(COUNTIFS(G96:$G$1000,G96,F96:$F$1000,F96,J96:$J$1000,J96)=1,"Last","")</f>
        <v/>
      </c>
    </row>
    <row r="97" spans="1:11" ht="12" customHeight="1">
      <c r="A97" s="3" t="s">
        <v>29</v>
      </c>
      <c r="B97" s="1" t="s">
        <v>56</v>
      </c>
      <c r="C97" s="4">
        <v>589</v>
      </c>
      <c r="D97" s="1" t="s">
        <v>8</v>
      </c>
      <c r="E97" s="1"/>
      <c r="F97" s="1" t="s">
        <v>57</v>
      </c>
      <c r="G97" s="7">
        <f t="shared" si="4"/>
        <v>41952</v>
      </c>
      <c r="H97" s="6">
        <f t="shared" si="5"/>
        <v>0</v>
      </c>
      <c r="I97" t="str">
        <f t="shared" si="6"/>
        <v>RT000629858</v>
      </c>
      <c r="J97" t="str">
        <f t="shared" si="7"/>
        <v>Роз</v>
      </c>
      <c r="K97" t="str">
        <f>IF(COUNTIFS(G97:$G$1000,G97,F97:$F$1000,F97,J97:$J$1000,J97)=1,"Last","")</f>
        <v>Last</v>
      </c>
    </row>
    <row r="98" spans="1:11" ht="12" customHeight="1">
      <c r="A98" s="3" t="s">
        <v>30</v>
      </c>
      <c r="B98" s="1" t="s">
        <v>56</v>
      </c>
      <c r="C98" s="4">
        <v>444</v>
      </c>
      <c r="D98" s="1" t="s">
        <v>14</v>
      </c>
      <c r="E98" s="1" t="s">
        <v>8</v>
      </c>
      <c r="F98" s="1" t="s">
        <v>57</v>
      </c>
      <c r="G98" s="7">
        <f t="shared" si="4"/>
        <v>41952</v>
      </c>
      <c r="H98" s="6">
        <f t="shared" si="5"/>
        <v>0.29166666666424135</v>
      </c>
      <c r="I98" t="str">
        <f t="shared" si="6"/>
        <v>RT000626474</v>
      </c>
      <c r="J98" t="str">
        <f t="shared" si="7"/>
        <v>Опт</v>
      </c>
      <c r="K98" t="str">
        <f>IF(COUNTIFS(G98:$G$1000,G98,F98:$F$1000,F98,J98:$J$1000,J98)=1,"Last","")</f>
        <v/>
      </c>
    </row>
    <row r="99" spans="1:11" ht="12" customHeight="1">
      <c r="A99" s="3" t="s">
        <v>31</v>
      </c>
      <c r="B99" s="1" t="s">
        <v>56</v>
      </c>
      <c r="C99" s="4">
        <v>444</v>
      </c>
      <c r="D99" s="1" t="s">
        <v>14</v>
      </c>
      <c r="E99" s="1" t="s">
        <v>8</v>
      </c>
      <c r="F99" s="1" t="s">
        <v>57</v>
      </c>
      <c r="G99" s="7">
        <f t="shared" si="4"/>
        <v>41952</v>
      </c>
      <c r="H99" s="6">
        <f t="shared" si="5"/>
        <v>0.29166666666424135</v>
      </c>
      <c r="I99" t="str">
        <f t="shared" si="6"/>
        <v>RT000629856</v>
      </c>
      <c r="J99" t="str">
        <f t="shared" si="7"/>
        <v>Опт</v>
      </c>
      <c r="K99" t="str">
        <f>IF(COUNTIFS(G99:$G$1000,G99,F99:$F$1000,F99,J99:$J$1000,J99)=1,"Last","")</f>
        <v>Last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2014-11-10T07:49:52Z</dcterms:modified>
</cp:coreProperties>
</file>