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6945" activeTab="1"/>
  </bookViews>
  <sheets>
    <sheet name="Лист2" sheetId="4" r:id="rId1"/>
    <sheet name="Лист3" sheetId="3" r:id="rId2"/>
  </sheets>
  <definedNames>
    <definedName name="_xlnm._FilterDatabase" localSheetId="1" hidden="1">Лист3!$A$1:$M$1</definedName>
  </definedNames>
  <calcPr calcId="145621"/>
</workbook>
</file>

<file path=xl/calcChain.xml><?xml version="1.0" encoding="utf-8"?>
<calcChain xmlns="http://schemas.openxmlformats.org/spreadsheetml/2006/main">
  <c r="P26" i="3" l="1"/>
  <c r="N38" i="4" a="1"/>
  <c r="N38" i="4" s="1"/>
  <c r="M3" i="3" s="1"/>
  <c r="N39" i="4" a="1"/>
  <c r="N39" i="4" s="1"/>
  <c r="M4" i="3" s="1"/>
  <c r="N40" i="4" a="1"/>
  <c r="N40" i="4" s="1"/>
  <c r="M7" i="3" s="1"/>
  <c r="N41" i="4" a="1"/>
  <c r="N41" i="4" s="1"/>
  <c r="M8" i="3" s="1"/>
  <c r="N42" i="4" a="1"/>
  <c r="N42" i="4" s="1"/>
  <c r="M10" i="3" s="1"/>
  <c r="N43" i="4" a="1"/>
  <c r="N43" i="4" s="1"/>
  <c r="M12" i="3" s="1"/>
  <c r="N44" i="4" a="1"/>
  <c r="N44" i="4" s="1"/>
  <c r="M5" i="3" s="1"/>
  <c r="M18" i="3" s="1"/>
  <c r="N45" i="4" a="1"/>
  <c r="N45" i="4" s="1"/>
  <c r="M6" i="3" s="1"/>
  <c r="N46" i="4" a="1"/>
  <c r="N46" i="4" s="1"/>
  <c r="M11" i="3" s="1"/>
  <c r="N47" i="4" a="1"/>
  <c r="N47" i="4" s="1"/>
  <c r="M9" i="3" s="1"/>
  <c r="M22" i="3" s="1"/>
  <c r="N48" i="4" a="1"/>
  <c r="N48" i="4" s="1"/>
  <c r="N49" i="4" a="1"/>
  <c r="N49" i="4" s="1"/>
  <c r="N50" i="4" a="1"/>
  <c r="N50" i="4" s="1"/>
  <c r="N51" i="4" a="1"/>
  <c r="N51" i="4" s="1"/>
  <c r="N52" i="4" a="1"/>
  <c r="N52" i="4" s="1"/>
  <c r="N53" i="4" a="1"/>
  <c r="N53" i="4" s="1"/>
  <c r="N54" i="4" a="1"/>
  <c r="N54" i="4" s="1"/>
  <c r="N55" i="4" a="1"/>
  <c r="N55" i="4" s="1"/>
  <c r="N56" i="4" a="1"/>
  <c r="N56" i="4" s="1"/>
  <c r="N57" i="4" a="1"/>
  <c r="N57" i="4" s="1"/>
  <c r="N58" i="4" a="1"/>
  <c r="N58" i="4" s="1"/>
  <c r="N59" i="4" a="1"/>
  <c r="N59" i="4" s="1"/>
  <c r="N60" i="4" a="1"/>
  <c r="N60" i="4" s="1"/>
  <c r="N61" i="4" a="1"/>
  <c r="N61" i="4" s="1"/>
  <c r="N62" i="4" a="1"/>
  <c r="N62" i="4" s="1"/>
  <c r="N63" i="4" a="1"/>
  <c r="N63" i="4" s="1"/>
  <c r="N64" i="4" a="1"/>
  <c r="N64" i="4" s="1"/>
  <c r="N65" i="4" a="1"/>
  <c r="N65" i="4" s="1"/>
  <c r="N66" i="4" a="1"/>
  <c r="N66" i="4" s="1"/>
  <c r="N67" i="4" a="1"/>
  <c r="N67" i="4" s="1"/>
  <c r="N68" i="4" a="1"/>
  <c r="N68" i="4" s="1"/>
  <c r="N69" i="4" a="1"/>
  <c r="N69" i="4" s="1"/>
  <c r="N37" i="4" a="1"/>
  <c r="N37" i="4" s="1"/>
  <c r="M2" i="3" s="1"/>
  <c r="M15" i="3" s="1"/>
  <c r="K37" i="4" a="1"/>
  <c r="K37" i="4" s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2" i="4"/>
  <c r="M23" i="3" l="1"/>
  <c r="M16" i="3"/>
  <c r="M24" i="3"/>
  <c r="M19" i="3"/>
  <c r="M25" i="3"/>
  <c r="M20" i="3"/>
  <c r="M21" i="3"/>
  <c r="M17" i="3"/>
  <c r="K38" i="4" a="1"/>
  <c r="K38" i="4" s="1"/>
  <c r="L3" i="3" s="1"/>
  <c r="L16" i="3" s="1"/>
  <c r="N16" i="3" s="1"/>
  <c r="K39" i="4" a="1"/>
  <c r="K39" i="4" s="1"/>
  <c r="L4" i="3" s="1"/>
  <c r="K40" i="4" a="1"/>
  <c r="K40" i="4" s="1"/>
  <c r="L7" i="3" s="1"/>
  <c r="K41" i="4" a="1"/>
  <c r="K41" i="4" s="1"/>
  <c r="L8" i="3" s="1"/>
  <c r="K42" i="4" a="1"/>
  <c r="K42" i="4" s="1"/>
  <c r="L10" i="3" s="1"/>
  <c r="K43" i="4" a="1"/>
  <c r="K43" i="4" s="1"/>
  <c r="L12" i="3" s="1"/>
  <c r="K44" i="4" a="1"/>
  <c r="K44" i="4" s="1"/>
  <c r="L5" i="3" s="1"/>
  <c r="L18" i="3" s="1"/>
  <c r="K45" i="4" a="1"/>
  <c r="K45" i="4" s="1"/>
  <c r="L6" i="3" s="1"/>
  <c r="K46" i="4" a="1"/>
  <c r="K46" i="4" s="1"/>
  <c r="L11" i="3" s="1"/>
  <c r="K47" i="4" a="1"/>
  <c r="K47" i="4" s="1"/>
  <c r="L9" i="3" s="1"/>
  <c r="L22" i="3" s="1"/>
  <c r="K48" i="4" a="1"/>
  <c r="K48" i="4" s="1"/>
  <c r="K49" i="4" a="1"/>
  <c r="K49" i="4" s="1"/>
  <c r="K50" i="4" a="1"/>
  <c r="K50" i="4" s="1"/>
  <c r="K51" i="4" a="1"/>
  <c r="K51" i="4" s="1"/>
  <c r="K52" i="4" a="1"/>
  <c r="K52" i="4" s="1"/>
  <c r="K53" i="4" a="1"/>
  <c r="K53" i="4" s="1"/>
  <c r="K54" i="4" a="1"/>
  <c r="K54" i="4" s="1"/>
  <c r="K55" i="4" a="1"/>
  <c r="K55" i="4" s="1"/>
  <c r="K56" i="4" a="1"/>
  <c r="K56" i="4" s="1"/>
  <c r="K57" i="4" a="1"/>
  <c r="K57" i="4" s="1"/>
  <c r="K58" i="4" a="1"/>
  <c r="K58" i="4" s="1"/>
  <c r="K59" i="4" a="1"/>
  <c r="K59" i="4" s="1"/>
  <c r="K60" i="4" a="1"/>
  <c r="K60" i="4" s="1"/>
  <c r="K61" i="4" a="1"/>
  <c r="K61" i="4" s="1"/>
  <c r="K62" i="4" a="1"/>
  <c r="K62" i="4" s="1"/>
  <c r="K63" i="4" a="1"/>
  <c r="K63" i="4" s="1"/>
  <c r="K64" i="4" a="1"/>
  <c r="K64" i="4" s="1"/>
  <c r="K65" i="4" a="1"/>
  <c r="K65" i="4" s="1"/>
  <c r="K66" i="4" a="1"/>
  <c r="K66" i="4" s="1"/>
  <c r="K67" i="4" a="1"/>
  <c r="K67" i="4" s="1"/>
  <c r="K68" i="4" a="1"/>
  <c r="K68" i="4" s="1"/>
  <c r="K69" i="4" a="1"/>
  <c r="K69" i="4" s="1"/>
  <c r="I48" i="4" a="1"/>
  <c r="I48" i="4" s="1"/>
  <c r="I49" i="4" a="1"/>
  <c r="I49" i="4" s="1"/>
  <c r="I50" i="4" a="1"/>
  <c r="I50" i="4" s="1"/>
  <c r="I51" i="4" a="1"/>
  <c r="I51" i="4" s="1"/>
  <c r="I52" i="4" a="1"/>
  <c r="I52" i="4" s="1"/>
  <c r="I53" i="4" a="1"/>
  <c r="I53" i="4" s="1"/>
  <c r="I54" i="4" a="1"/>
  <c r="I54" i="4" s="1"/>
  <c r="I55" i="4" a="1"/>
  <c r="I55" i="4" s="1"/>
  <c r="I56" i="4" a="1"/>
  <c r="I56" i="4" s="1"/>
  <c r="I57" i="4" a="1"/>
  <c r="I57" i="4" s="1"/>
  <c r="I58" i="4" a="1"/>
  <c r="I58" i="4" s="1"/>
  <c r="I59" i="4" a="1"/>
  <c r="I59" i="4" s="1"/>
  <c r="I60" i="4" a="1"/>
  <c r="I60" i="4" s="1"/>
  <c r="I61" i="4" a="1"/>
  <c r="I61" i="4" s="1"/>
  <c r="I62" i="4" a="1"/>
  <c r="I62" i="4" s="1"/>
  <c r="I63" i="4" a="1"/>
  <c r="I63" i="4" s="1"/>
  <c r="I64" i="4" a="1"/>
  <c r="I64" i="4" s="1"/>
  <c r="I65" i="4" a="1"/>
  <c r="I65" i="4" s="1"/>
  <c r="I66" i="4" a="1"/>
  <c r="I66" i="4" s="1"/>
  <c r="I67" i="4" a="1"/>
  <c r="I67" i="4" s="1"/>
  <c r="I68" i="4" a="1"/>
  <c r="I68" i="4" s="1"/>
  <c r="I69" i="4" a="1"/>
  <c r="I69" i="4" s="1"/>
  <c r="H38" i="4" a="1"/>
  <c r="H38" i="4" s="1"/>
  <c r="F3" i="3" s="1"/>
  <c r="H39" i="4" a="1"/>
  <c r="H39" i="4" s="1"/>
  <c r="F4" i="3" s="1"/>
  <c r="H40" i="4" a="1"/>
  <c r="H40" i="4" s="1"/>
  <c r="F7" i="3" s="1"/>
  <c r="H41" i="4" a="1"/>
  <c r="H41" i="4" s="1"/>
  <c r="F8" i="3" s="1"/>
  <c r="H42" i="4" a="1"/>
  <c r="H42" i="4" s="1"/>
  <c r="F10" i="3" s="1"/>
  <c r="H43" i="4" a="1"/>
  <c r="H43" i="4" s="1"/>
  <c r="F12" i="3" s="1"/>
  <c r="H44" i="4" a="1"/>
  <c r="H44" i="4" s="1"/>
  <c r="F5" i="3" s="1"/>
  <c r="F18" i="3" s="1"/>
  <c r="H45" i="4" a="1"/>
  <c r="H45" i="4" s="1"/>
  <c r="F6" i="3" s="1"/>
  <c r="H46" i="4" a="1"/>
  <c r="H46" i="4" s="1"/>
  <c r="F11" i="3" s="1"/>
  <c r="H47" i="4" a="1"/>
  <c r="H47" i="4" s="1"/>
  <c r="F9" i="3" s="1"/>
  <c r="F22" i="3" s="1"/>
  <c r="H48" i="4" a="1"/>
  <c r="H48" i="4" s="1"/>
  <c r="H49" i="4" a="1"/>
  <c r="H49" i="4" s="1"/>
  <c r="H50" i="4" a="1"/>
  <c r="H50" i="4" s="1"/>
  <c r="H51" i="4" a="1"/>
  <c r="H51" i="4" s="1"/>
  <c r="H52" i="4" a="1"/>
  <c r="H52" i="4" s="1"/>
  <c r="H53" i="4" a="1"/>
  <c r="H53" i="4" s="1"/>
  <c r="H54" i="4" a="1"/>
  <c r="H54" i="4" s="1"/>
  <c r="H55" i="4" a="1"/>
  <c r="H55" i="4" s="1"/>
  <c r="H56" i="4" a="1"/>
  <c r="H56" i="4" s="1"/>
  <c r="H57" i="4" a="1"/>
  <c r="H57" i="4" s="1"/>
  <c r="H58" i="4" a="1"/>
  <c r="H58" i="4" s="1"/>
  <c r="H59" i="4" a="1"/>
  <c r="H59" i="4" s="1"/>
  <c r="H60" i="4" a="1"/>
  <c r="H60" i="4" s="1"/>
  <c r="H61" i="4" a="1"/>
  <c r="H61" i="4" s="1"/>
  <c r="H62" i="4" a="1"/>
  <c r="H62" i="4" s="1"/>
  <c r="H63" i="4" a="1"/>
  <c r="H63" i="4" s="1"/>
  <c r="H64" i="4" a="1"/>
  <c r="H64" i="4" s="1"/>
  <c r="H65" i="4" a="1"/>
  <c r="H65" i="4" s="1"/>
  <c r="H66" i="4" a="1"/>
  <c r="H66" i="4" s="1"/>
  <c r="H67" i="4" a="1"/>
  <c r="H67" i="4" s="1"/>
  <c r="H68" i="4" a="1"/>
  <c r="H68" i="4" s="1"/>
  <c r="H69" i="4" a="1"/>
  <c r="H69" i="4" s="1"/>
  <c r="G38" i="4" a="1"/>
  <c r="G38" i="4" s="1"/>
  <c r="E3" i="3" s="1"/>
  <c r="G39" i="4" a="1"/>
  <c r="G39" i="4" s="1"/>
  <c r="E4" i="3" s="1"/>
  <c r="G40" i="4" a="1"/>
  <c r="G40" i="4" s="1"/>
  <c r="E7" i="3" s="1"/>
  <c r="G41" i="4" a="1"/>
  <c r="G41" i="4" s="1"/>
  <c r="E8" i="3" s="1"/>
  <c r="G42" i="4" a="1"/>
  <c r="G42" i="4" s="1"/>
  <c r="E10" i="3" s="1"/>
  <c r="G43" i="4" a="1"/>
  <c r="G43" i="4" s="1"/>
  <c r="E12" i="3" s="1"/>
  <c r="G44" i="4" a="1"/>
  <c r="G44" i="4" s="1"/>
  <c r="E5" i="3" s="1"/>
  <c r="E18" i="3" s="1"/>
  <c r="G45" i="4" a="1"/>
  <c r="G45" i="4" s="1"/>
  <c r="E6" i="3" s="1"/>
  <c r="G46" i="4" a="1"/>
  <c r="G46" i="4" s="1"/>
  <c r="E11" i="3" s="1"/>
  <c r="G47" i="4" a="1"/>
  <c r="G47" i="4" s="1"/>
  <c r="E9" i="3" s="1"/>
  <c r="E22" i="3" s="1"/>
  <c r="G48" i="4" a="1"/>
  <c r="G48" i="4" s="1"/>
  <c r="G49" i="4" a="1"/>
  <c r="G49" i="4" s="1"/>
  <c r="G50" i="4" a="1"/>
  <c r="G50" i="4" s="1"/>
  <c r="G51" i="4" a="1"/>
  <c r="G51" i="4" s="1"/>
  <c r="G52" i="4" a="1"/>
  <c r="G52" i="4" s="1"/>
  <c r="G53" i="4" a="1"/>
  <c r="G53" i="4" s="1"/>
  <c r="G54" i="4" a="1"/>
  <c r="G54" i="4" s="1"/>
  <c r="G55" i="4" a="1"/>
  <c r="G55" i="4" s="1"/>
  <c r="G56" i="4" a="1"/>
  <c r="G56" i="4" s="1"/>
  <c r="G57" i="4" a="1"/>
  <c r="G57" i="4" s="1"/>
  <c r="G58" i="4" a="1"/>
  <c r="G58" i="4" s="1"/>
  <c r="G59" i="4" a="1"/>
  <c r="G59" i="4" s="1"/>
  <c r="G60" i="4" a="1"/>
  <c r="G60" i="4" s="1"/>
  <c r="G61" i="4" a="1"/>
  <c r="G61" i="4" s="1"/>
  <c r="G62" i="4" a="1"/>
  <c r="G62" i="4" s="1"/>
  <c r="G63" i="4" a="1"/>
  <c r="G63" i="4" s="1"/>
  <c r="G64" i="4" a="1"/>
  <c r="G64" i="4" s="1"/>
  <c r="G65" i="4" a="1"/>
  <c r="G65" i="4" s="1"/>
  <c r="G66" i="4" a="1"/>
  <c r="G66" i="4" s="1"/>
  <c r="G67" i="4" a="1"/>
  <c r="G67" i="4" s="1"/>
  <c r="G68" i="4" a="1"/>
  <c r="G68" i="4" s="1"/>
  <c r="G69" i="4" a="1"/>
  <c r="G69" i="4" s="1"/>
  <c r="E38" i="4" a="1"/>
  <c r="E38" i="4" s="1"/>
  <c r="C3" i="3" s="1"/>
  <c r="E39" i="4" a="1"/>
  <c r="E39" i="4" s="1"/>
  <c r="C4" i="3" s="1"/>
  <c r="E40" i="4" a="1"/>
  <c r="E40" i="4" s="1"/>
  <c r="C7" i="3" s="1"/>
  <c r="E41" i="4" a="1"/>
  <c r="E41" i="4" s="1"/>
  <c r="C8" i="3" s="1"/>
  <c r="E42" i="4" a="1"/>
  <c r="E42" i="4" s="1"/>
  <c r="C10" i="3" s="1"/>
  <c r="E43" i="4" a="1"/>
  <c r="E43" i="4" s="1"/>
  <c r="C12" i="3" s="1"/>
  <c r="E44" i="4" a="1"/>
  <c r="E44" i="4" s="1"/>
  <c r="C5" i="3" s="1"/>
  <c r="C18" i="3" s="1"/>
  <c r="E45" i="4" a="1"/>
  <c r="E45" i="4" s="1"/>
  <c r="C6" i="3" s="1"/>
  <c r="E46" i="4" a="1"/>
  <c r="E46" i="4" s="1"/>
  <c r="C11" i="3" s="1"/>
  <c r="E47" i="4" a="1"/>
  <c r="E47" i="4" s="1"/>
  <c r="C9" i="3" s="1"/>
  <c r="C22" i="3" s="1"/>
  <c r="E48" i="4" a="1"/>
  <c r="E48" i="4" s="1"/>
  <c r="E49" i="4" a="1"/>
  <c r="E49" i="4" s="1"/>
  <c r="E50" i="4" a="1"/>
  <c r="E50" i="4" s="1"/>
  <c r="E51" i="4" a="1"/>
  <c r="E51" i="4" s="1"/>
  <c r="E52" i="4" a="1"/>
  <c r="E52" i="4" s="1"/>
  <c r="E53" i="4" a="1"/>
  <c r="E53" i="4" s="1"/>
  <c r="E54" i="4" a="1"/>
  <c r="E54" i="4" s="1"/>
  <c r="E55" i="4" a="1"/>
  <c r="E55" i="4" s="1"/>
  <c r="E56" i="4" a="1"/>
  <c r="E56" i="4" s="1"/>
  <c r="E57" i="4" a="1"/>
  <c r="E57" i="4" s="1"/>
  <c r="E58" i="4" a="1"/>
  <c r="E58" i="4" s="1"/>
  <c r="E59" i="4" a="1"/>
  <c r="E59" i="4" s="1"/>
  <c r="E60" i="4" a="1"/>
  <c r="E60" i="4" s="1"/>
  <c r="E61" i="4" a="1"/>
  <c r="E61" i="4" s="1"/>
  <c r="E62" i="4" a="1"/>
  <c r="E62" i="4" s="1"/>
  <c r="E63" i="4" a="1"/>
  <c r="E63" i="4" s="1"/>
  <c r="E64" i="4" a="1"/>
  <c r="E64" i="4" s="1"/>
  <c r="E65" i="4" a="1"/>
  <c r="E65" i="4" s="1"/>
  <c r="E66" i="4" a="1"/>
  <c r="E66" i="4" s="1"/>
  <c r="E67" i="4" a="1"/>
  <c r="E67" i="4" s="1"/>
  <c r="E68" i="4" a="1"/>
  <c r="E68" i="4" s="1"/>
  <c r="E69" i="4" a="1"/>
  <c r="E69" i="4" s="1"/>
  <c r="D38" i="4" a="1"/>
  <c r="D38" i="4" s="1"/>
  <c r="D3" i="3" s="1"/>
  <c r="D39" i="4" a="1"/>
  <c r="D39" i="4" s="1"/>
  <c r="D4" i="3" s="1"/>
  <c r="D40" i="4" a="1"/>
  <c r="D40" i="4" s="1"/>
  <c r="D7" i="3" s="1"/>
  <c r="D41" i="4" a="1"/>
  <c r="D41" i="4" s="1"/>
  <c r="D8" i="3" s="1"/>
  <c r="D42" i="4" a="1"/>
  <c r="D42" i="4" s="1"/>
  <c r="D10" i="3" s="1"/>
  <c r="D43" i="4" a="1"/>
  <c r="D43" i="4" s="1"/>
  <c r="D12" i="3" s="1"/>
  <c r="D44" i="4" a="1"/>
  <c r="D44" i="4" s="1"/>
  <c r="D5" i="3" s="1"/>
  <c r="D18" i="3" s="1"/>
  <c r="D45" i="4" a="1"/>
  <c r="D45" i="4" s="1"/>
  <c r="D6" i="3" s="1"/>
  <c r="D46" i="4" a="1"/>
  <c r="D46" i="4" s="1"/>
  <c r="D11" i="3" s="1"/>
  <c r="D47" i="4" a="1"/>
  <c r="D47" i="4" s="1"/>
  <c r="D9" i="3" s="1"/>
  <c r="D22" i="3" s="1"/>
  <c r="D48" i="4" a="1"/>
  <c r="D48" i="4" s="1"/>
  <c r="D49" i="4" a="1"/>
  <c r="D49" i="4" s="1"/>
  <c r="D50" i="4" a="1"/>
  <c r="D50" i="4" s="1"/>
  <c r="D51" i="4" a="1"/>
  <c r="D51" i="4" s="1"/>
  <c r="D52" i="4" a="1"/>
  <c r="D52" i="4" s="1"/>
  <c r="D53" i="4" a="1"/>
  <c r="D53" i="4" s="1"/>
  <c r="D54" i="4" a="1"/>
  <c r="D54" i="4" s="1"/>
  <c r="D55" i="4" a="1"/>
  <c r="D55" i="4" s="1"/>
  <c r="D56" i="4" a="1"/>
  <c r="D56" i="4" s="1"/>
  <c r="D57" i="4" a="1"/>
  <c r="D57" i="4" s="1"/>
  <c r="D58" i="4" a="1"/>
  <c r="D58" i="4" s="1"/>
  <c r="D59" i="4" a="1"/>
  <c r="D59" i="4" s="1"/>
  <c r="D60" i="4" a="1"/>
  <c r="D60" i="4" s="1"/>
  <c r="D61" i="4" a="1"/>
  <c r="D61" i="4" s="1"/>
  <c r="D62" i="4" a="1"/>
  <c r="D62" i="4" s="1"/>
  <c r="D63" i="4" a="1"/>
  <c r="D63" i="4" s="1"/>
  <c r="D64" i="4" a="1"/>
  <c r="D64" i="4" s="1"/>
  <c r="D65" i="4" a="1"/>
  <c r="D65" i="4" s="1"/>
  <c r="D66" i="4" a="1"/>
  <c r="D66" i="4" s="1"/>
  <c r="D67" i="4" a="1"/>
  <c r="D67" i="4" s="1"/>
  <c r="D68" i="4" a="1"/>
  <c r="D68" i="4" s="1"/>
  <c r="D69" i="4" a="1"/>
  <c r="D69" i="4" s="1"/>
  <c r="C40" i="4" a="1"/>
  <c r="C40" i="4" s="1"/>
  <c r="B7" i="3" s="1"/>
  <c r="C41" i="4" a="1"/>
  <c r="C41" i="4" s="1"/>
  <c r="B8" i="3" s="1"/>
  <c r="C42" i="4" a="1"/>
  <c r="C42" i="4" s="1"/>
  <c r="B10" i="3" s="1"/>
  <c r="C43" i="4" a="1"/>
  <c r="C43" i="4" s="1"/>
  <c r="B12" i="3" s="1"/>
  <c r="C44" i="4" a="1"/>
  <c r="C44" i="4" s="1"/>
  <c r="B5" i="3" s="1"/>
  <c r="C45" i="4" a="1"/>
  <c r="C45" i="4" s="1"/>
  <c r="B6" i="3" s="1"/>
  <c r="C46" i="4" a="1"/>
  <c r="C46" i="4" s="1"/>
  <c r="B11" i="3" s="1"/>
  <c r="C47" i="4" a="1"/>
  <c r="C47" i="4" s="1"/>
  <c r="B9" i="3" s="1"/>
  <c r="B22" i="3" s="1"/>
  <c r="C48" i="4" a="1"/>
  <c r="C48" i="4" s="1"/>
  <c r="C49" i="4" a="1"/>
  <c r="C49" i="4" s="1"/>
  <c r="C50" i="4" a="1"/>
  <c r="C50" i="4" s="1"/>
  <c r="C51" i="4" a="1"/>
  <c r="C51" i="4" s="1"/>
  <c r="C52" i="4" a="1"/>
  <c r="C52" i="4" s="1"/>
  <c r="C53" i="4" a="1"/>
  <c r="C53" i="4" s="1"/>
  <c r="C54" i="4" a="1"/>
  <c r="C54" i="4" s="1"/>
  <c r="C55" i="4" a="1"/>
  <c r="C55" i="4" s="1"/>
  <c r="C56" i="4" a="1"/>
  <c r="C56" i="4" s="1"/>
  <c r="C57" i="4" a="1"/>
  <c r="C57" i="4" s="1"/>
  <c r="C58" i="4" a="1"/>
  <c r="C58" i="4" s="1"/>
  <c r="C59" i="4" a="1"/>
  <c r="C59" i="4" s="1"/>
  <c r="C60" i="4" a="1"/>
  <c r="C60" i="4" s="1"/>
  <c r="C61" i="4" a="1"/>
  <c r="C61" i="4" s="1"/>
  <c r="C62" i="4" a="1"/>
  <c r="C62" i="4" s="1"/>
  <c r="C63" i="4" a="1"/>
  <c r="C63" i="4" s="1"/>
  <c r="C64" i="4" a="1"/>
  <c r="C64" i="4" s="1"/>
  <c r="C65" i="4" a="1"/>
  <c r="C65" i="4" s="1"/>
  <c r="C66" i="4" a="1"/>
  <c r="C66" i="4" s="1"/>
  <c r="C67" i="4" a="1"/>
  <c r="C67" i="4" s="1"/>
  <c r="C68" i="4" a="1"/>
  <c r="C68" i="4" s="1"/>
  <c r="C69" i="4" a="1"/>
  <c r="C69" i="4" s="1"/>
  <c r="L2" i="3"/>
  <c r="L15" i="3" s="1"/>
  <c r="N15" i="3" s="1"/>
  <c r="H37" i="4" a="1"/>
  <c r="H37" i="4" s="1"/>
  <c r="F2" i="3" s="1"/>
  <c r="F15" i="3" s="1"/>
  <c r="E37" i="4" a="1"/>
  <c r="E37" i="4" s="1"/>
  <c r="C2" i="3" s="1"/>
  <c r="C15" i="3" s="1"/>
  <c r="G37" i="4" a="1"/>
  <c r="G37" i="4" s="1"/>
  <c r="E2" i="3" s="1"/>
  <c r="E15" i="3" s="1"/>
  <c r="C37" i="4" a="1"/>
  <c r="C37" i="4" s="1"/>
  <c r="B2" i="3" s="1"/>
  <c r="B15" i="3" s="1"/>
  <c r="C39" i="4" a="1"/>
  <c r="C39" i="4" s="1"/>
  <c r="B4" i="3" s="1"/>
  <c r="C38" i="4" a="1"/>
  <c r="C38" i="4" s="1"/>
  <c r="B3" i="3" s="1"/>
  <c r="D37" i="4" a="1"/>
  <c r="D37" i="4" s="1"/>
  <c r="D2" i="3" s="1"/>
  <c r="D15" i="3" s="1"/>
  <c r="I37" i="4" a="1"/>
  <c r="I37" i="4" s="1"/>
  <c r="G2" i="3" s="1"/>
  <c r="G15" i="3" s="1"/>
  <c r="I42" i="4" a="1"/>
  <c r="I42" i="4" s="1"/>
  <c r="G10" i="3" s="1"/>
  <c r="I46" i="4" a="1"/>
  <c r="I46" i="4" s="1"/>
  <c r="G11" i="3" s="1"/>
  <c r="I41" i="4" a="1"/>
  <c r="I41" i="4" s="1"/>
  <c r="G8" i="3" s="1"/>
  <c r="I45" i="4" a="1"/>
  <c r="I45" i="4" s="1"/>
  <c r="G6" i="3" s="1"/>
  <c r="I38" i="4" a="1"/>
  <c r="I38" i="4" s="1"/>
  <c r="G3" i="3" s="1"/>
  <c r="I40" i="4" a="1"/>
  <c r="I40" i="4" s="1"/>
  <c r="G7" i="3" s="1"/>
  <c r="G20" i="3" s="1"/>
  <c r="I44" i="4" a="1"/>
  <c r="I44" i="4" s="1"/>
  <c r="G5" i="3" s="1"/>
  <c r="G18" i="3" s="1"/>
  <c r="I39" i="4" a="1"/>
  <c r="I39" i="4" s="1"/>
  <c r="G4" i="3" s="1"/>
  <c r="I43" i="4" a="1"/>
  <c r="I43" i="4" s="1"/>
  <c r="G12" i="3" s="1"/>
  <c r="G23" i="3" s="1"/>
  <c r="I47" i="4" a="1"/>
  <c r="I47" i="4" s="1"/>
  <c r="G9" i="3" s="1"/>
  <c r="H15" i="3" l="1"/>
  <c r="L19" i="3"/>
  <c r="E23" i="3"/>
  <c r="D23" i="3"/>
  <c r="F23" i="3"/>
  <c r="L23" i="3"/>
  <c r="L24" i="3"/>
  <c r="E19" i="3"/>
  <c r="F19" i="3"/>
  <c r="B17" i="3"/>
  <c r="C19" i="3"/>
  <c r="F24" i="3"/>
  <c r="B19" i="3"/>
  <c r="D19" i="3"/>
  <c r="D21" i="3"/>
  <c r="D17" i="3"/>
  <c r="G22" i="3"/>
  <c r="H22" i="3" s="1"/>
  <c r="G17" i="3"/>
  <c r="B16" i="3"/>
  <c r="E24" i="3"/>
  <c r="F16" i="3"/>
  <c r="G16" i="3"/>
  <c r="G21" i="3"/>
  <c r="G25" i="3"/>
  <c r="C17" i="3"/>
  <c r="E21" i="3"/>
  <c r="E17" i="3"/>
  <c r="F21" i="3"/>
  <c r="F17" i="3"/>
  <c r="L21" i="3"/>
  <c r="L17" i="3"/>
  <c r="N17" i="3" s="1"/>
  <c r="G19" i="3"/>
  <c r="G24" i="3"/>
  <c r="B18" i="3"/>
  <c r="D24" i="3"/>
  <c r="D25" i="3"/>
  <c r="D20" i="3"/>
  <c r="D16" i="3"/>
  <c r="E25" i="3"/>
  <c r="E20" i="3"/>
  <c r="E16" i="3"/>
  <c r="F25" i="3"/>
  <c r="F20" i="3"/>
  <c r="L25" i="3"/>
  <c r="L20" i="3"/>
  <c r="H18" i="3"/>
  <c r="B24" i="3"/>
  <c r="C24" i="3"/>
  <c r="B25" i="3"/>
  <c r="B20" i="3"/>
  <c r="B23" i="3"/>
  <c r="B21" i="3"/>
  <c r="C23" i="3"/>
  <c r="C21" i="3"/>
  <c r="C25" i="3"/>
  <c r="C20" i="3"/>
  <c r="C16" i="3"/>
  <c r="J18" i="3" l="1"/>
  <c r="K18" i="3" s="1"/>
  <c r="O18" i="3" s="1"/>
  <c r="J22" i="3"/>
  <c r="K22" i="3" s="1"/>
  <c r="H23" i="3"/>
  <c r="H25" i="3"/>
  <c r="H19" i="3"/>
  <c r="H20" i="3"/>
  <c r="H16" i="3"/>
  <c r="E26" i="3"/>
  <c r="H17" i="3"/>
  <c r="H21" i="3"/>
  <c r="H24" i="3"/>
  <c r="H26" i="3" l="1"/>
  <c r="O22" i="3"/>
  <c r="Q22" i="3"/>
  <c r="Q18" i="3"/>
  <c r="R18" i="3" s="1"/>
  <c r="J21" i="3"/>
  <c r="K21" i="3" s="1"/>
  <c r="J20" i="3"/>
  <c r="K20" i="3" s="1"/>
  <c r="J25" i="3"/>
  <c r="K25" i="3" s="1"/>
  <c r="J24" i="3"/>
  <c r="K24" i="3" s="1"/>
  <c r="J17" i="3"/>
  <c r="K17" i="3" s="1"/>
  <c r="J16" i="3"/>
  <c r="J19" i="3"/>
  <c r="K19" i="3" s="1"/>
  <c r="J23" i="3"/>
  <c r="K23" i="3" s="1"/>
  <c r="K16" i="3" l="1"/>
  <c r="O16" i="3" s="1"/>
  <c r="S18" i="3"/>
  <c r="R22" i="3"/>
  <c r="S22" i="3"/>
  <c r="Q23" i="3"/>
  <c r="O23" i="3"/>
  <c r="Q16" i="3"/>
  <c r="O24" i="3"/>
  <c r="Q24" i="3"/>
  <c r="O20" i="3"/>
  <c r="Q20" i="3"/>
  <c r="O19" i="3"/>
  <c r="Q19" i="3"/>
  <c r="Q17" i="3"/>
  <c r="O17" i="3"/>
  <c r="O25" i="3"/>
  <c r="Q25" i="3"/>
  <c r="Q21" i="3"/>
  <c r="O21" i="3"/>
  <c r="R24" i="3" l="1"/>
  <c r="S24" i="3"/>
  <c r="R16" i="3"/>
  <c r="S16" i="3"/>
  <c r="R21" i="3"/>
  <c r="S17" i="3"/>
  <c r="R19" i="3"/>
  <c r="S20" i="3"/>
  <c r="S25" i="3"/>
  <c r="R17" i="3"/>
  <c r="S19" i="3"/>
  <c r="R20" i="3"/>
  <c r="S23" i="3"/>
  <c r="R25" i="3"/>
  <c r="S21" i="3"/>
  <c r="R23" i="3"/>
  <c r="J15" i="3"/>
  <c r="J26" i="3" s="1"/>
  <c r="K15" i="3" l="1"/>
  <c r="K26" i="3" s="1"/>
  <c r="O15" i="3" l="1"/>
  <c r="Q15" i="3"/>
  <c r="R15" i="3" l="1"/>
  <c r="R26" i="3" s="1"/>
  <c r="S15" i="3"/>
  <c r="S26" i="3" s="1"/>
</calcChain>
</file>

<file path=xl/comments1.xml><?xml version="1.0" encoding="utf-8"?>
<comments xmlns="http://schemas.openxmlformats.org/spreadsheetml/2006/main">
  <authors>
    <author>Nastia</author>
  </authors>
  <commentList>
    <comment ref="D14" authorId="0">
      <text>
        <r>
          <rPr>
            <sz val="9"/>
            <color indexed="81"/>
            <rFont val="Tahoma"/>
            <family val="2"/>
            <charset val="204"/>
          </rPr>
          <t>Реальность</t>
        </r>
      </text>
    </comment>
    <comment ref="E14" authorId="0">
      <text>
        <r>
          <rPr>
            <sz val="9"/>
            <color indexed="81"/>
            <rFont val="Tahoma"/>
            <family val="2"/>
            <charset val="204"/>
          </rPr>
          <t xml:space="preserve">Сила
</t>
        </r>
      </text>
    </comment>
    <comment ref="F14" authorId="0">
      <text>
        <r>
          <rPr>
            <sz val="9"/>
            <color indexed="81"/>
            <rFont val="Tahoma"/>
            <family val="2"/>
            <charset val="204"/>
          </rPr>
          <t xml:space="preserve">Усталость
</t>
        </r>
      </text>
    </comment>
    <comment ref="G14" authorId="0">
      <text>
        <r>
          <rPr>
            <sz val="9"/>
            <color indexed="81"/>
            <rFont val="Tahoma"/>
            <family val="2"/>
            <charset val="204"/>
          </rPr>
          <t xml:space="preserve">Физа
</t>
        </r>
      </text>
    </comment>
    <comment ref="H14" authorId="0">
      <text>
        <r>
          <rPr>
            <sz val="9"/>
            <color indexed="81"/>
            <rFont val="Tahoma"/>
            <family val="2"/>
            <charset val="204"/>
          </rPr>
          <t xml:space="preserve">РС без бонуса
</t>
        </r>
      </text>
    </comment>
    <comment ref="I14" authorId="0">
      <text>
        <r>
          <rPr>
            <sz val="9"/>
            <color indexed="81"/>
            <rFont val="Tahoma"/>
            <family val="2"/>
            <charset val="204"/>
          </rPr>
          <t>Бонус</t>
        </r>
      </text>
    </comment>
    <comment ref="J14" authorId="0">
      <text>
        <r>
          <rPr>
            <sz val="9"/>
            <color indexed="81"/>
            <rFont val="Tahoma"/>
            <family val="2"/>
            <charset val="204"/>
          </rPr>
          <t xml:space="preserve">РС с бонусом
</t>
        </r>
      </text>
    </comment>
    <comment ref="K14" authorId="0">
      <text>
        <r>
          <rPr>
            <sz val="9"/>
            <color indexed="81"/>
            <rFont val="Tahoma"/>
            <family val="2"/>
            <charset val="204"/>
          </rPr>
          <t xml:space="preserve">РС с бонусом округлённый
</t>
        </r>
      </text>
    </comment>
    <comment ref="N14" authorId="0">
      <text>
        <r>
          <rPr>
            <sz val="9"/>
            <color indexed="81"/>
            <rFont val="Tahoma"/>
            <family val="2"/>
            <charset val="204"/>
          </rPr>
          <t xml:space="preserve">Процент от Спец
</t>
        </r>
      </text>
    </comment>
    <comment ref="O14" authorId="0">
      <text>
        <r>
          <rPr>
            <sz val="9"/>
            <color indexed="81"/>
            <rFont val="Tahoma"/>
            <family val="2"/>
            <charset val="204"/>
          </rPr>
          <t xml:space="preserve">Бонус от спец
</t>
        </r>
      </text>
    </comment>
    <comment ref="P14" authorId="0">
      <text>
        <r>
          <rPr>
            <sz val="9"/>
            <color indexed="81"/>
            <rFont val="Tahoma"/>
            <family val="2"/>
            <charset val="204"/>
          </rPr>
          <t>Процент от Лидеров</t>
        </r>
      </text>
    </comment>
    <comment ref="Q14" authorId="0">
      <text>
        <r>
          <rPr>
            <sz val="9"/>
            <color indexed="81"/>
            <rFont val="Tahoma"/>
            <family val="2"/>
            <charset val="204"/>
          </rPr>
          <t>Бонус от лидеров</t>
        </r>
      </text>
    </comment>
    <comment ref="R14" authorId="0">
      <text>
        <r>
          <rPr>
            <sz val="9"/>
            <color indexed="81"/>
            <rFont val="Tahoma"/>
            <family val="2"/>
            <charset val="204"/>
          </rPr>
          <t>Сила Выбранного Состава</t>
        </r>
      </text>
    </comment>
    <comment ref="S14" authorId="0">
      <text>
        <r>
          <rPr>
            <sz val="9"/>
            <color indexed="81"/>
            <rFont val="Tahoma"/>
            <family val="2"/>
            <charset val="204"/>
          </rPr>
          <t xml:space="preserve">Сила выбранного состава округлённая
</t>
        </r>
      </text>
    </comment>
  </commentList>
</comments>
</file>

<file path=xl/sharedStrings.xml><?xml version="1.0" encoding="utf-8"?>
<sst xmlns="http://schemas.openxmlformats.org/spreadsheetml/2006/main" count="215" uniqueCount="125">
  <si>
    <t>Льюис Донован</t>
  </si>
  <si>
    <t>GK</t>
  </si>
  <si>
    <t>4 679к</t>
  </si>
  <si>
    <t>Йоонас Меронен</t>
  </si>
  <si>
    <t>К4 Р</t>
  </si>
  <si>
    <t>10 184к</t>
  </si>
  <si>
    <t>Ка-Хо Ли</t>
  </si>
  <si>
    <t>LD/RD</t>
  </si>
  <si>
    <t>Л</t>
  </si>
  <si>
    <t>2 082к</t>
  </si>
  <si>
    <t>Нико Хокканен</t>
  </si>
  <si>
    <t>LD</t>
  </si>
  <si>
    <t>К4</t>
  </si>
  <si>
    <t>3 736к</t>
  </si>
  <si>
    <t>Айвен Де Ауройо</t>
  </si>
  <si>
    <t>CD</t>
  </si>
  <si>
    <t>3 024к</t>
  </si>
  <si>
    <t>Ги-Виктор Эмильен</t>
  </si>
  <si>
    <t>CD/LD</t>
  </si>
  <si>
    <t>1 568к</t>
  </si>
  <si>
    <t>Юхо Сууронен</t>
  </si>
  <si>
    <t>CD/CM</t>
  </si>
  <si>
    <t>2 692к</t>
  </si>
  <si>
    <t>Френсис Хобб</t>
  </si>
  <si>
    <t>RD/LD</t>
  </si>
  <si>
    <t>2 378к</t>
  </si>
  <si>
    <t>Маркус Кюля-Лаурила</t>
  </si>
  <si>
    <t>3 086к</t>
  </si>
  <si>
    <t>Вили Вянянен</t>
  </si>
  <si>
    <t>3 126к</t>
  </si>
  <si>
    <t>Кристоффер Прикха</t>
  </si>
  <si>
    <t>LM/LD</t>
  </si>
  <si>
    <t>Г4 Ск</t>
  </si>
  <si>
    <t>9 668к</t>
  </si>
  <si>
    <t>Бенуа Банащак</t>
  </si>
  <si>
    <t>CM/CD</t>
  </si>
  <si>
    <t>2 958к</t>
  </si>
  <si>
    <t>Дэвин Крукс</t>
  </si>
  <si>
    <t>Майкол Баланта</t>
  </si>
  <si>
    <t>CM</t>
  </si>
  <si>
    <t>3 131к</t>
  </si>
  <si>
    <t>Эдвард Армильо</t>
  </si>
  <si>
    <t>1 868к</t>
  </si>
  <si>
    <t>Петри Перямяки</t>
  </si>
  <si>
    <t>4 851к</t>
  </si>
  <si>
    <t>Сами Тииттанен</t>
  </si>
  <si>
    <t>3 334к</t>
  </si>
  <si>
    <t>Йонатан Теему</t>
  </si>
  <si>
    <t>11 496к</t>
  </si>
  <si>
    <t>Орас Патронен</t>
  </si>
  <si>
    <t>9 219к</t>
  </si>
  <si>
    <t>Оливье Хуухка</t>
  </si>
  <si>
    <t>Г4 Ск3</t>
  </si>
  <si>
    <t>11 402к</t>
  </si>
  <si>
    <t>Кристиан Мве-Мве</t>
  </si>
  <si>
    <t>RM/CM</t>
  </si>
  <si>
    <t>2 686к</t>
  </si>
  <si>
    <t>Олли Тюнккюнен</t>
  </si>
  <si>
    <t>RM/RF</t>
  </si>
  <si>
    <t>Ат3 Г4</t>
  </si>
  <si>
    <t>11 945к</t>
  </si>
  <si>
    <t>Марио Кулла</t>
  </si>
  <si>
    <t>Элбасан Пурмонен</t>
  </si>
  <si>
    <t>RM/RD</t>
  </si>
  <si>
    <t>Иивари Кильюнен</t>
  </si>
  <si>
    <t>LF/LM</t>
  </si>
  <si>
    <t>2 043к</t>
  </si>
  <si>
    <t>Николай Алхо</t>
  </si>
  <si>
    <t>У4 Шт4 Г4 Пд4</t>
  </si>
  <si>
    <t>35 826к</t>
  </si>
  <si>
    <t>Дардан Садику</t>
  </si>
  <si>
    <t>10 125к</t>
  </si>
  <si>
    <t>Рейо Таипале</t>
  </si>
  <si>
    <t>Г3 Л3</t>
  </si>
  <si>
    <t>10 122к</t>
  </si>
  <si>
    <t>Муленга Ньямбе</t>
  </si>
  <si>
    <t>CF/LF</t>
  </si>
  <si>
    <t>2 963к</t>
  </si>
  <si>
    <t>Йоэл Меро</t>
  </si>
  <si>
    <t>CF/CM</t>
  </si>
  <si>
    <t>5 912к</t>
  </si>
  <si>
    <t>Вилле Химанка</t>
  </si>
  <si>
    <t>Г4 Ат</t>
  </si>
  <si>
    <t>9 768к</t>
  </si>
  <si>
    <t>Ле Тхань Хоай</t>
  </si>
  <si>
    <t>RF/RM</t>
  </si>
  <si>
    <t>Мато Яяло</t>
  </si>
  <si>
    <t>RF</t>
  </si>
  <si>
    <t>3 363к</t>
  </si>
  <si>
    <t>Игрок</t>
  </si>
  <si>
    <t>Поз</t>
  </si>
  <si>
    <t>В</t>
  </si>
  <si>
    <t>С</t>
  </si>
  <si>
    <t>У</t>
  </si>
  <si>
    <t>Ф</t>
  </si>
  <si>
    <t>РС</t>
  </si>
  <si>
    <t>Спецы</t>
  </si>
  <si>
    <t>Цена</t>
  </si>
  <si>
    <t>Игр</t>
  </si>
  <si>
    <t>Р</t>
  </si>
  <si>
    <t>№</t>
  </si>
  <si>
    <t>Стиль</t>
  </si>
  <si>
    <t>комб</t>
  </si>
  <si>
    <t>норм</t>
  </si>
  <si>
    <t>брит</t>
  </si>
  <si>
    <t>спар</t>
  </si>
  <si>
    <t>б-б</t>
  </si>
  <si>
    <t>?</t>
  </si>
  <si>
    <t>Б</t>
  </si>
  <si>
    <t>Растан</t>
  </si>
  <si>
    <t>РСБ</t>
  </si>
  <si>
    <t>РСБокр</t>
  </si>
  <si>
    <t>Спец</t>
  </si>
  <si>
    <t>Бспец</t>
  </si>
  <si>
    <t>%Спец</t>
  </si>
  <si>
    <t>%Лид</t>
  </si>
  <si>
    <t>Блид</t>
  </si>
  <si>
    <t>СВС</t>
  </si>
  <si>
    <t>СВСокр</t>
  </si>
  <si>
    <t>Г4 Ск</t>
  </si>
  <si>
    <t>Г4 Ск3</t>
  </si>
  <si>
    <t>Г4 Ат</t>
  </si>
  <si>
    <t>Ат3 Г4</t>
  </si>
  <si>
    <t>Г3 Л3</t>
  </si>
  <si>
    <t>К4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</si>
</sst>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1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2" lockText="1" noThreeD="1"/>
</file>

<file path=xl/ctrlProps/ctrlProp2.xml><?xml version="1.0" encoding="utf-8"?>
<formControlPr xmlns="http://schemas.microsoft.com/office/spreadsheetml/2009/9/main" objectType="CheckBox" checked="Checked" fmlaLink="$A$3" lockText="1" noThreeD="1"/>
</file>

<file path=xl/ctrlProps/ctrlProp3.xml><?xml version="1.0" encoding="utf-8"?>
<formControlPr xmlns="http://schemas.microsoft.com/office/spreadsheetml/2009/9/main" objectType="CheckBox" fmlaLink="$A$4" lockText="1" noThreeD="1"/>
</file>

<file path=xl/ctrlProps/ctrlProp4.xml><?xml version="1.0" encoding="utf-8"?>
<formControlPr xmlns="http://schemas.microsoft.com/office/spreadsheetml/2009/9/main" objectType="CheckBox" fmlaLink="$A$5" lockText="1" noThreeD="1"/>
</file>

<file path=xl/ctrlProps/ctrlProp5.xml><?xml version="1.0" encoding="utf-8"?>
<formControlPr xmlns="http://schemas.microsoft.com/office/spreadsheetml/2009/9/main" objectType="CheckBox" fmlaLink="$A$6" lockText="1" noThreeD="1"/>
</file>

<file path=xl/ctrlProps/ctrlProp6.xml><?xml version="1.0" encoding="utf-8"?>
<formControlPr xmlns="http://schemas.microsoft.com/office/spreadsheetml/2009/9/main" objectType="CheckBox" fmlaLink="$A$7" lockText="1" noThreeD="1"/>
</file>

<file path=xl/ctrlProps/ctrlProp7.xml><?xml version="1.0" encoding="utf-8"?>
<formControlPr xmlns="http://schemas.microsoft.com/office/spreadsheetml/2009/9/main" objectType="CheckBox" fmlaLink="$A$8" lockText="1" noThreeD="1"/>
</file>

<file path=xl/ctrlProps/ctrlProp8.xml><?xml version="1.0" encoding="utf-8"?>
<formControlPr xmlns="http://schemas.microsoft.com/office/spreadsheetml/2009/9/main" objectType="CheckBox" fmlaLink="$A$9" lockText="1" noThreeD="1"/>
</file>

<file path=xl/ctrlProps/ctrlProp9.xml><?xml version="1.0" encoding="utf-8"?>
<formControlPr xmlns="http://schemas.microsoft.com/office/spreadsheetml/2009/9/main" objectType="CheckBox" fmlaLink="$A$10" lockText="1" noThreeD="1"/>
</file>

<file path=xl/ctrlProps/ctrlProp10.xml><?xml version="1.0" encoding="utf-8"?>
<formControlPr xmlns="http://schemas.microsoft.com/office/spreadsheetml/2009/9/main" objectType="CheckBox" fmlaLink="$A$11" lockText="1" noThreeD="1"/>
</file>

<file path=xl/ctrlProps/ctrlProp11.xml><?xml version="1.0" encoding="utf-8"?>
<formControlPr xmlns="http://schemas.microsoft.com/office/spreadsheetml/2009/9/main" objectType="CheckBox" checked="Checked" fmlaLink="$A$12" lockText="1" noThreeD="1"/>
</file>

<file path=xl/ctrlProps/ctrlProp12.xml><?xml version="1.0" encoding="utf-8"?>
<formControlPr xmlns="http://schemas.microsoft.com/office/spreadsheetml/2009/9/main" objectType="CheckBox" fmlaLink="$A$13" lockText="1" noThreeD="1"/>
</file>

<file path=xl/ctrlProps/ctrlProp13.xml><?xml version="1.0" encoding="utf-8"?>
<formControlPr xmlns="http://schemas.microsoft.com/office/spreadsheetml/2009/9/main" objectType="CheckBox" fmlaLink="$A$14" lockText="1" noThreeD="1"/>
</file>

<file path=xl/ctrlProps/ctrlProp14.xml><?xml version="1.0" encoding="utf-8"?>
<formControlPr xmlns="http://schemas.microsoft.com/office/spreadsheetml/2009/9/main" objectType="CheckBox" fmlaLink="$A$15" lockText="1" noThreeD="1"/>
</file>

<file path=xl/ctrlProps/ctrlProp15.xml><?xml version="1.0" encoding="utf-8"?>
<formControlPr xmlns="http://schemas.microsoft.com/office/spreadsheetml/2009/9/main" objectType="CheckBox" fmlaLink="$A$16" lockText="1" noThreeD="1"/>
</file>

<file path=xl/ctrlProps/ctrlProp16.xml><?xml version="1.0" encoding="utf-8"?>
<formControlPr xmlns="http://schemas.microsoft.com/office/spreadsheetml/2009/9/main" objectType="CheckBox" fmlaLink="$A$17" lockText="1" noThreeD="1"/>
</file>

<file path=xl/ctrlProps/ctrlProp17.xml><?xml version="1.0" encoding="utf-8"?>
<formControlPr xmlns="http://schemas.microsoft.com/office/spreadsheetml/2009/9/main" objectType="CheckBox" fmlaLink="$A$18" lockText="1" noThreeD="1"/>
</file>

<file path=xl/ctrlProps/ctrlProp18.xml><?xml version="1.0" encoding="utf-8"?>
<formControlPr xmlns="http://schemas.microsoft.com/office/spreadsheetml/2009/9/main" objectType="CheckBox" checked="Checked" fmlaLink="$A$19" lockText="1" noThreeD="1"/>
</file>

<file path=xl/ctrlProps/ctrlProp19.xml><?xml version="1.0" encoding="utf-8"?>
<formControlPr xmlns="http://schemas.microsoft.com/office/spreadsheetml/2009/9/main" objectType="CheckBox" checked="Checked" fmlaLink="$A$20" lockText="1" noThreeD="1"/>
</file>

<file path=xl/ctrlProps/ctrlProp20.xml><?xml version="1.0" encoding="utf-8"?>
<formControlPr xmlns="http://schemas.microsoft.com/office/spreadsheetml/2009/9/main" objectType="CheckBox" checked="Checked" fmlaLink="$A$21" lockText="1" noThreeD="1"/>
</file>

<file path=xl/ctrlProps/ctrlProp21.xml><?xml version="1.0" encoding="utf-8"?>
<formControlPr xmlns="http://schemas.microsoft.com/office/spreadsheetml/2009/9/main" objectType="CheckBox" fmlaLink="$A$22" lockText="1" noThreeD="1"/>
</file>

<file path=xl/ctrlProps/ctrlProp22.xml><?xml version="1.0" encoding="utf-8"?>
<formControlPr xmlns="http://schemas.microsoft.com/office/spreadsheetml/2009/9/main" objectType="CheckBox" checked="Checked" fmlaLink="$A$23" lockText="1" noThreeD="1"/>
</file>

<file path=xl/ctrlProps/ctrlProp23.xml><?xml version="1.0" encoding="utf-8"?>
<formControlPr xmlns="http://schemas.microsoft.com/office/spreadsheetml/2009/9/main" objectType="CheckBox" checked="Checked" fmlaLink="$A$24" lockText="1" noThreeD="1"/>
</file>

<file path=xl/ctrlProps/ctrlProp24.xml><?xml version="1.0" encoding="utf-8"?>
<formControlPr xmlns="http://schemas.microsoft.com/office/spreadsheetml/2009/9/main" objectType="CheckBox" checked="Checked" fmlaLink="$A$25" lockText="1" noThreeD="1"/>
</file>

<file path=xl/ctrlProps/ctrlProp25.xml><?xml version="1.0" encoding="utf-8"?>
<formControlPr xmlns="http://schemas.microsoft.com/office/spreadsheetml/2009/9/main" objectType="CheckBox" fmlaLink="$A$26" lockText="1" noThreeD="1"/>
</file>

<file path=xl/ctrlProps/ctrlProp26.xml><?xml version="1.0" encoding="utf-8"?>
<formControlPr xmlns="http://schemas.microsoft.com/office/spreadsheetml/2009/9/main" objectType="CheckBox" fmlaLink="$A$27" lockText="1" noThreeD="1"/>
</file>

<file path=xl/ctrlProps/ctrlProp27.xml><?xml version="1.0" encoding="utf-8"?>
<formControlPr xmlns="http://schemas.microsoft.com/office/spreadsheetml/2009/9/main" objectType="CheckBox" checked="Checked" fmlaLink="$A$28" lockText="1" noThreeD="1"/>
</file>

<file path=xl/ctrlProps/ctrlProp28.xml><?xml version="1.0" encoding="utf-8"?>
<formControlPr xmlns="http://schemas.microsoft.com/office/spreadsheetml/2009/9/main" objectType="CheckBox" checked="Checked" fmlaLink="$A$29" lockText="1" noThreeD="1"/>
</file>

<file path=xl/ctrlProps/ctrlProp29.xml><?xml version="1.0" encoding="utf-8"?>
<formControlPr xmlns="http://schemas.microsoft.com/office/spreadsheetml/2009/9/main" objectType="CheckBox" fmlaLink="$A$30" lockText="1" noThreeD="1"/>
</file>

<file path=xl/ctrlProps/ctrlProp30.xml><?xml version="1.0" encoding="utf-8"?>
<formControlPr xmlns="http://schemas.microsoft.com/office/spreadsheetml/2009/9/main" objectType="CheckBox" fmlaLink="$A$31" lockText="1" noThreeD="1"/>
</file>

<file path=xl/ctrlProps/ctrlProp31.xml><?xml version="1.0" encoding="utf-8"?>
<formControlPr xmlns="http://schemas.microsoft.com/office/spreadsheetml/2009/9/main" objectType="CheckBox" checked="Checked" fmlaLink="$A$32" lockText="1" noThreeD="1"/>
</file>

<file path=xl/ctrlProps/ctrlProp32.xml><?xml version="1.0" encoding="utf-8"?>
<formControlPr xmlns="http://schemas.microsoft.com/office/spreadsheetml/2009/9/main" objectType="CheckBox" fmlaLink="$A$33" lockText="1" noThreeD="1"/>
</file>

<file path=xl/ctrlProps/ctrlProp33.xml><?xml version="1.0" encoding="utf-8"?>
<formControlPr xmlns="http://schemas.microsoft.com/office/spreadsheetml/2009/9/main" objectType="CheckBox" fmlaLink="$A$3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171450</xdr:rowOff>
        </xdr:from>
        <xdr:to>
          <xdr:col>0</xdr:col>
          <xdr:colOff>447675</xdr:colOff>
          <xdr:row>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</xdr:row>
          <xdr:rowOff>171450</xdr:rowOff>
        </xdr:from>
        <xdr:to>
          <xdr:col>0</xdr:col>
          <xdr:colOff>447675</xdr:colOff>
          <xdr:row>3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</xdr:row>
          <xdr:rowOff>171450</xdr:rowOff>
        </xdr:from>
        <xdr:to>
          <xdr:col>0</xdr:col>
          <xdr:colOff>447675</xdr:colOff>
          <xdr:row>4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</xdr:row>
          <xdr:rowOff>171450</xdr:rowOff>
        </xdr:from>
        <xdr:to>
          <xdr:col>0</xdr:col>
          <xdr:colOff>447675</xdr:colOff>
          <xdr:row>5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</xdr:row>
          <xdr:rowOff>171450</xdr:rowOff>
        </xdr:from>
        <xdr:to>
          <xdr:col>0</xdr:col>
          <xdr:colOff>447675</xdr:colOff>
          <xdr:row>6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</xdr:row>
          <xdr:rowOff>171450</xdr:rowOff>
        </xdr:from>
        <xdr:to>
          <xdr:col>0</xdr:col>
          <xdr:colOff>447675</xdr:colOff>
          <xdr:row>7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6</xdr:row>
          <xdr:rowOff>171450</xdr:rowOff>
        </xdr:from>
        <xdr:to>
          <xdr:col>0</xdr:col>
          <xdr:colOff>447675</xdr:colOff>
          <xdr:row>8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7</xdr:row>
          <xdr:rowOff>171450</xdr:rowOff>
        </xdr:from>
        <xdr:to>
          <xdr:col>0</xdr:col>
          <xdr:colOff>447675</xdr:colOff>
          <xdr:row>9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171450</xdr:rowOff>
        </xdr:from>
        <xdr:to>
          <xdr:col>0</xdr:col>
          <xdr:colOff>447675</xdr:colOff>
          <xdr:row>10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171450</xdr:rowOff>
        </xdr:from>
        <xdr:to>
          <xdr:col>0</xdr:col>
          <xdr:colOff>447675</xdr:colOff>
          <xdr:row>11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171450</xdr:rowOff>
        </xdr:from>
        <xdr:to>
          <xdr:col>0</xdr:col>
          <xdr:colOff>447675</xdr:colOff>
          <xdr:row>12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171450</xdr:rowOff>
        </xdr:from>
        <xdr:to>
          <xdr:col>0</xdr:col>
          <xdr:colOff>447675</xdr:colOff>
          <xdr:row>13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171450</xdr:rowOff>
        </xdr:from>
        <xdr:to>
          <xdr:col>0</xdr:col>
          <xdr:colOff>447675</xdr:colOff>
          <xdr:row>14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171450</xdr:rowOff>
        </xdr:from>
        <xdr:to>
          <xdr:col>0</xdr:col>
          <xdr:colOff>447675</xdr:colOff>
          <xdr:row>15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14</xdr:row>
          <xdr:rowOff>171450</xdr:rowOff>
        </xdr:from>
        <xdr:to>
          <xdr:col>0</xdr:col>
          <xdr:colOff>447675</xdr:colOff>
          <xdr:row>16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15</xdr:row>
          <xdr:rowOff>171450</xdr:rowOff>
        </xdr:from>
        <xdr:to>
          <xdr:col>0</xdr:col>
          <xdr:colOff>447675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16</xdr:row>
          <xdr:rowOff>171450</xdr:rowOff>
        </xdr:from>
        <xdr:to>
          <xdr:col>0</xdr:col>
          <xdr:colOff>447675</xdr:colOff>
          <xdr:row>18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17</xdr:row>
          <xdr:rowOff>171450</xdr:rowOff>
        </xdr:from>
        <xdr:to>
          <xdr:col>0</xdr:col>
          <xdr:colOff>447675</xdr:colOff>
          <xdr:row>19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18</xdr:row>
          <xdr:rowOff>171450</xdr:rowOff>
        </xdr:from>
        <xdr:to>
          <xdr:col>0</xdr:col>
          <xdr:colOff>447675</xdr:colOff>
          <xdr:row>20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19</xdr:row>
          <xdr:rowOff>171450</xdr:rowOff>
        </xdr:from>
        <xdr:to>
          <xdr:col>0</xdr:col>
          <xdr:colOff>447675</xdr:colOff>
          <xdr:row>21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20</xdr:row>
          <xdr:rowOff>171450</xdr:rowOff>
        </xdr:from>
        <xdr:to>
          <xdr:col>0</xdr:col>
          <xdr:colOff>447675</xdr:colOff>
          <xdr:row>22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21</xdr:row>
          <xdr:rowOff>171450</xdr:rowOff>
        </xdr:from>
        <xdr:to>
          <xdr:col>0</xdr:col>
          <xdr:colOff>447675</xdr:colOff>
          <xdr:row>23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22</xdr:row>
          <xdr:rowOff>171450</xdr:rowOff>
        </xdr:from>
        <xdr:to>
          <xdr:col>0</xdr:col>
          <xdr:colOff>447675</xdr:colOff>
          <xdr:row>24</xdr:row>
          <xdr:rowOff>9525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23</xdr:row>
          <xdr:rowOff>171450</xdr:rowOff>
        </xdr:from>
        <xdr:to>
          <xdr:col>0</xdr:col>
          <xdr:colOff>447675</xdr:colOff>
          <xdr:row>25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24</xdr:row>
          <xdr:rowOff>171450</xdr:rowOff>
        </xdr:from>
        <xdr:to>
          <xdr:col>0</xdr:col>
          <xdr:colOff>447675</xdr:colOff>
          <xdr:row>26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25</xdr:row>
          <xdr:rowOff>171450</xdr:rowOff>
        </xdr:from>
        <xdr:to>
          <xdr:col>0</xdr:col>
          <xdr:colOff>447675</xdr:colOff>
          <xdr:row>27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26</xdr:row>
          <xdr:rowOff>171450</xdr:rowOff>
        </xdr:from>
        <xdr:to>
          <xdr:col>0</xdr:col>
          <xdr:colOff>447675</xdr:colOff>
          <xdr:row>28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27</xdr:row>
          <xdr:rowOff>171450</xdr:rowOff>
        </xdr:from>
        <xdr:to>
          <xdr:col>0</xdr:col>
          <xdr:colOff>447675</xdr:colOff>
          <xdr:row>29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28</xdr:row>
          <xdr:rowOff>171450</xdr:rowOff>
        </xdr:from>
        <xdr:to>
          <xdr:col>0</xdr:col>
          <xdr:colOff>447675</xdr:colOff>
          <xdr:row>30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29</xdr:row>
          <xdr:rowOff>171450</xdr:rowOff>
        </xdr:from>
        <xdr:to>
          <xdr:col>0</xdr:col>
          <xdr:colOff>447675</xdr:colOff>
          <xdr:row>31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30</xdr:row>
          <xdr:rowOff>171450</xdr:rowOff>
        </xdr:from>
        <xdr:to>
          <xdr:col>0</xdr:col>
          <xdr:colOff>447675</xdr:colOff>
          <xdr:row>32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31</xdr:row>
          <xdr:rowOff>171450</xdr:rowOff>
        </xdr:from>
        <xdr:to>
          <xdr:col>0</xdr:col>
          <xdr:colOff>447675</xdr:colOff>
          <xdr:row>33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32</xdr:row>
          <xdr:rowOff>171450</xdr:rowOff>
        </xdr:from>
        <xdr:to>
          <xdr:col>0</xdr:col>
          <xdr:colOff>447675</xdr:colOff>
          <xdr:row>34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9"/>
  <sheetViews>
    <sheetView topLeftCell="A31" workbookViewId="0">
      <selection activeCell="K27" sqref="K27"/>
    </sheetView>
  </sheetViews>
  <sheetFormatPr defaultRowHeight="15" x14ac:dyDescent="0.25"/>
  <cols>
    <col min="1" max="1" width="8.5703125" style="3" bestFit="1" customWidth="1"/>
    <col min="2" max="2" width="3.140625" style="2" bestFit="1" customWidth="1"/>
    <col min="3" max="3" width="21.85546875" bestFit="1" customWidth="1"/>
    <col min="4" max="4" width="2.7109375" bestFit="1" customWidth="1"/>
    <col min="5" max="5" width="7.5703125" bestFit="1" customWidth="1"/>
    <col min="6" max="6" width="3" bestFit="1" customWidth="1"/>
    <col min="7" max="7" width="4" bestFit="1" customWidth="1"/>
    <col min="8" max="8" width="3" bestFit="1" customWidth="1"/>
    <col min="9" max="9" width="4" bestFit="1" customWidth="1"/>
    <col min="10" max="10" width="3.28515625" bestFit="1" customWidth="1"/>
    <col min="11" max="11" width="13.5703125" bestFit="1" customWidth="1"/>
    <col min="12" max="12" width="7.42578125" bestFit="1" customWidth="1"/>
    <col min="13" max="13" width="4.5703125" bestFit="1" customWidth="1"/>
    <col min="14" max="14" width="6.28515625" bestFit="1" customWidth="1"/>
    <col min="15" max="15" width="4.5703125" customWidth="1"/>
    <col min="16" max="16" width="6.140625" customWidth="1"/>
    <col min="17" max="30" width="4" bestFit="1" customWidth="1"/>
  </cols>
  <sheetData>
    <row r="1" spans="1:30" x14ac:dyDescent="0.25">
      <c r="B1" s="2" t="s">
        <v>100</v>
      </c>
      <c r="C1" t="s">
        <v>89</v>
      </c>
      <c r="D1" t="s">
        <v>99</v>
      </c>
      <c r="E1" t="s">
        <v>90</v>
      </c>
      <c r="F1" t="s">
        <v>91</v>
      </c>
      <c r="G1" t="s">
        <v>92</v>
      </c>
      <c r="H1" t="s">
        <v>93</v>
      </c>
      <c r="I1" s="5">
        <v>12</v>
      </c>
      <c r="J1" t="s">
        <v>95</v>
      </c>
      <c r="K1" t="s">
        <v>96</v>
      </c>
      <c r="L1" t="s">
        <v>97</v>
      </c>
      <c r="M1" t="s">
        <v>98</v>
      </c>
      <c r="N1" t="s">
        <v>101</v>
      </c>
      <c r="Q1">
        <v>0</v>
      </c>
      <c r="R1">
        <v>1</v>
      </c>
      <c r="S1">
        <v>2</v>
      </c>
      <c r="T1">
        <v>3</v>
      </c>
      <c r="U1">
        <v>4</v>
      </c>
      <c r="V1">
        <v>5</v>
      </c>
      <c r="W1">
        <v>6</v>
      </c>
      <c r="X1">
        <v>7</v>
      </c>
      <c r="Y1">
        <v>8</v>
      </c>
      <c r="Z1">
        <v>9</v>
      </c>
      <c r="AA1">
        <v>10</v>
      </c>
      <c r="AB1">
        <v>11</v>
      </c>
      <c r="AC1">
        <v>12</v>
      </c>
      <c r="AD1">
        <v>13</v>
      </c>
    </row>
    <row r="2" spans="1:30" x14ac:dyDescent="0.25">
      <c r="A2" s="4" t="b">
        <v>0</v>
      </c>
      <c r="B2" s="2">
        <v>1</v>
      </c>
      <c r="C2" t="s">
        <v>0</v>
      </c>
      <c r="E2" t="s">
        <v>1</v>
      </c>
      <c r="F2">
        <v>33</v>
      </c>
      <c r="G2">
        <v>81</v>
      </c>
      <c r="H2">
        <v>9</v>
      </c>
      <c r="I2">
        <f>IF(I$1="Ф",J2,INDEX(Q2:AD2,MATCH(I$1,Q$1:AD$1,)))</f>
        <v>88</v>
      </c>
      <c r="J2">
        <v>71</v>
      </c>
      <c r="L2" t="s">
        <v>2</v>
      </c>
      <c r="M2" s="1">
        <v>0.64</v>
      </c>
      <c r="N2" s="1" t="s">
        <v>107</v>
      </c>
      <c r="O2" s="1"/>
      <c r="Q2">
        <v>100</v>
      </c>
      <c r="R2">
        <v>100</v>
      </c>
      <c r="S2">
        <v>112</v>
      </c>
      <c r="T2">
        <v>121</v>
      </c>
      <c r="U2">
        <v>125</v>
      </c>
      <c r="V2">
        <v>121</v>
      </c>
      <c r="W2">
        <v>112</v>
      </c>
      <c r="X2">
        <v>100</v>
      </c>
      <c r="Y2">
        <v>88</v>
      </c>
      <c r="Z2">
        <v>79</v>
      </c>
      <c r="AA2">
        <v>75</v>
      </c>
      <c r="AB2">
        <v>79</v>
      </c>
      <c r="AC2">
        <v>88</v>
      </c>
      <c r="AD2">
        <v>75</v>
      </c>
    </row>
    <row r="3" spans="1:30" x14ac:dyDescent="0.25">
      <c r="A3" s="4" t="b">
        <v>1</v>
      </c>
      <c r="B3" s="2">
        <v>2</v>
      </c>
      <c r="C3" t="s">
        <v>3</v>
      </c>
      <c r="D3">
        <v>7</v>
      </c>
      <c r="E3" t="s">
        <v>1</v>
      </c>
      <c r="F3">
        <v>29</v>
      </c>
      <c r="G3">
        <v>104</v>
      </c>
      <c r="H3">
        <v>0</v>
      </c>
      <c r="I3">
        <f t="shared" ref="I3:I34" si="0">IF(I$1="Ф",J3,INDEX(Q3:AD3,MATCH(I$1,Q$1:AD$1,)))</f>
        <v>100</v>
      </c>
      <c r="J3">
        <v>78</v>
      </c>
      <c r="K3" t="s">
        <v>4</v>
      </c>
      <c r="L3" t="s">
        <v>5</v>
      </c>
      <c r="M3" s="1">
        <v>0.36</v>
      </c>
      <c r="N3" s="1" t="s">
        <v>102</v>
      </c>
      <c r="O3" s="1"/>
      <c r="Q3">
        <v>100</v>
      </c>
      <c r="R3">
        <v>112</v>
      </c>
      <c r="S3">
        <v>121</v>
      </c>
      <c r="T3">
        <v>125</v>
      </c>
      <c r="U3">
        <v>121</v>
      </c>
      <c r="V3">
        <v>112</v>
      </c>
      <c r="W3">
        <v>100</v>
      </c>
      <c r="X3">
        <v>88</v>
      </c>
      <c r="Y3">
        <v>79</v>
      </c>
      <c r="Z3">
        <v>75</v>
      </c>
      <c r="AA3">
        <v>79</v>
      </c>
      <c r="AB3">
        <v>88</v>
      </c>
      <c r="AC3">
        <v>100</v>
      </c>
      <c r="AD3">
        <v>75</v>
      </c>
    </row>
    <row r="4" spans="1:30" x14ac:dyDescent="0.25">
      <c r="A4" s="4" t="b">
        <v>0</v>
      </c>
      <c r="B4" s="2">
        <v>3</v>
      </c>
      <c r="C4" t="s">
        <v>6</v>
      </c>
      <c r="D4">
        <v>3</v>
      </c>
      <c r="E4" t="s">
        <v>7</v>
      </c>
      <c r="F4">
        <v>30</v>
      </c>
      <c r="G4">
        <v>56</v>
      </c>
      <c r="H4">
        <v>0</v>
      </c>
      <c r="I4">
        <f t="shared" si="0"/>
        <v>79</v>
      </c>
      <c r="J4">
        <v>36</v>
      </c>
      <c r="K4" t="s">
        <v>8</v>
      </c>
      <c r="L4" t="s">
        <v>9</v>
      </c>
      <c r="M4" s="1">
        <v>0.61</v>
      </c>
      <c r="N4" s="1" t="s">
        <v>107</v>
      </c>
      <c r="O4" s="1"/>
      <c r="Q4">
        <v>100</v>
      </c>
      <c r="R4">
        <v>75</v>
      </c>
      <c r="S4">
        <v>79</v>
      </c>
      <c r="T4">
        <v>88</v>
      </c>
      <c r="U4">
        <v>100</v>
      </c>
      <c r="V4">
        <v>112</v>
      </c>
      <c r="W4">
        <v>121</v>
      </c>
      <c r="X4">
        <v>125</v>
      </c>
      <c r="Y4">
        <v>121</v>
      </c>
      <c r="Z4">
        <v>112</v>
      </c>
      <c r="AA4">
        <v>100</v>
      </c>
      <c r="AB4">
        <v>88</v>
      </c>
      <c r="AC4">
        <v>79</v>
      </c>
      <c r="AD4">
        <v>75</v>
      </c>
    </row>
    <row r="5" spans="1:30" x14ac:dyDescent="0.25">
      <c r="A5" s="4" t="b">
        <v>0</v>
      </c>
      <c r="B5" s="2">
        <v>4</v>
      </c>
      <c r="C5" t="s">
        <v>10</v>
      </c>
      <c r="E5" t="s">
        <v>11</v>
      </c>
      <c r="F5">
        <v>29</v>
      </c>
      <c r="G5">
        <v>67</v>
      </c>
      <c r="H5">
        <v>3</v>
      </c>
      <c r="I5">
        <f t="shared" si="0"/>
        <v>100</v>
      </c>
      <c r="J5">
        <v>53</v>
      </c>
      <c r="K5" t="s">
        <v>12</v>
      </c>
      <c r="L5" t="s">
        <v>13</v>
      </c>
      <c r="M5" s="1">
        <v>0.14000000000000001</v>
      </c>
      <c r="N5" s="1" t="s">
        <v>105</v>
      </c>
      <c r="O5" s="1"/>
      <c r="Q5">
        <v>100</v>
      </c>
      <c r="R5">
        <v>88</v>
      </c>
      <c r="S5">
        <v>79</v>
      </c>
      <c r="T5">
        <v>75</v>
      </c>
      <c r="U5">
        <v>79</v>
      </c>
      <c r="V5">
        <v>88</v>
      </c>
      <c r="W5">
        <v>100</v>
      </c>
      <c r="X5">
        <v>112</v>
      </c>
      <c r="Y5">
        <v>121</v>
      </c>
      <c r="Z5">
        <v>125</v>
      </c>
      <c r="AA5">
        <v>121</v>
      </c>
      <c r="AB5">
        <v>112</v>
      </c>
      <c r="AC5">
        <v>100</v>
      </c>
      <c r="AD5">
        <v>75</v>
      </c>
    </row>
    <row r="6" spans="1:30" x14ac:dyDescent="0.25">
      <c r="A6" s="4" t="b">
        <v>0</v>
      </c>
      <c r="B6" s="2">
        <v>5</v>
      </c>
      <c r="C6" t="s">
        <v>14</v>
      </c>
      <c r="E6" t="s">
        <v>15</v>
      </c>
      <c r="F6">
        <v>31</v>
      </c>
      <c r="G6">
        <v>68</v>
      </c>
      <c r="H6">
        <v>0</v>
      </c>
      <c r="I6">
        <f t="shared" si="0"/>
        <v>121</v>
      </c>
      <c r="J6">
        <v>60</v>
      </c>
      <c r="L6" t="s">
        <v>16</v>
      </c>
      <c r="M6" s="1">
        <v>0.59</v>
      </c>
      <c r="N6" s="1" t="s">
        <v>107</v>
      </c>
      <c r="O6" s="1"/>
      <c r="Q6">
        <v>100</v>
      </c>
      <c r="R6">
        <v>125</v>
      </c>
      <c r="S6">
        <v>121</v>
      </c>
      <c r="T6">
        <v>112</v>
      </c>
      <c r="U6">
        <v>100</v>
      </c>
      <c r="V6">
        <v>88</v>
      </c>
      <c r="W6">
        <v>79</v>
      </c>
      <c r="X6">
        <v>75</v>
      </c>
      <c r="Y6">
        <v>79</v>
      </c>
      <c r="Z6">
        <v>88</v>
      </c>
      <c r="AA6">
        <v>100</v>
      </c>
      <c r="AB6">
        <v>112</v>
      </c>
      <c r="AC6">
        <v>121</v>
      </c>
      <c r="AD6">
        <v>75</v>
      </c>
    </row>
    <row r="7" spans="1:30" x14ac:dyDescent="0.25">
      <c r="A7" s="4" t="b">
        <v>0</v>
      </c>
      <c r="B7" s="2">
        <v>6</v>
      </c>
      <c r="C7" t="s">
        <v>17</v>
      </c>
      <c r="E7" t="s">
        <v>18</v>
      </c>
      <c r="F7">
        <v>32</v>
      </c>
      <c r="G7">
        <v>50</v>
      </c>
      <c r="H7">
        <v>0</v>
      </c>
      <c r="I7">
        <f t="shared" si="0"/>
        <v>112</v>
      </c>
      <c r="J7">
        <v>40</v>
      </c>
      <c r="L7" t="s">
        <v>19</v>
      </c>
      <c r="M7" s="1">
        <v>0.59</v>
      </c>
      <c r="N7" s="1" t="s">
        <v>107</v>
      </c>
      <c r="O7" s="1"/>
      <c r="Q7">
        <v>100</v>
      </c>
      <c r="R7">
        <v>121</v>
      </c>
      <c r="S7">
        <v>125</v>
      </c>
      <c r="T7">
        <v>121</v>
      </c>
      <c r="U7">
        <v>112</v>
      </c>
      <c r="V7">
        <v>100</v>
      </c>
      <c r="W7">
        <v>88</v>
      </c>
      <c r="X7">
        <v>79</v>
      </c>
      <c r="Y7">
        <v>75</v>
      </c>
      <c r="Z7">
        <v>79</v>
      </c>
      <c r="AA7">
        <v>88</v>
      </c>
      <c r="AB7">
        <v>100</v>
      </c>
      <c r="AC7">
        <v>112</v>
      </c>
      <c r="AD7">
        <v>75</v>
      </c>
    </row>
    <row r="8" spans="1:30" x14ac:dyDescent="0.25">
      <c r="A8" s="4" t="b">
        <v>0</v>
      </c>
      <c r="B8" s="2">
        <v>7</v>
      </c>
      <c r="C8" t="s">
        <v>20</v>
      </c>
      <c r="E8" t="s">
        <v>21</v>
      </c>
      <c r="F8">
        <v>29</v>
      </c>
      <c r="G8">
        <v>57</v>
      </c>
      <c r="H8">
        <v>0</v>
      </c>
      <c r="I8">
        <f t="shared" si="0"/>
        <v>79</v>
      </c>
      <c r="J8">
        <v>35</v>
      </c>
      <c r="K8" t="s">
        <v>12</v>
      </c>
      <c r="L8" t="s">
        <v>22</v>
      </c>
      <c r="M8" s="1">
        <v>0.14000000000000001</v>
      </c>
      <c r="N8" s="1" t="s">
        <v>102</v>
      </c>
      <c r="O8" s="1"/>
      <c r="Q8">
        <v>100</v>
      </c>
      <c r="R8">
        <v>75</v>
      </c>
      <c r="S8">
        <v>79</v>
      </c>
      <c r="T8">
        <v>88</v>
      </c>
      <c r="U8">
        <v>100</v>
      </c>
      <c r="V8">
        <v>112</v>
      </c>
      <c r="W8">
        <v>121</v>
      </c>
      <c r="X8">
        <v>125</v>
      </c>
      <c r="Y8">
        <v>121</v>
      </c>
      <c r="Z8">
        <v>112</v>
      </c>
      <c r="AA8">
        <v>100</v>
      </c>
      <c r="AB8">
        <v>88</v>
      </c>
      <c r="AC8">
        <v>79</v>
      </c>
      <c r="AD8">
        <v>75</v>
      </c>
    </row>
    <row r="9" spans="1:30" x14ac:dyDescent="0.25">
      <c r="A9" s="4" t="b">
        <v>0</v>
      </c>
      <c r="B9" s="2">
        <v>8</v>
      </c>
      <c r="C9" t="s">
        <v>23</v>
      </c>
      <c r="E9" t="s">
        <v>24</v>
      </c>
      <c r="F9">
        <v>32</v>
      </c>
      <c r="G9">
        <v>59</v>
      </c>
      <c r="H9">
        <v>0</v>
      </c>
      <c r="I9">
        <f t="shared" si="0"/>
        <v>121</v>
      </c>
      <c r="J9">
        <v>55</v>
      </c>
      <c r="L9" t="s">
        <v>25</v>
      </c>
      <c r="M9" s="1">
        <v>0.56999999999999995</v>
      </c>
      <c r="N9" s="1" t="s">
        <v>107</v>
      </c>
      <c r="O9" s="1"/>
      <c r="Q9">
        <v>100</v>
      </c>
      <c r="R9">
        <v>112</v>
      </c>
      <c r="S9">
        <v>100</v>
      </c>
      <c r="T9">
        <v>88</v>
      </c>
      <c r="U9">
        <v>79</v>
      </c>
      <c r="V9">
        <v>75</v>
      </c>
      <c r="W9">
        <v>79</v>
      </c>
      <c r="X9">
        <v>88</v>
      </c>
      <c r="Y9">
        <v>100</v>
      </c>
      <c r="Z9">
        <v>112</v>
      </c>
      <c r="AA9">
        <v>121</v>
      </c>
      <c r="AB9">
        <v>125</v>
      </c>
      <c r="AC9">
        <v>121</v>
      </c>
      <c r="AD9">
        <v>75</v>
      </c>
    </row>
    <row r="10" spans="1:30" x14ac:dyDescent="0.25">
      <c r="A10" s="4" t="b">
        <v>0</v>
      </c>
      <c r="B10" s="2">
        <v>9</v>
      </c>
      <c r="C10" t="s">
        <v>26</v>
      </c>
      <c r="D10">
        <v>-5</v>
      </c>
      <c r="E10" t="s">
        <v>24</v>
      </c>
      <c r="F10">
        <v>29</v>
      </c>
      <c r="G10">
        <v>61</v>
      </c>
      <c r="H10">
        <v>0</v>
      </c>
      <c r="I10">
        <f t="shared" si="0"/>
        <v>88</v>
      </c>
      <c r="J10">
        <v>41</v>
      </c>
      <c r="K10" t="s">
        <v>12</v>
      </c>
      <c r="L10" t="s">
        <v>27</v>
      </c>
      <c r="M10" s="1">
        <v>0.11</v>
      </c>
      <c r="N10" s="1" t="s">
        <v>107</v>
      </c>
      <c r="O10" s="1"/>
      <c r="Q10">
        <v>100</v>
      </c>
      <c r="R10">
        <v>79</v>
      </c>
      <c r="S10">
        <v>75</v>
      </c>
      <c r="T10">
        <v>79</v>
      </c>
      <c r="U10">
        <v>88</v>
      </c>
      <c r="V10">
        <v>100</v>
      </c>
      <c r="W10">
        <v>112</v>
      </c>
      <c r="X10">
        <v>121</v>
      </c>
      <c r="Y10">
        <v>125</v>
      </c>
      <c r="Z10">
        <v>121</v>
      </c>
      <c r="AA10">
        <v>112</v>
      </c>
      <c r="AB10">
        <v>100</v>
      </c>
      <c r="AC10">
        <v>88</v>
      </c>
      <c r="AD10">
        <v>75</v>
      </c>
    </row>
    <row r="11" spans="1:30" x14ac:dyDescent="0.25">
      <c r="A11" s="4" t="b">
        <v>0</v>
      </c>
      <c r="B11" s="2">
        <v>10</v>
      </c>
      <c r="C11" t="s">
        <v>28</v>
      </c>
      <c r="E11" t="s">
        <v>24</v>
      </c>
      <c r="F11">
        <v>28</v>
      </c>
      <c r="G11">
        <v>61</v>
      </c>
      <c r="H11">
        <v>3</v>
      </c>
      <c r="I11">
        <f t="shared" si="0"/>
        <v>88</v>
      </c>
      <c r="J11">
        <v>43</v>
      </c>
      <c r="K11" t="s">
        <v>12</v>
      </c>
      <c r="L11" t="s">
        <v>29</v>
      </c>
      <c r="M11" s="1">
        <v>0.14000000000000001</v>
      </c>
      <c r="N11" s="1" t="s">
        <v>103</v>
      </c>
      <c r="O11" s="1"/>
      <c r="Q11">
        <v>100</v>
      </c>
      <c r="R11">
        <v>79</v>
      </c>
      <c r="S11">
        <v>75</v>
      </c>
      <c r="T11">
        <v>79</v>
      </c>
      <c r="U11">
        <v>88</v>
      </c>
      <c r="V11">
        <v>100</v>
      </c>
      <c r="W11">
        <v>112</v>
      </c>
      <c r="X11">
        <v>121</v>
      </c>
      <c r="Y11">
        <v>125</v>
      </c>
      <c r="Z11">
        <v>121</v>
      </c>
      <c r="AA11">
        <v>112</v>
      </c>
      <c r="AB11">
        <v>100</v>
      </c>
      <c r="AC11">
        <v>88</v>
      </c>
      <c r="AD11">
        <v>75</v>
      </c>
    </row>
    <row r="12" spans="1:30" x14ac:dyDescent="0.25">
      <c r="A12" s="4" t="b">
        <v>1</v>
      </c>
      <c r="B12" s="2">
        <v>11</v>
      </c>
      <c r="C12" t="s">
        <v>30</v>
      </c>
      <c r="E12" t="s">
        <v>31</v>
      </c>
      <c r="F12">
        <v>19</v>
      </c>
      <c r="G12">
        <v>56</v>
      </c>
      <c r="H12">
        <v>0</v>
      </c>
      <c r="I12">
        <f t="shared" si="0"/>
        <v>79</v>
      </c>
      <c r="J12">
        <v>32</v>
      </c>
      <c r="K12" t="s">
        <v>32</v>
      </c>
      <c r="L12" t="s">
        <v>33</v>
      </c>
      <c r="M12" s="1">
        <v>0.11</v>
      </c>
      <c r="N12" s="1" t="s">
        <v>106</v>
      </c>
      <c r="O12" s="1"/>
      <c r="Q12">
        <v>100</v>
      </c>
      <c r="R12">
        <v>88</v>
      </c>
      <c r="S12">
        <v>100</v>
      </c>
      <c r="T12">
        <v>112</v>
      </c>
      <c r="U12">
        <v>121</v>
      </c>
      <c r="V12">
        <v>125</v>
      </c>
      <c r="W12">
        <v>121</v>
      </c>
      <c r="X12">
        <v>112</v>
      </c>
      <c r="Y12">
        <v>100</v>
      </c>
      <c r="Z12">
        <v>88</v>
      </c>
      <c r="AA12">
        <v>79</v>
      </c>
      <c r="AB12">
        <v>75</v>
      </c>
      <c r="AC12">
        <v>79</v>
      </c>
      <c r="AD12">
        <v>75</v>
      </c>
    </row>
    <row r="13" spans="1:30" x14ac:dyDescent="0.25">
      <c r="A13" s="4" t="b">
        <v>0</v>
      </c>
      <c r="B13" s="2">
        <v>12</v>
      </c>
      <c r="C13" t="s">
        <v>34</v>
      </c>
      <c r="E13" t="s">
        <v>35</v>
      </c>
      <c r="F13">
        <v>32</v>
      </c>
      <c r="G13">
        <v>67</v>
      </c>
      <c r="H13">
        <v>4</v>
      </c>
      <c r="I13">
        <f t="shared" si="0"/>
        <v>121</v>
      </c>
      <c r="J13">
        <v>62</v>
      </c>
      <c r="L13" t="s">
        <v>36</v>
      </c>
      <c r="M13" s="1">
        <v>0.59</v>
      </c>
      <c r="N13" s="1" t="s">
        <v>107</v>
      </c>
      <c r="O13" s="1"/>
      <c r="Q13">
        <v>100</v>
      </c>
      <c r="R13">
        <v>112</v>
      </c>
      <c r="S13">
        <v>100</v>
      </c>
      <c r="T13">
        <v>88</v>
      </c>
      <c r="U13">
        <v>79</v>
      </c>
      <c r="V13">
        <v>75</v>
      </c>
      <c r="W13">
        <v>79</v>
      </c>
      <c r="X13">
        <v>88</v>
      </c>
      <c r="Y13">
        <v>100</v>
      </c>
      <c r="Z13">
        <v>112</v>
      </c>
      <c r="AA13">
        <v>121</v>
      </c>
      <c r="AB13">
        <v>125</v>
      </c>
      <c r="AC13">
        <v>121</v>
      </c>
      <c r="AD13">
        <v>75</v>
      </c>
    </row>
    <row r="14" spans="1:30" x14ac:dyDescent="0.25">
      <c r="A14" s="4" t="b">
        <v>0</v>
      </c>
      <c r="B14" s="2">
        <v>13</v>
      </c>
      <c r="C14" t="s">
        <v>37</v>
      </c>
      <c r="E14" t="s">
        <v>35</v>
      </c>
      <c r="F14">
        <v>32</v>
      </c>
      <c r="G14">
        <v>50</v>
      </c>
      <c r="H14">
        <v>0</v>
      </c>
      <c r="I14">
        <f t="shared" si="0"/>
        <v>112</v>
      </c>
      <c r="J14">
        <v>44</v>
      </c>
      <c r="L14" t="s">
        <v>19</v>
      </c>
      <c r="M14" s="1">
        <v>0.57999999999999996</v>
      </c>
      <c r="N14" s="1" t="s">
        <v>106</v>
      </c>
      <c r="O14" s="1"/>
      <c r="Q14">
        <v>100</v>
      </c>
      <c r="R14">
        <v>100</v>
      </c>
      <c r="S14">
        <v>88</v>
      </c>
      <c r="T14">
        <v>79</v>
      </c>
      <c r="U14">
        <v>75</v>
      </c>
      <c r="V14">
        <v>79</v>
      </c>
      <c r="W14">
        <v>88</v>
      </c>
      <c r="X14">
        <v>100</v>
      </c>
      <c r="Y14">
        <v>112</v>
      </c>
      <c r="Z14">
        <v>121</v>
      </c>
      <c r="AA14">
        <v>125</v>
      </c>
      <c r="AB14">
        <v>121</v>
      </c>
      <c r="AC14">
        <v>112</v>
      </c>
      <c r="AD14">
        <v>75</v>
      </c>
    </row>
    <row r="15" spans="1:30" x14ac:dyDescent="0.25">
      <c r="A15" s="4" t="b">
        <v>0</v>
      </c>
      <c r="B15" s="2">
        <v>14</v>
      </c>
      <c r="C15" t="s">
        <v>38</v>
      </c>
      <c r="E15" t="s">
        <v>39</v>
      </c>
      <c r="F15">
        <v>31</v>
      </c>
      <c r="G15">
        <v>69</v>
      </c>
      <c r="H15">
        <v>0</v>
      </c>
      <c r="I15">
        <f t="shared" si="0"/>
        <v>79</v>
      </c>
      <c r="J15">
        <v>43</v>
      </c>
      <c r="L15" t="s">
        <v>40</v>
      </c>
      <c r="M15" s="1">
        <v>0.57999999999999996</v>
      </c>
      <c r="N15" s="1" t="s">
        <v>102</v>
      </c>
      <c r="O15" s="1"/>
      <c r="Q15">
        <v>100</v>
      </c>
      <c r="R15">
        <v>75</v>
      </c>
      <c r="S15">
        <v>79</v>
      </c>
      <c r="T15">
        <v>88</v>
      </c>
      <c r="U15">
        <v>100</v>
      </c>
      <c r="V15">
        <v>112</v>
      </c>
      <c r="W15">
        <v>121</v>
      </c>
      <c r="X15">
        <v>125</v>
      </c>
      <c r="Y15">
        <v>121</v>
      </c>
      <c r="Z15">
        <v>112</v>
      </c>
      <c r="AA15">
        <v>100</v>
      </c>
      <c r="AB15">
        <v>88</v>
      </c>
      <c r="AC15">
        <v>79</v>
      </c>
      <c r="AD15">
        <v>75</v>
      </c>
    </row>
    <row r="16" spans="1:30" x14ac:dyDescent="0.25">
      <c r="A16" s="4" t="b">
        <v>0</v>
      </c>
      <c r="B16" s="2">
        <v>15</v>
      </c>
      <c r="C16" t="s">
        <v>41</v>
      </c>
      <c r="E16" t="s">
        <v>35</v>
      </c>
      <c r="F16">
        <v>30</v>
      </c>
      <c r="G16">
        <v>55</v>
      </c>
      <c r="H16">
        <v>0</v>
      </c>
      <c r="I16">
        <f t="shared" si="0"/>
        <v>112</v>
      </c>
      <c r="J16">
        <v>48</v>
      </c>
      <c r="L16" t="s">
        <v>42</v>
      </c>
      <c r="M16" s="1">
        <v>0.57999999999999996</v>
      </c>
      <c r="N16" s="1" t="s">
        <v>107</v>
      </c>
      <c r="O16" s="1"/>
      <c r="Q16">
        <v>100</v>
      </c>
      <c r="R16">
        <v>100</v>
      </c>
      <c r="S16">
        <v>88</v>
      </c>
      <c r="T16">
        <v>79</v>
      </c>
      <c r="U16">
        <v>75</v>
      </c>
      <c r="V16">
        <v>79</v>
      </c>
      <c r="W16">
        <v>88</v>
      </c>
      <c r="X16">
        <v>100</v>
      </c>
      <c r="Y16">
        <v>112</v>
      </c>
      <c r="Z16">
        <v>121</v>
      </c>
      <c r="AA16">
        <v>125</v>
      </c>
      <c r="AB16">
        <v>121</v>
      </c>
      <c r="AC16">
        <v>112</v>
      </c>
      <c r="AD16">
        <v>75</v>
      </c>
    </row>
    <row r="17" spans="1:30" x14ac:dyDescent="0.25">
      <c r="A17" s="4" t="b">
        <v>0</v>
      </c>
      <c r="B17" s="2">
        <v>16</v>
      </c>
      <c r="C17" t="s">
        <v>43</v>
      </c>
      <c r="E17" t="s">
        <v>35</v>
      </c>
      <c r="F17">
        <v>29</v>
      </c>
      <c r="G17">
        <v>74</v>
      </c>
      <c r="H17">
        <v>4</v>
      </c>
      <c r="I17">
        <f t="shared" si="0"/>
        <v>112</v>
      </c>
      <c r="J17">
        <v>65</v>
      </c>
      <c r="K17" t="s">
        <v>12</v>
      </c>
      <c r="L17" t="s">
        <v>44</v>
      </c>
      <c r="M17" s="1">
        <v>0.17</v>
      </c>
      <c r="N17" s="1" t="s">
        <v>104</v>
      </c>
      <c r="O17" s="1"/>
      <c r="Q17">
        <v>100</v>
      </c>
      <c r="R17">
        <v>100</v>
      </c>
      <c r="S17">
        <v>88</v>
      </c>
      <c r="T17">
        <v>79</v>
      </c>
      <c r="U17">
        <v>75</v>
      </c>
      <c r="V17">
        <v>79</v>
      </c>
      <c r="W17">
        <v>88</v>
      </c>
      <c r="X17">
        <v>100</v>
      </c>
      <c r="Y17">
        <v>112</v>
      </c>
      <c r="Z17">
        <v>121</v>
      </c>
      <c r="AA17">
        <v>125</v>
      </c>
      <c r="AB17">
        <v>121</v>
      </c>
      <c r="AC17">
        <v>112</v>
      </c>
      <c r="AD17">
        <v>75</v>
      </c>
    </row>
    <row r="18" spans="1:30" x14ac:dyDescent="0.25">
      <c r="A18" s="4" t="b">
        <v>0</v>
      </c>
      <c r="B18" s="2">
        <v>17</v>
      </c>
      <c r="C18" t="s">
        <v>45</v>
      </c>
      <c r="D18">
        <v>3</v>
      </c>
      <c r="E18" t="s">
        <v>35</v>
      </c>
      <c r="F18">
        <v>27</v>
      </c>
      <c r="G18">
        <v>62</v>
      </c>
      <c r="H18">
        <v>3</v>
      </c>
      <c r="I18">
        <f t="shared" si="0"/>
        <v>100</v>
      </c>
      <c r="J18">
        <v>51</v>
      </c>
      <c r="K18" t="s">
        <v>12</v>
      </c>
      <c r="L18" t="s">
        <v>46</v>
      </c>
      <c r="M18" s="1">
        <v>0.14000000000000001</v>
      </c>
      <c r="N18" s="1" t="s">
        <v>107</v>
      </c>
      <c r="O18" s="1"/>
      <c r="Q18">
        <v>100</v>
      </c>
      <c r="R18">
        <v>88</v>
      </c>
      <c r="S18">
        <v>79</v>
      </c>
      <c r="T18">
        <v>75</v>
      </c>
      <c r="U18">
        <v>79</v>
      </c>
      <c r="V18">
        <v>88</v>
      </c>
      <c r="W18">
        <v>100</v>
      </c>
      <c r="X18">
        <v>112</v>
      </c>
      <c r="Y18">
        <v>121</v>
      </c>
      <c r="Z18">
        <v>125</v>
      </c>
      <c r="AA18">
        <v>121</v>
      </c>
      <c r="AB18">
        <v>112</v>
      </c>
      <c r="AC18">
        <v>100</v>
      </c>
      <c r="AD18">
        <v>75</v>
      </c>
    </row>
    <row r="19" spans="1:30" x14ac:dyDescent="0.25">
      <c r="A19" s="4" t="b">
        <v>1</v>
      </c>
      <c r="B19" s="2">
        <v>18</v>
      </c>
      <c r="C19" t="s">
        <v>47</v>
      </c>
      <c r="E19" t="s">
        <v>35</v>
      </c>
      <c r="F19">
        <v>19</v>
      </c>
      <c r="G19">
        <v>60</v>
      </c>
      <c r="H19">
        <v>0</v>
      </c>
      <c r="I19">
        <f t="shared" si="0"/>
        <v>121</v>
      </c>
      <c r="J19">
        <v>53</v>
      </c>
      <c r="K19" t="s">
        <v>32</v>
      </c>
      <c r="L19" t="s">
        <v>48</v>
      </c>
      <c r="M19" s="1">
        <v>0.11</v>
      </c>
      <c r="N19" s="1" t="s">
        <v>106</v>
      </c>
      <c r="O19" s="1"/>
      <c r="Q19">
        <v>100</v>
      </c>
      <c r="R19">
        <v>125</v>
      </c>
      <c r="S19">
        <v>121</v>
      </c>
      <c r="T19">
        <v>112</v>
      </c>
      <c r="U19">
        <v>100</v>
      </c>
      <c r="V19">
        <v>88</v>
      </c>
      <c r="W19">
        <v>79</v>
      </c>
      <c r="X19">
        <v>75</v>
      </c>
      <c r="Y19">
        <v>79</v>
      </c>
      <c r="Z19">
        <v>88</v>
      </c>
      <c r="AA19">
        <v>100</v>
      </c>
      <c r="AB19">
        <v>112</v>
      </c>
      <c r="AC19">
        <v>121</v>
      </c>
      <c r="AD19">
        <v>75</v>
      </c>
    </row>
    <row r="20" spans="1:30" x14ac:dyDescent="0.25">
      <c r="A20" s="4" t="b">
        <v>1</v>
      </c>
      <c r="B20" s="2">
        <v>19</v>
      </c>
      <c r="C20" t="s">
        <v>49</v>
      </c>
      <c r="E20" t="s">
        <v>35</v>
      </c>
      <c r="F20">
        <v>19</v>
      </c>
      <c r="G20">
        <v>55</v>
      </c>
      <c r="H20">
        <v>0</v>
      </c>
      <c r="I20">
        <f t="shared" si="0"/>
        <v>79</v>
      </c>
      <c r="J20">
        <v>34</v>
      </c>
      <c r="K20" t="s">
        <v>32</v>
      </c>
      <c r="L20" t="s">
        <v>50</v>
      </c>
      <c r="M20" s="1">
        <v>0.11</v>
      </c>
      <c r="N20" s="1" t="s">
        <v>106</v>
      </c>
      <c r="O20" s="1"/>
      <c r="Q20">
        <v>100</v>
      </c>
      <c r="R20">
        <v>75</v>
      </c>
      <c r="S20">
        <v>79</v>
      </c>
      <c r="T20">
        <v>88</v>
      </c>
      <c r="U20">
        <v>100</v>
      </c>
      <c r="V20">
        <v>112</v>
      </c>
      <c r="W20">
        <v>121</v>
      </c>
      <c r="X20">
        <v>125</v>
      </c>
      <c r="Y20">
        <v>121</v>
      </c>
      <c r="Z20">
        <v>112</v>
      </c>
      <c r="AA20">
        <v>100</v>
      </c>
      <c r="AB20">
        <v>88</v>
      </c>
      <c r="AC20">
        <v>79</v>
      </c>
      <c r="AD20">
        <v>75</v>
      </c>
    </row>
    <row r="21" spans="1:30" x14ac:dyDescent="0.25">
      <c r="A21" s="4" t="b">
        <v>1</v>
      </c>
      <c r="B21" s="2">
        <v>20</v>
      </c>
      <c r="C21" t="s">
        <v>51</v>
      </c>
      <c r="D21">
        <v>7</v>
      </c>
      <c r="E21" t="s">
        <v>35</v>
      </c>
      <c r="F21">
        <v>18</v>
      </c>
      <c r="G21">
        <v>51</v>
      </c>
      <c r="H21">
        <v>0</v>
      </c>
      <c r="I21">
        <f t="shared" si="0"/>
        <v>125</v>
      </c>
      <c r="J21">
        <v>51</v>
      </c>
      <c r="K21" t="s">
        <v>52</v>
      </c>
      <c r="L21" t="s">
        <v>53</v>
      </c>
      <c r="M21" s="1">
        <v>0.11</v>
      </c>
      <c r="N21" s="1" t="s">
        <v>106</v>
      </c>
      <c r="O21" s="1"/>
      <c r="Q21">
        <v>100</v>
      </c>
      <c r="R21">
        <v>121</v>
      </c>
      <c r="S21">
        <v>112</v>
      </c>
      <c r="T21">
        <v>100</v>
      </c>
      <c r="U21">
        <v>88</v>
      </c>
      <c r="V21">
        <v>79</v>
      </c>
      <c r="W21">
        <v>75</v>
      </c>
      <c r="X21">
        <v>79</v>
      </c>
      <c r="Y21">
        <v>88</v>
      </c>
      <c r="Z21">
        <v>100</v>
      </c>
      <c r="AA21">
        <v>112</v>
      </c>
      <c r="AB21">
        <v>121</v>
      </c>
      <c r="AC21">
        <v>125</v>
      </c>
      <c r="AD21">
        <v>75</v>
      </c>
    </row>
    <row r="22" spans="1:30" x14ac:dyDescent="0.25">
      <c r="A22" s="4" t="b">
        <v>0</v>
      </c>
      <c r="B22" s="2">
        <v>21</v>
      </c>
      <c r="C22" t="s">
        <v>54</v>
      </c>
      <c r="E22" t="s">
        <v>55</v>
      </c>
      <c r="F22">
        <v>31</v>
      </c>
      <c r="G22">
        <v>64</v>
      </c>
      <c r="H22">
        <v>0</v>
      </c>
      <c r="I22">
        <f t="shared" si="0"/>
        <v>100</v>
      </c>
      <c r="J22">
        <v>45</v>
      </c>
      <c r="L22" t="s">
        <v>56</v>
      </c>
      <c r="M22" s="1">
        <v>0.56999999999999995</v>
      </c>
      <c r="N22" s="1" t="s">
        <v>107</v>
      </c>
      <c r="O22" s="1"/>
      <c r="Q22">
        <v>100</v>
      </c>
      <c r="R22">
        <v>112</v>
      </c>
      <c r="S22">
        <v>121</v>
      </c>
      <c r="T22">
        <v>125</v>
      </c>
      <c r="U22">
        <v>121</v>
      </c>
      <c r="V22">
        <v>112</v>
      </c>
      <c r="W22">
        <v>100</v>
      </c>
      <c r="X22">
        <v>88</v>
      </c>
      <c r="Y22">
        <v>79</v>
      </c>
      <c r="Z22">
        <v>75</v>
      </c>
      <c r="AA22">
        <v>79</v>
      </c>
      <c r="AB22">
        <v>88</v>
      </c>
      <c r="AC22">
        <v>100</v>
      </c>
      <c r="AD22">
        <v>75</v>
      </c>
    </row>
    <row r="23" spans="1:30" x14ac:dyDescent="0.25">
      <c r="A23" s="4" t="b">
        <v>1</v>
      </c>
      <c r="B23" s="2">
        <v>22</v>
      </c>
      <c r="C23" t="s">
        <v>57</v>
      </c>
      <c r="D23">
        <v>7</v>
      </c>
      <c r="E23" t="s">
        <v>58</v>
      </c>
      <c r="F23">
        <v>19</v>
      </c>
      <c r="G23">
        <v>57</v>
      </c>
      <c r="H23">
        <v>0</v>
      </c>
      <c r="I23">
        <f t="shared" si="0"/>
        <v>79</v>
      </c>
      <c r="J23">
        <v>38</v>
      </c>
      <c r="K23" t="s">
        <v>59</v>
      </c>
      <c r="L23" t="s">
        <v>60</v>
      </c>
      <c r="M23" s="1">
        <v>0.13</v>
      </c>
      <c r="N23" s="1" t="s">
        <v>104</v>
      </c>
      <c r="O23" s="1"/>
      <c r="Q23">
        <v>100</v>
      </c>
      <c r="R23">
        <v>75</v>
      </c>
      <c r="S23">
        <v>79</v>
      </c>
      <c r="T23">
        <v>88</v>
      </c>
      <c r="U23">
        <v>100</v>
      </c>
      <c r="V23">
        <v>112</v>
      </c>
      <c r="W23">
        <v>121</v>
      </c>
      <c r="X23">
        <v>125</v>
      </c>
      <c r="Y23">
        <v>121</v>
      </c>
      <c r="Z23">
        <v>112</v>
      </c>
      <c r="AA23">
        <v>100</v>
      </c>
      <c r="AB23">
        <v>88</v>
      </c>
      <c r="AC23">
        <v>79</v>
      </c>
      <c r="AD23">
        <v>75</v>
      </c>
    </row>
    <row r="24" spans="1:30" x14ac:dyDescent="0.25">
      <c r="A24" s="4" t="b">
        <v>1</v>
      </c>
      <c r="B24" s="2">
        <v>23</v>
      </c>
      <c r="C24" t="s">
        <v>61</v>
      </c>
      <c r="E24" t="s">
        <v>58</v>
      </c>
      <c r="F24">
        <v>19</v>
      </c>
      <c r="G24">
        <v>56</v>
      </c>
      <c r="H24">
        <v>0</v>
      </c>
      <c r="I24">
        <f t="shared" si="0"/>
        <v>121</v>
      </c>
      <c r="J24">
        <v>49</v>
      </c>
      <c r="K24" t="s">
        <v>32</v>
      </c>
      <c r="L24" t="s">
        <v>33</v>
      </c>
      <c r="M24" s="1">
        <v>0.16</v>
      </c>
      <c r="N24" s="1" t="s">
        <v>104</v>
      </c>
      <c r="O24" s="1"/>
      <c r="Q24">
        <v>100</v>
      </c>
      <c r="R24">
        <v>125</v>
      </c>
      <c r="S24">
        <v>121</v>
      </c>
      <c r="T24">
        <v>112</v>
      </c>
      <c r="U24">
        <v>100</v>
      </c>
      <c r="V24">
        <v>88</v>
      </c>
      <c r="W24">
        <v>79</v>
      </c>
      <c r="X24">
        <v>75</v>
      </c>
      <c r="Y24">
        <v>79</v>
      </c>
      <c r="Z24">
        <v>88</v>
      </c>
      <c r="AA24">
        <v>100</v>
      </c>
      <c r="AB24">
        <v>112</v>
      </c>
      <c r="AC24">
        <v>121</v>
      </c>
      <c r="AD24">
        <v>75</v>
      </c>
    </row>
    <row r="25" spans="1:30" x14ac:dyDescent="0.25">
      <c r="A25" s="4" t="b">
        <v>1</v>
      </c>
      <c r="B25" s="2">
        <v>24</v>
      </c>
      <c r="C25" t="s">
        <v>62</v>
      </c>
      <c r="E25" t="s">
        <v>63</v>
      </c>
      <c r="F25">
        <v>19</v>
      </c>
      <c r="G25">
        <v>55</v>
      </c>
      <c r="H25">
        <v>0</v>
      </c>
      <c r="I25">
        <f t="shared" si="0"/>
        <v>88</v>
      </c>
      <c r="J25">
        <v>34</v>
      </c>
      <c r="K25" t="s">
        <v>32</v>
      </c>
      <c r="L25" t="s">
        <v>50</v>
      </c>
      <c r="M25" s="1">
        <v>0.11</v>
      </c>
      <c r="N25" s="1" t="s">
        <v>106</v>
      </c>
      <c r="O25" s="1"/>
      <c r="Q25">
        <v>100</v>
      </c>
      <c r="R25">
        <v>100</v>
      </c>
      <c r="S25">
        <v>112</v>
      </c>
      <c r="T25">
        <v>121</v>
      </c>
      <c r="U25">
        <v>125</v>
      </c>
      <c r="V25">
        <v>121</v>
      </c>
      <c r="W25">
        <v>112</v>
      </c>
      <c r="X25">
        <v>100</v>
      </c>
      <c r="Y25">
        <v>88</v>
      </c>
      <c r="Z25">
        <v>79</v>
      </c>
      <c r="AA25">
        <v>75</v>
      </c>
      <c r="AB25">
        <v>79</v>
      </c>
      <c r="AC25">
        <v>88</v>
      </c>
      <c r="AD25">
        <v>75</v>
      </c>
    </row>
    <row r="26" spans="1:30" x14ac:dyDescent="0.25">
      <c r="A26" s="4" t="b">
        <v>0</v>
      </c>
      <c r="B26" s="2">
        <v>25</v>
      </c>
      <c r="C26" t="s">
        <v>64</v>
      </c>
      <c r="E26" t="s">
        <v>65</v>
      </c>
      <c r="F26">
        <v>30</v>
      </c>
      <c r="G26">
        <v>57</v>
      </c>
      <c r="H26">
        <v>8</v>
      </c>
      <c r="I26">
        <f t="shared" si="0"/>
        <v>79</v>
      </c>
      <c r="J26">
        <v>32</v>
      </c>
      <c r="L26" t="s">
        <v>66</v>
      </c>
      <c r="M26" s="1">
        <v>0.57999999999999996</v>
      </c>
      <c r="N26" s="1" t="s">
        <v>107</v>
      </c>
      <c r="O26" s="1"/>
      <c r="Q26">
        <v>100</v>
      </c>
      <c r="R26">
        <v>88</v>
      </c>
      <c r="S26">
        <v>100</v>
      </c>
      <c r="T26">
        <v>112</v>
      </c>
      <c r="U26">
        <v>121</v>
      </c>
      <c r="V26">
        <v>125</v>
      </c>
      <c r="W26">
        <v>121</v>
      </c>
      <c r="X26">
        <v>112</v>
      </c>
      <c r="Y26">
        <v>100</v>
      </c>
      <c r="Z26">
        <v>88</v>
      </c>
      <c r="AA26">
        <v>79</v>
      </c>
      <c r="AB26">
        <v>75</v>
      </c>
      <c r="AC26">
        <v>79</v>
      </c>
      <c r="AD26">
        <v>75</v>
      </c>
    </row>
    <row r="27" spans="1:30" x14ac:dyDescent="0.25">
      <c r="A27" s="4" t="b">
        <v>0</v>
      </c>
      <c r="B27" s="2">
        <v>26</v>
      </c>
      <c r="C27" t="s">
        <v>67</v>
      </c>
      <c r="D27">
        <v>5</v>
      </c>
      <c r="E27" t="s">
        <v>65</v>
      </c>
      <c r="F27">
        <v>22</v>
      </c>
      <c r="G27">
        <v>101</v>
      </c>
      <c r="H27">
        <v>5</v>
      </c>
      <c r="I27">
        <f t="shared" si="0"/>
        <v>88</v>
      </c>
      <c r="J27">
        <v>93</v>
      </c>
      <c r="K27" t="s">
        <v>68</v>
      </c>
      <c r="L27" t="s">
        <v>69</v>
      </c>
      <c r="M27" s="1">
        <v>0.26</v>
      </c>
      <c r="N27" s="1" t="s">
        <v>103</v>
      </c>
      <c r="O27" s="1"/>
      <c r="Q27">
        <v>100</v>
      </c>
      <c r="R27">
        <v>100</v>
      </c>
      <c r="S27">
        <v>112</v>
      </c>
      <c r="T27">
        <v>121</v>
      </c>
      <c r="U27">
        <v>125</v>
      </c>
      <c r="V27">
        <v>121</v>
      </c>
      <c r="W27">
        <v>112</v>
      </c>
      <c r="X27">
        <v>100</v>
      </c>
      <c r="Y27">
        <v>88</v>
      </c>
      <c r="Z27">
        <v>79</v>
      </c>
      <c r="AA27">
        <v>75</v>
      </c>
      <c r="AB27">
        <v>79</v>
      </c>
      <c r="AC27">
        <v>88</v>
      </c>
      <c r="AD27">
        <v>75</v>
      </c>
    </row>
    <row r="28" spans="1:30" x14ac:dyDescent="0.25">
      <c r="A28" s="4" t="b">
        <v>1</v>
      </c>
      <c r="B28" s="2">
        <v>27</v>
      </c>
      <c r="C28" t="s">
        <v>70</v>
      </c>
      <c r="D28">
        <v>3</v>
      </c>
      <c r="E28" t="s">
        <v>65</v>
      </c>
      <c r="F28">
        <v>19</v>
      </c>
      <c r="G28">
        <v>57</v>
      </c>
      <c r="H28">
        <v>0</v>
      </c>
      <c r="I28">
        <f t="shared" si="0"/>
        <v>79</v>
      </c>
      <c r="J28">
        <v>37</v>
      </c>
      <c r="K28" t="s">
        <v>32</v>
      </c>
      <c r="L28" t="s">
        <v>71</v>
      </c>
      <c r="M28" s="1">
        <v>0.11</v>
      </c>
      <c r="N28" s="1" t="s">
        <v>106</v>
      </c>
      <c r="O28" s="1"/>
      <c r="Q28">
        <v>100</v>
      </c>
      <c r="R28">
        <v>75</v>
      </c>
      <c r="S28">
        <v>79</v>
      </c>
      <c r="T28">
        <v>88</v>
      </c>
      <c r="U28">
        <v>100</v>
      </c>
      <c r="V28">
        <v>112</v>
      </c>
      <c r="W28">
        <v>121</v>
      </c>
      <c r="X28">
        <v>125</v>
      </c>
      <c r="Y28">
        <v>121</v>
      </c>
      <c r="Z28">
        <v>112</v>
      </c>
      <c r="AA28">
        <v>100</v>
      </c>
      <c r="AB28">
        <v>88</v>
      </c>
      <c r="AC28">
        <v>79</v>
      </c>
      <c r="AD28">
        <v>75</v>
      </c>
    </row>
    <row r="29" spans="1:30" x14ac:dyDescent="0.25">
      <c r="A29" s="4" t="b">
        <v>1</v>
      </c>
      <c r="B29" s="2">
        <v>28</v>
      </c>
      <c r="C29" t="s">
        <v>72</v>
      </c>
      <c r="E29" t="s">
        <v>65</v>
      </c>
      <c r="F29">
        <v>18</v>
      </c>
      <c r="G29">
        <v>51</v>
      </c>
      <c r="H29">
        <v>0</v>
      </c>
      <c r="I29">
        <f t="shared" si="0"/>
        <v>75</v>
      </c>
      <c r="J29">
        <v>29</v>
      </c>
      <c r="K29" t="s">
        <v>73</v>
      </c>
      <c r="L29" t="s">
        <v>74</v>
      </c>
      <c r="M29" s="1">
        <v>0.08</v>
      </c>
      <c r="N29" s="1" t="s">
        <v>104</v>
      </c>
      <c r="O29" s="1"/>
      <c r="Q29">
        <v>100</v>
      </c>
      <c r="R29">
        <v>79</v>
      </c>
      <c r="S29">
        <v>88</v>
      </c>
      <c r="T29">
        <v>100</v>
      </c>
      <c r="U29">
        <v>112</v>
      </c>
      <c r="V29">
        <v>121</v>
      </c>
      <c r="W29">
        <v>125</v>
      </c>
      <c r="X29">
        <v>121</v>
      </c>
      <c r="Y29">
        <v>112</v>
      </c>
      <c r="Z29">
        <v>100</v>
      </c>
      <c r="AA29">
        <v>88</v>
      </c>
      <c r="AB29">
        <v>79</v>
      </c>
      <c r="AC29">
        <v>75</v>
      </c>
      <c r="AD29">
        <v>75</v>
      </c>
    </row>
    <row r="30" spans="1:30" x14ac:dyDescent="0.25">
      <c r="A30" s="4" t="b">
        <v>0</v>
      </c>
      <c r="B30" s="2">
        <v>29</v>
      </c>
      <c r="C30" t="s">
        <v>75</v>
      </c>
      <c r="E30" t="s">
        <v>76</v>
      </c>
      <c r="F30">
        <v>31</v>
      </c>
      <c r="G30">
        <v>67</v>
      </c>
      <c r="H30">
        <v>4</v>
      </c>
      <c r="I30">
        <f t="shared" si="0"/>
        <v>125</v>
      </c>
      <c r="J30">
        <v>62</v>
      </c>
      <c r="L30" t="s">
        <v>77</v>
      </c>
      <c r="M30" s="1">
        <v>0.6</v>
      </c>
      <c r="N30" s="1" t="s">
        <v>107</v>
      </c>
      <c r="O30" s="1"/>
      <c r="Q30">
        <v>100</v>
      </c>
      <c r="R30">
        <v>121</v>
      </c>
      <c r="S30">
        <v>112</v>
      </c>
      <c r="T30">
        <v>100</v>
      </c>
      <c r="U30">
        <v>88</v>
      </c>
      <c r="V30">
        <v>79</v>
      </c>
      <c r="W30">
        <v>75</v>
      </c>
      <c r="X30">
        <v>79</v>
      </c>
      <c r="Y30">
        <v>88</v>
      </c>
      <c r="Z30">
        <v>100</v>
      </c>
      <c r="AA30">
        <v>112</v>
      </c>
      <c r="AB30">
        <v>121</v>
      </c>
      <c r="AC30">
        <v>125</v>
      </c>
      <c r="AD30">
        <v>75</v>
      </c>
    </row>
    <row r="31" spans="1:30" x14ac:dyDescent="0.25">
      <c r="A31" s="4" t="b">
        <v>0</v>
      </c>
      <c r="B31" s="2">
        <v>30</v>
      </c>
      <c r="C31" t="s">
        <v>78</v>
      </c>
      <c r="D31">
        <v>5</v>
      </c>
      <c r="E31" t="s">
        <v>79</v>
      </c>
      <c r="F31">
        <v>26</v>
      </c>
      <c r="G31">
        <v>72</v>
      </c>
      <c r="H31">
        <v>3</v>
      </c>
      <c r="I31">
        <f t="shared" si="0"/>
        <v>125</v>
      </c>
      <c r="J31">
        <v>70</v>
      </c>
      <c r="K31" t="s">
        <v>12</v>
      </c>
      <c r="L31" t="s">
        <v>80</v>
      </c>
      <c r="M31" s="1">
        <v>0.14000000000000001</v>
      </c>
      <c r="N31" s="1" t="s">
        <v>107</v>
      </c>
      <c r="O31" s="1"/>
      <c r="Q31">
        <v>100</v>
      </c>
      <c r="R31">
        <v>121</v>
      </c>
      <c r="S31">
        <v>112</v>
      </c>
      <c r="T31">
        <v>100</v>
      </c>
      <c r="U31">
        <v>88</v>
      </c>
      <c r="V31">
        <v>79</v>
      </c>
      <c r="W31">
        <v>75</v>
      </c>
      <c r="X31">
        <v>79</v>
      </c>
      <c r="Y31">
        <v>88</v>
      </c>
      <c r="Z31">
        <v>100</v>
      </c>
      <c r="AA31">
        <v>112</v>
      </c>
      <c r="AB31">
        <v>121</v>
      </c>
      <c r="AC31">
        <v>125</v>
      </c>
      <c r="AD31">
        <v>75</v>
      </c>
    </row>
    <row r="32" spans="1:30" x14ac:dyDescent="0.25">
      <c r="A32" s="4" t="b">
        <v>1</v>
      </c>
      <c r="B32" s="2">
        <v>31</v>
      </c>
      <c r="C32" t="s">
        <v>81</v>
      </c>
      <c r="D32">
        <v>3</v>
      </c>
      <c r="E32" t="s">
        <v>79</v>
      </c>
      <c r="F32">
        <v>20</v>
      </c>
      <c r="G32">
        <v>61</v>
      </c>
      <c r="H32">
        <v>0</v>
      </c>
      <c r="I32">
        <f t="shared" si="0"/>
        <v>79</v>
      </c>
      <c r="J32">
        <v>39</v>
      </c>
      <c r="K32" t="s">
        <v>82</v>
      </c>
      <c r="L32" t="s">
        <v>83</v>
      </c>
      <c r="M32" s="1">
        <v>0.14000000000000001</v>
      </c>
      <c r="N32" s="1" t="s">
        <v>104</v>
      </c>
      <c r="O32" s="1"/>
      <c r="Q32">
        <v>100</v>
      </c>
      <c r="R32">
        <v>75</v>
      </c>
      <c r="S32">
        <v>79</v>
      </c>
      <c r="T32">
        <v>88</v>
      </c>
      <c r="U32">
        <v>100</v>
      </c>
      <c r="V32">
        <v>112</v>
      </c>
      <c r="W32">
        <v>121</v>
      </c>
      <c r="X32">
        <v>125</v>
      </c>
      <c r="Y32">
        <v>121</v>
      </c>
      <c r="Z32">
        <v>112</v>
      </c>
      <c r="AA32">
        <v>100</v>
      </c>
      <c r="AB32">
        <v>88</v>
      </c>
      <c r="AC32">
        <v>79</v>
      </c>
      <c r="AD32">
        <v>75</v>
      </c>
    </row>
    <row r="33" spans="1:30" x14ac:dyDescent="0.25">
      <c r="A33" s="4" t="b">
        <v>0</v>
      </c>
      <c r="B33" s="2">
        <v>32</v>
      </c>
      <c r="C33" t="s">
        <v>84</v>
      </c>
      <c r="E33" t="s">
        <v>85</v>
      </c>
      <c r="F33">
        <v>32</v>
      </c>
      <c r="G33">
        <v>50</v>
      </c>
      <c r="H33">
        <v>4</v>
      </c>
      <c r="I33">
        <f t="shared" si="0"/>
        <v>75</v>
      </c>
      <c r="J33">
        <v>29</v>
      </c>
      <c r="L33" t="s">
        <v>19</v>
      </c>
      <c r="M33" s="1">
        <v>0.59</v>
      </c>
      <c r="N33" s="1" t="s">
        <v>107</v>
      </c>
      <c r="O33" s="1"/>
      <c r="Q33">
        <v>100</v>
      </c>
      <c r="R33">
        <v>79</v>
      </c>
      <c r="S33">
        <v>88</v>
      </c>
      <c r="T33">
        <v>100</v>
      </c>
      <c r="U33">
        <v>112</v>
      </c>
      <c r="V33">
        <v>121</v>
      </c>
      <c r="W33">
        <v>125</v>
      </c>
      <c r="X33">
        <v>121</v>
      </c>
      <c r="Y33">
        <v>112</v>
      </c>
      <c r="Z33">
        <v>100</v>
      </c>
      <c r="AA33">
        <v>88</v>
      </c>
      <c r="AB33">
        <v>79</v>
      </c>
      <c r="AC33">
        <v>75</v>
      </c>
      <c r="AD33">
        <v>75</v>
      </c>
    </row>
    <row r="34" spans="1:30" x14ac:dyDescent="0.25">
      <c r="A34" s="4" t="b">
        <v>0</v>
      </c>
      <c r="B34" s="2">
        <v>33</v>
      </c>
      <c r="C34" t="s">
        <v>86</v>
      </c>
      <c r="D34">
        <v>3</v>
      </c>
      <c r="E34" t="s">
        <v>87</v>
      </c>
      <c r="F34">
        <v>31</v>
      </c>
      <c r="G34">
        <v>71</v>
      </c>
      <c r="H34">
        <v>7</v>
      </c>
      <c r="I34">
        <f t="shared" si="0"/>
        <v>121</v>
      </c>
      <c r="J34">
        <v>64</v>
      </c>
      <c r="L34" t="s">
        <v>88</v>
      </c>
      <c r="M34" s="1">
        <v>0.61</v>
      </c>
      <c r="N34" s="1" t="s">
        <v>107</v>
      </c>
      <c r="O34" s="1"/>
      <c r="Q34">
        <v>100</v>
      </c>
      <c r="R34">
        <v>125</v>
      </c>
      <c r="S34">
        <v>121</v>
      </c>
      <c r="T34">
        <v>112</v>
      </c>
      <c r="U34">
        <v>100</v>
      </c>
      <c r="V34">
        <v>88</v>
      </c>
      <c r="W34">
        <v>79</v>
      </c>
      <c r="X34">
        <v>75</v>
      </c>
      <c r="Y34">
        <v>79</v>
      </c>
      <c r="Z34">
        <v>88</v>
      </c>
      <c r="AA34">
        <v>100</v>
      </c>
      <c r="AB34">
        <v>112</v>
      </c>
      <c r="AC34">
        <v>121</v>
      </c>
      <c r="AD34">
        <v>75</v>
      </c>
    </row>
    <row r="37" spans="1:30" x14ac:dyDescent="0.25">
      <c r="B37" s="2">
        <v>1</v>
      </c>
      <c r="C37" t="str">
        <f t="array" ref="C37">IFERROR(INDEX(C$2:C$34,SMALL(IF($A$2:$A$34,ROW($A$2:$A$34)-1),ROW(A1))),"")</f>
        <v>Йоонас Меронен</v>
      </c>
      <c r="D37">
        <f t="array" ref="D37">IFERROR(INDEX(D$2:D$34,SMALL(IF($A$2:$A$34,ROW($A$2:$A$34)-1),ROW(B1))),"")</f>
        <v>7</v>
      </c>
      <c r="E37" t="str">
        <f t="array" ref="E37">IFERROR(INDEX(E$2:E$34,SMALL(IF($A$2:$A$34,ROW($A$2:$A$34)-1),ROW(C1))),"")</f>
        <v>GK</v>
      </c>
      <c r="G37">
        <f t="array" ref="G37">IFERROR(INDEX(G$2:G$34,SMALL(IF($A$2:$A$34,ROW($A$2:$A$34)-1),ROW(D1))),"")</f>
        <v>104</v>
      </c>
      <c r="H37">
        <f t="array" ref="H37">IFERROR(INDEX(H$2:H$34,SMALL(IF($A$2:$A$34,ROW($A$2:$A$34)-1),ROW(E1))),"")</f>
        <v>0</v>
      </c>
      <c r="I37">
        <f t="array" ref="I37">IFERROR(INDEX(I$2:I$34,SMALL(IF($A$2:$A$34,ROW($A$2:$A$34)-1),ROW(F1))),"")</f>
        <v>100</v>
      </c>
      <c r="K37" t="str">
        <f t="array" ref="K37">IFERROR(INDEX(K$2:K$34,SMALL(IF($A$2:$A$34,ROW($A$2:$A$34)-1),ROW(G1))),"")</f>
        <v>К4 Р</v>
      </c>
      <c r="N37" t="str">
        <f t="array" ref="N37">IFERROR(INDEX(N$2:N$34,SMALL(IF($A$2:$A$34,ROW($A$2:$A$34)-1),ROW(H1))),"")</f>
        <v>комб</v>
      </c>
    </row>
    <row r="38" spans="1:30" x14ac:dyDescent="0.25">
      <c r="B38" s="2">
        <v>2</v>
      </c>
      <c r="C38" t="str">
        <f t="array" ref="C38">IFERROR(INDEX(C$2:C$34,SMALL(IF($A$2:$A$34,ROW($A$2:$A$34)-1),ROW(A2))),"")</f>
        <v>Кристоффер Прикха</v>
      </c>
      <c r="D38">
        <f t="array" ref="D38">IFERROR(INDEX(D$2:D$34,SMALL(IF($A$2:$A$34,ROW($A$2:$A$34)-1),ROW(B2))),"")</f>
        <v>0</v>
      </c>
      <c r="E38" t="str">
        <f t="array" ref="E38">IFERROR(INDEX(E$2:E$34,SMALL(IF($A$2:$A$34,ROW($A$2:$A$34)-1),ROW(C2))),"")</f>
        <v>LM/LD</v>
      </c>
      <c r="G38">
        <f t="array" ref="G38">IFERROR(INDEX(G$2:G$34,SMALL(IF($A$2:$A$34,ROW($A$2:$A$34)-1),ROW(D2))),"")</f>
        <v>56</v>
      </c>
      <c r="H38">
        <f t="array" ref="H38">IFERROR(INDEX(H$2:H$34,SMALL(IF($A$2:$A$34,ROW($A$2:$A$34)-1),ROW(E2))),"")</f>
        <v>0</v>
      </c>
      <c r="I38">
        <f t="array" ref="I38">IFERROR(INDEX(I$2:I$34,SMALL(IF($A$2:$A$34,ROW($A$2:$A$34)-1),ROW(F2))),"")</f>
        <v>79</v>
      </c>
      <c r="K38" t="str">
        <f t="array" ref="K38">IFERROR(INDEX(K$2:K$34,SMALL(IF($A$2:$A$34,ROW($A$2:$A$34)-1),ROW(G2))),"")</f>
        <v>Г4 Ск</v>
      </c>
      <c r="N38" t="str">
        <f t="array" ref="N38">IFERROR(INDEX(N$2:N$34,SMALL(IF($A$2:$A$34,ROW($A$2:$A$34)-1),ROW(H2))),"")</f>
        <v>б-б</v>
      </c>
    </row>
    <row r="39" spans="1:30" x14ac:dyDescent="0.25">
      <c r="B39" s="2">
        <v>3</v>
      </c>
      <c r="C39" t="str">
        <f t="array" ref="C39">IFERROR(INDEX(C$2:C$34,SMALL(IF($A$2:$A$34,ROW($A$2:$A$34)-1),ROW(A3))),"")</f>
        <v>Йонатан Теему</v>
      </c>
      <c r="D39">
        <f t="array" ref="D39">IFERROR(INDEX(D$2:D$34,SMALL(IF($A$2:$A$34,ROW($A$2:$A$34)-1),ROW(B3))),"")</f>
        <v>0</v>
      </c>
      <c r="E39" t="str">
        <f t="array" ref="E39">IFERROR(INDEX(E$2:E$34,SMALL(IF($A$2:$A$34,ROW($A$2:$A$34)-1),ROW(C3))),"")</f>
        <v>CM/CD</v>
      </c>
      <c r="G39">
        <f t="array" ref="G39">IFERROR(INDEX(G$2:G$34,SMALL(IF($A$2:$A$34,ROW($A$2:$A$34)-1),ROW(D3))),"")</f>
        <v>60</v>
      </c>
      <c r="H39">
        <f t="array" ref="H39">IFERROR(INDEX(H$2:H$34,SMALL(IF($A$2:$A$34,ROW($A$2:$A$34)-1),ROW(E3))),"")</f>
        <v>0</v>
      </c>
      <c r="I39">
        <f t="array" ref="I39">IFERROR(INDEX(I$2:I$34,SMALL(IF($A$2:$A$34,ROW($A$2:$A$34)-1),ROW(F3))),"")</f>
        <v>121</v>
      </c>
      <c r="K39" t="str">
        <f t="array" ref="K39">IFERROR(INDEX(K$2:K$34,SMALL(IF($A$2:$A$34,ROW($A$2:$A$34)-1),ROW(G3))),"")</f>
        <v>Г4 Ск</v>
      </c>
      <c r="N39" t="str">
        <f t="array" ref="N39">IFERROR(INDEX(N$2:N$34,SMALL(IF($A$2:$A$34,ROW($A$2:$A$34)-1),ROW(H3))),"")</f>
        <v>б-б</v>
      </c>
    </row>
    <row r="40" spans="1:30" x14ac:dyDescent="0.25">
      <c r="B40" s="2">
        <v>4</v>
      </c>
      <c r="C40" t="str">
        <f t="array" ref="C40">IFERROR(INDEX(C$2:C$34,SMALL(IF($A$2:$A$34,ROW($A$2:$A$34)-1),ROW(A4))),"")</f>
        <v>Орас Патронен</v>
      </c>
      <c r="D40">
        <f t="array" ref="D40">IFERROR(INDEX(D$2:D$34,SMALL(IF($A$2:$A$34,ROW($A$2:$A$34)-1),ROW(B4))),"")</f>
        <v>0</v>
      </c>
      <c r="E40" t="str">
        <f t="array" ref="E40">IFERROR(INDEX(E$2:E$34,SMALL(IF($A$2:$A$34,ROW($A$2:$A$34)-1),ROW(C4))),"")</f>
        <v>CM/CD</v>
      </c>
      <c r="G40">
        <f t="array" ref="G40">IFERROR(INDEX(G$2:G$34,SMALL(IF($A$2:$A$34,ROW($A$2:$A$34)-1),ROW(D4))),"")</f>
        <v>55</v>
      </c>
      <c r="H40">
        <f t="array" ref="H40">IFERROR(INDEX(H$2:H$34,SMALL(IF($A$2:$A$34,ROW($A$2:$A$34)-1),ROW(E4))),"")</f>
        <v>0</v>
      </c>
      <c r="I40">
        <f t="array" ref="I40">IFERROR(INDEX(I$2:I$34,SMALL(IF($A$2:$A$34,ROW($A$2:$A$34)-1),ROW(F4))),"")</f>
        <v>79</v>
      </c>
      <c r="K40" t="str">
        <f t="array" ref="K40">IFERROR(INDEX(K$2:K$34,SMALL(IF($A$2:$A$34,ROW($A$2:$A$34)-1),ROW(G4))),"")</f>
        <v>Г4 Ск</v>
      </c>
      <c r="N40" t="str">
        <f t="array" ref="N40">IFERROR(INDEX(N$2:N$34,SMALL(IF($A$2:$A$34,ROW($A$2:$A$34)-1),ROW(H4))),"")</f>
        <v>б-б</v>
      </c>
    </row>
    <row r="41" spans="1:30" x14ac:dyDescent="0.25">
      <c r="B41" s="2">
        <v>5</v>
      </c>
      <c r="C41" t="str">
        <f t="array" ref="C41">IFERROR(INDEX(C$2:C$34,SMALL(IF($A$2:$A$34,ROW($A$2:$A$34)-1),ROW(A5))),"")</f>
        <v>Оливье Хуухка</v>
      </c>
      <c r="D41">
        <f t="array" ref="D41">IFERROR(INDEX(D$2:D$34,SMALL(IF($A$2:$A$34,ROW($A$2:$A$34)-1),ROW(B5))),"")</f>
        <v>7</v>
      </c>
      <c r="E41" t="str">
        <f t="array" ref="E41">IFERROR(INDEX(E$2:E$34,SMALL(IF($A$2:$A$34,ROW($A$2:$A$34)-1),ROW(C5))),"")</f>
        <v>CM/CD</v>
      </c>
      <c r="G41">
        <f t="array" ref="G41">IFERROR(INDEX(G$2:G$34,SMALL(IF($A$2:$A$34,ROW($A$2:$A$34)-1),ROW(D5))),"")</f>
        <v>51</v>
      </c>
      <c r="H41">
        <f t="array" ref="H41">IFERROR(INDEX(H$2:H$34,SMALL(IF($A$2:$A$34,ROW($A$2:$A$34)-1),ROW(E5))),"")</f>
        <v>0</v>
      </c>
      <c r="I41">
        <f t="array" ref="I41">IFERROR(INDEX(I$2:I$34,SMALL(IF($A$2:$A$34,ROW($A$2:$A$34)-1),ROW(F5))),"")</f>
        <v>125</v>
      </c>
      <c r="K41" t="str">
        <f t="array" ref="K41">IFERROR(INDEX(K$2:K$34,SMALL(IF($A$2:$A$34,ROW($A$2:$A$34)-1),ROW(G5))),"")</f>
        <v>Г4 Ск3</v>
      </c>
      <c r="N41" t="str">
        <f t="array" ref="N41">IFERROR(INDEX(N$2:N$34,SMALL(IF($A$2:$A$34,ROW($A$2:$A$34)-1),ROW(H5))),"")</f>
        <v>б-б</v>
      </c>
    </row>
    <row r="42" spans="1:30" x14ac:dyDescent="0.25">
      <c r="B42" s="2">
        <v>6</v>
      </c>
      <c r="C42" t="str">
        <f t="array" ref="C42">IFERROR(INDEX(C$2:C$34,SMALL(IF($A$2:$A$34,ROW($A$2:$A$34)-1),ROW(A6))),"")</f>
        <v>Олли Тюнккюнен</v>
      </c>
      <c r="D42">
        <f t="array" ref="D42">IFERROR(INDEX(D$2:D$34,SMALL(IF($A$2:$A$34,ROW($A$2:$A$34)-1),ROW(B6))),"")</f>
        <v>7</v>
      </c>
      <c r="E42" t="str">
        <f t="array" ref="E42">IFERROR(INDEX(E$2:E$34,SMALL(IF($A$2:$A$34,ROW($A$2:$A$34)-1),ROW(C6))),"")</f>
        <v>RM/RF</v>
      </c>
      <c r="G42">
        <f t="array" ref="G42">IFERROR(INDEX(G$2:G$34,SMALL(IF($A$2:$A$34,ROW($A$2:$A$34)-1),ROW(D6))),"")</f>
        <v>57</v>
      </c>
      <c r="H42">
        <f t="array" ref="H42">IFERROR(INDEX(H$2:H$34,SMALL(IF($A$2:$A$34,ROW($A$2:$A$34)-1),ROW(E6))),"")</f>
        <v>0</v>
      </c>
      <c r="I42">
        <f t="array" ref="I42">IFERROR(INDEX(I$2:I$34,SMALL(IF($A$2:$A$34,ROW($A$2:$A$34)-1),ROW(F6))),"")</f>
        <v>79</v>
      </c>
      <c r="K42" t="str">
        <f t="array" ref="K42">IFERROR(INDEX(K$2:K$34,SMALL(IF($A$2:$A$34,ROW($A$2:$A$34)-1),ROW(G6))),"")</f>
        <v>Ат3 Г4</v>
      </c>
      <c r="N42" t="str">
        <f t="array" ref="N42">IFERROR(INDEX(N$2:N$34,SMALL(IF($A$2:$A$34,ROW($A$2:$A$34)-1),ROW(H6))),"")</f>
        <v>брит</v>
      </c>
    </row>
    <row r="43" spans="1:30" x14ac:dyDescent="0.25">
      <c r="B43" s="2">
        <v>7</v>
      </c>
      <c r="C43" t="str">
        <f t="array" ref="C43">IFERROR(INDEX(C$2:C$34,SMALL(IF($A$2:$A$34,ROW($A$2:$A$34)-1),ROW(A7))),"")</f>
        <v>Марио Кулла</v>
      </c>
      <c r="D43">
        <f t="array" ref="D43">IFERROR(INDEX(D$2:D$34,SMALL(IF($A$2:$A$34,ROW($A$2:$A$34)-1),ROW(B7))),"")</f>
        <v>0</v>
      </c>
      <c r="E43" t="str">
        <f t="array" ref="E43">IFERROR(INDEX(E$2:E$34,SMALL(IF($A$2:$A$34,ROW($A$2:$A$34)-1),ROW(C7))),"")</f>
        <v>RM/RF</v>
      </c>
      <c r="G43">
        <f t="array" ref="G43">IFERROR(INDEX(G$2:G$34,SMALL(IF($A$2:$A$34,ROW($A$2:$A$34)-1),ROW(D7))),"")</f>
        <v>56</v>
      </c>
      <c r="H43">
        <f t="array" ref="H43">IFERROR(INDEX(H$2:H$34,SMALL(IF($A$2:$A$34,ROW($A$2:$A$34)-1),ROW(E7))),"")</f>
        <v>0</v>
      </c>
      <c r="I43">
        <f t="array" ref="I43">IFERROR(INDEX(I$2:I$34,SMALL(IF($A$2:$A$34,ROW($A$2:$A$34)-1),ROW(F7))),"")</f>
        <v>121</v>
      </c>
      <c r="K43" t="str">
        <f t="array" ref="K43">IFERROR(INDEX(K$2:K$34,SMALL(IF($A$2:$A$34,ROW($A$2:$A$34)-1),ROW(G7))),"")</f>
        <v>Г4 Ск</v>
      </c>
      <c r="N43" t="str">
        <f t="array" ref="N43">IFERROR(INDEX(N$2:N$34,SMALL(IF($A$2:$A$34,ROW($A$2:$A$34)-1),ROW(H7))),"")</f>
        <v>брит</v>
      </c>
    </row>
    <row r="44" spans="1:30" x14ac:dyDescent="0.25">
      <c r="B44" s="2">
        <v>8</v>
      </c>
      <c r="C44" t="str">
        <f t="array" ref="C44">IFERROR(INDEX(C$2:C$34,SMALL(IF($A$2:$A$34,ROW($A$2:$A$34)-1),ROW(A8))),"")</f>
        <v>Элбасан Пурмонен</v>
      </c>
      <c r="D44">
        <f t="array" ref="D44">IFERROR(INDEX(D$2:D$34,SMALL(IF($A$2:$A$34,ROW($A$2:$A$34)-1),ROW(B8))),"")</f>
        <v>0</v>
      </c>
      <c r="E44" t="str">
        <f t="array" ref="E44">IFERROR(INDEX(E$2:E$34,SMALL(IF($A$2:$A$34,ROW($A$2:$A$34)-1),ROW(C8))),"")</f>
        <v>RM/RD</v>
      </c>
      <c r="G44">
        <f t="array" ref="G44">IFERROR(INDEX(G$2:G$34,SMALL(IF($A$2:$A$34,ROW($A$2:$A$34)-1),ROW(D8))),"")</f>
        <v>55</v>
      </c>
      <c r="H44">
        <f t="array" ref="H44">IFERROR(INDEX(H$2:H$34,SMALL(IF($A$2:$A$34,ROW($A$2:$A$34)-1),ROW(E8))),"")</f>
        <v>0</v>
      </c>
      <c r="I44">
        <f t="array" ref="I44">IFERROR(INDEX(I$2:I$34,SMALL(IF($A$2:$A$34,ROW($A$2:$A$34)-1),ROW(F8))),"")</f>
        <v>88</v>
      </c>
      <c r="K44" t="str">
        <f t="array" ref="K44">IFERROR(INDEX(K$2:K$34,SMALL(IF($A$2:$A$34,ROW($A$2:$A$34)-1),ROW(G8))),"")</f>
        <v>Г4 Ск</v>
      </c>
      <c r="N44" t="str">
        <f t="array" ref="N44">IFERROR(INDEX(N$2:N$34,SMALL(IF($A$2:$A$34,ROW($A$2:$A$34)-1),ROW(H8))),"")</f>
        <v>б-б</v>
      </c>
    </row>
    <row r="45" spans="1:30" x14ac:dyDescent="0.25">
      <c r="B45" s="2">
        <v>9</v>
      </c>
      <c r="C45" t="str">
        <f t="array" ref="C45">IFERROR(INDEX(C$2:C$34,SMALL(IF($A$2:$A$34,ROW($A$2:$A$34)-1),ROW(A9))),"")</f>
        <v>Дардан Садику</v>
      </c>
      <c r="D45">
        <f t="array" ref="D45">IFERROR(INDEX(D$2:D$34,SMALL(IF($A$2:$A$34,ROW($A$2:$A$34)-1),ROW(B9))),"")</f>
        <v>3</v>
      </c>
      <c r="E45" t="str">
        <f t="array" ref="E45">IFERROR(INDEX(E$2:E$34,SMALL(IF($A$2:$A$34,ROW($A$2:$A$34)-1),ROW(C9))),"")</f>
        <v>LF/LM</v>
      </c>
      <c r="G45">
        <f t="array" ref="G45">IFERROR(INDEX(G$2:G$34,SMALL(IF($A$2:$A$34,ROW($A$2:$A$34)-1),ROW(D9))),"")</f>
        <v>57</v>
      </c>
      <c r="H45">
        <f t="array" ref="H45">IFERROR(INDEX(H$2:H$34,SMALL(IF($A$2:$A$34,ROW($A$2:$A$34)-1),ROW(E9))),"")</f>
        <v>0</v>
      </c>
      <c r="I45">
        <f t="array" ref="I45">IFERROR(INDEX(I$2:I$34,SMALL(IF($A$2:$A$34,ROW($A$2:$A$34)-1),ROW(F9))),"")</f>
        <v>79</v>
      </c>
      <c r="K45" t="str">
        <f t="array" ref="K45">IFERROR(INDEX(K$2:K$34,SMALL(IF($A$2:$A$34,ROW($A$2:$A$34)-1),ROW(G9))),"")</f>
        <v>Г4 Ск</v>
      </c>
      <c r="N45" t="str">
        <f t="array" ref="N45">IFERROR(INDEX(N$2:N$34,SMALL(IF($A$2:$A$34,ROW($A$2:$A$34)-1),ROW(H9))),"")</f>
        <v>б-б</v>
      </c>
    </row>
    <row r="46" spans="1:30" x14ac:dyDescent="0.25">
      <c r="B46" s="2">
        <v>10</v>
      </c>
      <c r="C46" t="str">
        <f t="array" ref="C46">IFERROR(INDEX(C$2:C$34,SMALL(IF($A$2:$A$34,ROW($A$2:$A$34)-1),ROW(A10))),"")</f>
        <v>Рейо Таипале</v>
      </c>
      <c r="D46">
        <f t="array" ref="D46">IFERROR(INDEX(D$2:D$34,SMALL(IF($A$2:$A$34,ROW($A$2:$A$34)-1),ROW(B10))),"")</f>
        <v>0</v>
      </c>
      <c r="E46" t="str">
        <f t="array" ref="E46">IFERROR(INDEX(E$2:E$34,SMALL(IF($A$2:$A$34,ROW($A$2:$A$34)-1),ROW(C10))),"")</f>
        <v>LF/LM</v>
      </c>
      <c r="G46">
        <f t="array" ref="G46">IFERROR(INDEX(G$2:G$34,SMALL(IF($A$2:$A$34,ROW($A$2:$A$34)-1),ROW(D10))),"")</f>
        <v>51</v>
      </c>
      <c r="H46">
        <f t="array" ref="H46">IFERROR(INDEX(H$2:H$34,SMALL(IF($A$2:$A$34,ROW($A$2:$A$34)-1),ROW(E10))),"")</f>
        <v>0</v>
      </c>
      <c r="I46">
        <f t="array" ref="I46">IFERROR(INDEX(I$2:I$34,SMALL(IF($A$2:$A$34,ROW($A$2:$A$34)-1),ROW(F10))),"")</f>
        <v>75</v>
      </c>
      <c r="K46" t="str">
        <f t="array" ref="K46">IFERROR(INDEX(K$2:K$34,SMALL(IF($A$2:$A$34,ROW($A$2:$A$34)-1),ROW(G10))),"")</f>
        <v>Г3 Л3</v>
      </c>
      <c r="N46" t="str">
        <f t="array" ref="N46">IFERROR(INDEX(N$2:N$34,SMALL(IF($A$2:$A$34,ROW($A$2:$A$34)-1),ROW(H10))),"")</f>
        <v>брит</v>
      </c>
    </row>
    <row r="47" spans="1:30" x14ac:dyDescent="0.25">
      <c r="B47" s="2">
        <v>11</v>
      </c>
      <c r="C47" t="str">
        <f t="array" ref="C47">IFERROR(INDEX(C$2:C$34,SMALL(IF($A$2:$A$34,ROW($A$2:$A$34)-1),ROW(A11))),"")</f>
        <v>Вилле Химанка</v>
      </c>
      <c r="D47">
        <f t="array" ref="D47">IFERROR(INDEX(D$2:D$34,SMALL(IF($A$2:$A$34,ROW($A$2:$A$34)-1),ROW(B11))),"")</f>
        <v>3</v>
      </c>
      <c r="E47" t="str">
        <f t="array" ref="E47">IFERROR(INDEX(E$2:E$34,SMALL(IF($A$2:$A$34,ROW($A$2:$A$34)-1),ROW(C11))),"")</f>
        <v>CF/CM</v>
      </c>
      <c r="G47">
        <f t="array" ref="G47">IFERROR(INDEX(G$2:G$34,SMALL(IF($A$2:$A$34,ROW($A$2:$A$34)-1),ROW(D11))),"")</f>
        <v>61</v>
      </c>
      <c r="H47">
        <f t="array" ref="H47">IFERROR(INDEX(H$2:H$34,SMALL(IF($A$2:$A$34,ROW($A$2:$A$34)-1),ROW(E11))),"")</f>
        <v>0</v>
      </c>
      <c r="I47">
        <f t="array" ref="I47">IFERROR(INDEX(I$2:I$34,SMALL(IF($A$2:$A$34,ROW($A$2:$A$34)-1),ROW(F11))),"")</f>
        <v>79</v>
      </c>
      <c r="K47" t="str">
        <f t="array" ref="K47">IFERROR(INDEX(K$2:K$34,SMALL(IF($A$2:$A$34,ROW($A$2:$A$34)-1),ROW(G11))),"")</f>
        <v>Г4 Ат</v>
      </c>
      <c r="N47" t="str">
        <f t="array" ref="N47">IFERROR(INDEX(N$2:N$34,SMALL(IF($A$2:$A$34,ROW($A$2:$A$34)-1),ROW(H11))),"")</f>
        <v>брит</v>
      </c>
    </row>
    <row r="48" spans="1:30" x14ac:dyDescent="0.25">
      <c r="B48" s="2">
        <v>12</v>
      </c>
      <c r="C48" t="str">
        <f t="array" ref="C48">IFERROR(INDEX(C$2:C$34,SMALL(IF($A$2:$A$34,ROW($A$2:$A$34)-1),ROW(A12))),"")</f>
        <v/>
      </c>
      <c r="D48" t="str">
        <f t="array" ref="D48">IFERROR(INDEX(D$2:D$34,SMALL(IF($A$2:$A$34,ROW($A$2:$A$34)-1),ROW(B12))),"")</f>
        <v/>
      </c>
      <c r="E48" t="str">
        <f t="array" ref="E48">IFERROR(INDEX(E$2:E$34,SMALL(IF($A$2:$A$34,ROW($A$2:$A$34)-1),ROW(C12))),"")</f>
        <v/>
      </c>
      <c r="G48" t="str">
        <f t="array" ref="G48">IFERROR(INDEX(G$2:G$34,SMALL(IF($A$2:$A$34,ROW($A$2:$A$34)-1),ROW(D12))),"")</f>
        <v/>
      </c>
      <c r="H48" t="str">
        <f t="array" ref="H48">IFERROR(INDEX(H$2:H$34,SMALL(IF($A$2:$A$34,ROW($A$2:$A$34)-1),ROW(E12))),"")</f>
        <v/>
      </c>
      <c r="I48" t="str">
        <f t="array" ref="I48">IFERROR(INDEX(I$2:I$34,SMALL(IF($A$2:$A$34,ROW($A$2:$A$34)-1),ROW(F12))),"")</f>
        <v/>
      </c>
      <c r="K48" t="str">
        <f t="array" ref="K48">IFERROR(INDEX(K$2:K$34,SMALL(IF($A$2:$A$34,ROW($A$2:$A$34)-1),ROW(G12))),"")</f>
        <v/>
      </c>
      <c r="N48" t="str">
        <f t="array" ref="N48">IFERROR(INDEX(N$2:N$34,SMALL(IF($A$2:$A$34,ROW($A$2:$A$34)-1),ROW(H12))),"")</f>
        <v/>
      </c>
    </row>
    <row r="49" spans="2:14" x14ac:dyDescent="0.25">
      <c r="B49" s="2">
        <v>13</v>
      </c>
      <c r="C49" t="str">
        <f t="array" ref="C49">IFERROR(INDEX(C$2:C$34,SMALL(IF($A$2:$A$34,ROW($A$2:$A$34)-1),ROW(A13))),"")</f>
        <v/>
      </c>
      <c r="D49" t="str">
        <f t="array" ref="D49">IFERROR(INDEX(D$2:D$34,SMALL(IF($A$2:$A$34,ROW($A$2:$A$34)-1),ROW(B13))),"")</f>
        <v/>
      </c>
      <c r="E49" t="str">
        <f t="array" ref="E49">IFERROR(INDEX(E$2:E$34,SMALL(IF($A$2:$A$34,ROW($A$2:$A$34)-1),ROW(C13))),"")</f>
        <v/>
      </c>
      <c r="G49" t="str">
        <f t="array" ref="G49">IFERROR(INDEX(G$2:G$34,SMALL(IF($A$2:$A$34,ROW($A$2:$A$34)-1),ROW(D13))),"")</f>
        <v/>
      </c>
      <c r="H49" t="str">
        <f t="array" ref="H49">IFERROR(INDEX(H$2:H$34,SMALL(IF($A$2:$A$34,ROW($A$2:$A$34)-1),ROW(E13))),"")</f>
        <v/>
      </c>
      <c r="I49" t="str">
        <f t="array" ref="I49">IFERROR(INDEX(I$2:I$34,SMALL(IF($A$2:$A$34,ROW($A$2:$A$34)-1),ROW(F13))),"")</f>
        <v/>
      </c>
      <c r="K49" t="str">
        <f t="array" ref="K49">IFERROR(INDEX(K$2:K$34,SMALL(IF($A$2:$A$34,ROW($A$2:$A$34)-1),ROW(G13))),"")</f>
        <v/>
      </c>
      <c r="N49" t="str">
        <f t="array" ref="N49">IFERROR(INDEX(N$2:N$34,SMALL(IF($A$2:$A$34,ROW($A$2:$A$34)-1),ROW(H13))),"")</f>
        <v/>
      </c>
    </row>
    <row r="50" spans="2:14" x14ac:dyDescent="0.25">
      <c r="B50" s="2">
        <v>14</v>
      </c>
      <c r="C50" t="str">
        <f t="array" ref="C50">IFERROR(INDEX(C$2:C$34,SMALL(IF($A$2:$A$34,ROW($A$2:$A$34)-1),ROW(A14))),"")</f>
        <v/>
      </c>
      <c r="D50" t="str">
        <f t="array" ref="D50">IFERROR(INDEX(D$2:D$34,SMALL(IF($A$2:$A$34,ROW($A$2:$A$34)-1),ROW(B14))),"")</f>
        <v/>
      </c>
      <c r="E50" t="str">
        <f t="array" ref="E50">IFERROR(INDEX(E$2:E$34,SMALL(IF($A$2:$A$34,ROW($A$2:$A$34)-1),ROW(C14))),"")</f>
        <v/>
      </c>
      <c r="G50" t="str">
        <f t="array" ref="G50">IFERROR(INDEX(G$2:G$34,SMALL(IF($A$2:$A$34,ROW($A$2:$A$34)-1),ROW(D14))),"")</f>
        <v/>
      </c>
      <c r="H50" t="str">
        <f t="array" ref="H50">IFERROR(INDEX(H$2:H$34,SMALL(IF($A$2:$A$34,ROW($A$2:$A$34)-1),ROW(E14))),"")</f>
        <v/>
      </c>
      <c r="I50" t="str">
        <f t="array" ref="I50">IFERROR(INDEX(I$2:I$34,SMALL(IF($A$2:$A$34,ROW($A$2:$A$34)-1),ROW(F14))),"")</f>
        <v/>
      </c>
      <c r="K50" t="str">
        <f t="array" ref="K50">IFERROR(INDEX(K$2:K$34,SMALL(IF($A$2:$A$34,ROW($A$2:$A$34)-1),ROW(G14))),"")</f>
        <v/>
      </c>
      <c r="N50" t="str">
        <f t="array" ref="N50">IFERROR(INDEX(N$2:N$34,SMALL(IF($A$2:$A$34,ROW($A$2:$A$34)-1),ROW(H14))),"")</f>
        <v/>
      </c>
    </row>
    <row r="51" spans="2:14" x14ac:dyDescent="0.25">
      <c r="B51" s="2">
        <v>15</v>
      </c>
      <c r="C51" t="str">
        <f t="array" ref="C51">IFERROR(INDEX(C$2:C$34,SMALL(IF($A$2:$A$34,ROW($A$2:$A$34)-1),ROW(A15))),"")</f>
        <v/>
      </c>
      <c r="D51" t="str">
        <f t="array" ref="D51">IFERROR(INDEX(D$2:D$34,SMALL(IF($A$2:$A$34,ROW($A$2:$A$34)-1),ROW(B15))),"")</f>
        <v/>
      </c>
      <c r="E51" t="str">
        <f t="array" ref="E51">IFERROR(INDEX(E$2:E$34,SMALL(IF($A$2:$A$34,ROW($A$2:$A$34)-1),ROW(C15))),"")</f>
        <v/>
      </c>
      <c r="G51" t="str">
        <f t="array" ref="G51">IFERROR(INDEX(G$2:G$34,SMALL(IF($A$2:$A$34,ROW($A$2:$A$34)-1),ROW(D15))),"")</f>
        <v/>
      </c>
      <c r="H51" t="str">
        <f t="array" ref="H51">IFERROR(INDEX(H$2:H$34,SMALL(IF($A$2:$A$34,ROW($A$2:$A$34)-1),ROW(E15))),"")</f>
        <v/>
      </c>
      <c r="I51" t="str">
        <f t="array" ref="I51">IFERROR(INDEX(I$2:I$34,SMALL(IF($A$2:$A$34,ROW($A$2:$A$34)-1),ROW(F15))),"")</f>
        <v/>
      </c>
      <c r="K51" t="str">
        <f t="array" ref="K51">IFERROR(INDEX(K$2:K$34,SMALL(IF($A$2:$A$34,ROW($A$2:$A$34)-1),ROW(G15))),"")</f>
        <v/>
      </c>
      <c r="N51" t="str">
        <f t="array" ref="N51">IFERROR(INDEX(N$2:N$34,SMALL(IF($A$2:$A$34,ROW($A$2:$A$34)-1),ROW(H15))),"")</f>
        <v/>
      </c>
    </row>
    <row r="52" spans="2:14" x14ac:dyDescent="0.25">
      <c r="B52" s="2">
        <v>16</v>
      </c>
      <c r="C52" t="str">
        <f t="array" ref="C52">IFERROR(INDEX(C$2:C$34,SMALL(IF($A$2:$A$34,ROW($A$2:$A$34)-1),ROW(A16))),"")</f>
        <v/>
      </c>
      <c r="D52" t="str">
        <f t="array" ref="D52">IFERROR(INDEX(D$2:D$34,SMALL(IF($A$2:$A$34,ROW($A$2:$A$34)-1),ROW(B16))),"")</f>
        <v/>
      </c>
      <c r="E52" t="str">
        <f t="array" ref="E52">IFERROR(INDEX(E$2:E$34,SMALL(IF($A$2:$A$34,ROW($A$2:$A$34)-1),ROW(C16))),"")</f>
        <v/>
      </c>
      <c r="G52" t="str">
        <f t="array" ref="G52">IFERROR(INDEX(G$2:G$34,SMALL(IF($A$2:$A$34,ROW($A$2:$A$34)-1),ROW(D16))),"")</f>
        <v/>
      </c>
      <c r="H52" t="str">
        <f t="array" ref="H52">IFERROR(INDEX(H$2:H$34,SMALL(IF($A$2:$A$34,ROW($A$2:$A$34)-1),ROW(E16))),"")</f>
        <v/>
      </c>
      <c r="I52" t="str">
        <f t="array" ref="I52">IFERROR(INDEX(I$2:I$34,SMALL(IF($A$2:$A$34,ROW($A$2:$A$34)-1),ROW(F16))),"")</f>
        <v/>
      </c>
      <c r="K52" t="str">
        <f t="array" ref="K52">IFERROR(INDEX(K$2:K$34,SMALL(IF($A$2:$A$34,ROW($A$2:$A$34)-1),ROW(G16))),"")</f>
        <v/>
      </c>
      <c r="N52" t="str">
        <f t="array" ref="N52">IFERROR(INDEX(N$2:N$34,SMALL(IF($A$2:$A$34,ROW($A$2:$A$34)-1),ROW(H16))),"")</f>
        <v/>
      </c>
    </row>
    <row r="53" spans="2:14" x14ac:dyDescent="0.25">
      <c r="B53" s="2">
        <v>17</v>
      </c>
      <c r="C53" t="str">
        <f t="array" ref="C53">IFERROR(INDEX(C$2:C$34,SMALL(IF($A$2:$A$34,ROW($A$2:$A$34)-1),ROW(A17))),"")</f>
        <v/>
      </c>
      <c r="D53" t="str">
        <f t="array" ref="D53">IFERROR(INDEX(D$2:D$34,SMALL(IF($A$2:$A$34,ROW($A$2:$A$34)-1),ROW(B17))),"")</f>
        <v/>
      </c>
      <c r="E53" t="str">
        <f t="array" ref="E53">IFERROR(INDEX(E$2:E$34,SMALL(IF($A$2:$A$34,ROW($A$2:$A$34)-1),ROW(C17))),"")</f>
        <v/>
      </c>
      <c r="G53" t="str">
        <f t="array" ref="G53">IFERROR(INDEX(G$2:G$34,SMALL(IF($A$2:$A$34,ROW($A$2:$A$34)-1),ROW(D17))),"")</f>
        <v/>
      </c>
      <c r="H53" t="str">
        <f t="array" ref="H53">IFERROR(INDEX(H$2:H$34,SMALL(IF($A$2:$A$34,ROW($A$2:$A$34)-1),ROW(E17))),"")</f>
        <v/>
      </c>
      <c r="I53" t="str">
        <f t="array" ref="I53">IFERROR(INDEX(I$2:I$34,SMALL(IF($A$2:$A$34,ROW($A$2:$A$34)-1),ROW(F17))),"")</f>
        <v/>
      </c>
      <c r="K53" t="str">
        <f t="array" ref="K53">IFERROR(INDEX(K$2:K$34,SMALL(IF($A$2:$A$34,ROW($A$2:$A$34)-1),ROW(G17))),"")</f>
        <v/>
      </c>
      <c r="N53" t="str">
        <f t="array" ref="N53">IFERROR(INDEX(N$2:N$34,SMALL(IF($A$2:$A$34,ROW($A$2:$A$34)-1),ROW(H17))),"")</f>
        <v/>
      </c>
    </row>
    <row r="54" spans="2:14" x14ac:dyDescent="0.25">
      <c r="B54" s="2">
        <v>18</v>
      </c>
      <c r="C54" t="str">
        <f t="array" ref="C54">IFERROR(INDEX(C$2:C$34,SMALL(IF($A$2:$A$34,ROW($A$2:$A$34)-1),ROW(A18))),"")</f>
        <v/>
      </c>
      <c r="D54" t="str">
        <f t="array" ref="D54">IFERROR(INDEX(D$2:D$34,SMALL(IF($A$2:$A$34,ROW($A$2:$A$34)-1),ROW(B18))),"")</f>
        <v/>
      </c>
      <c r="E54" t="str">
        <f t="array" ref="E54">IFERROR(INDEX(E$2:E$34,SMALL(IF($A$2:$A$34,ROW($A$2:$A$34)-1),ROW(C18))),"")</f>
        <v/>
      </c>
      <c r="G54" t="str">
        <f t="array" ref="G54">IFERROR(INDEX(G$2:G$34,SMALL(IF($A$2:$A$34,ROW($A$2:$A$34)-1),ROW(D18))),"")</f>
        <v/>
      </c>
      <c r="H54" t="str">
        <f t="array" ref="H54">IFERROR(INDEX(H$2:H$34,SMALL(IF($A$2:$A$34,ROW($A$2:$A$34)-1),ROW(E18))),"")</f>
        <v/>
      </c>
      <c r="I54" t="str">
        <f t="array" ref="I54">IFERROR(INDEX(I$2:I$34,SMALL(IF($A$2:$A$34,ROW($A$2:$A$34)-1),ROW(F18))),"")</f>
        <v/>
      </c>
      <c r="K54" t="str">
        <f t="array" ref="K54">IFERROR(INDEX(K$2:K$34,SMALL(IF($A$2:$A$34,ROW($A$2:$A$34)-1),ROW(G18))),"")</f>
        <v/>
      </c>
      <c r="N54" t="str">
        <f t="array" ref="N54">IFERROR(INDEX(N$2:N$34,SMALL(IF($A$2:$A$34,ROW($A$2:$A$34)-1),ROW(H18))),"")</f>
        <v/>
      </c>
    </row>
    <row r="55" spans="2:14" x14ac:dyDescent="0.25">
      <c r="B55" s="2">
        <v>19</v>
      </c>
      <c r="C55" t="str">
        <f t="array" ref="C55">IFERROR(INDEX(C$2:C$34,SMALL(IF($A$2:$A$34,ROW($A$2:$A$34)-1),ROW(A19))),"")</f>
        <v/>
      </c>
      <c r="D55" t="str">
        <f t="array" ref="D55">IFERROR(INDEX(D$2:D$34,SMALL(IF($A$2:$A$34,ROW($A$2:$A$34)-1),ROW(B19))),"")</f>
        <v/>
      </c>
      <c r="E55" t="str">
        <f t="array" ref="E55">IFERROR(INDEX(E$2:E$34,SMALL(IF($A$2:$A$34,ROW($A$2:$A$34)-1),ROW(C19))),"")</f>
        <v/>
      </c>
      <c r="G55" t="str">
        <f t="array" ref="G55">IFERROR(INDEX(G$2:G$34,SMALL(IF($A$2:$A$34,ROW($A$2:$A$34)-1),ROW(D19))),"")</f>
        <v/>
      </c>
      <c r="H55" t="str">
        <f t="array" ref="H55">IFERROR(INDEX(H$2:H$34,SMALL(IF($A$2:$A$34,ROW($A$2:$A$34)-1),ROW(E19))),"")</f>
        <v/>
      </c>
      <c r="I55" t="str">
        <f t="array" ref="I55">IFERROR(INDEX(I$2:I$34,SMALL(IF($A$2:$A$34,ROW($A$2:$A$34)-1),ROW(F19))),"")</f>
        <v/>
      </c>
      <c r="K55" t="str">
        <f t="array" ref="K55">IFERROR(INDEX(K$2:K$34,SMALL(IF($A$2:$A$34,ROW($A$2:$A$34)-1),ROW(G19))),"")</f>
        <v/>
      </c>
      <c r="N55" t="str">
        <f t="array" ref="N55">IFERROR(INDEX(N$2:N$34,SMALL(IF($A$2:$A$34,ROW($A$2:$A$34)-1),ROW(H19))),"")</f>
        <v/>
      </c>
    </row>
    <row r="56" spans="2:14" x14ac:dyDescent="0.25">
      <c r="B56" s="2">
        <v>20</v>
      </c>
      <c r="C56" t="str">
        <f t="array" ref="C56">IFERROR(INDEX(C$2:C$34,SMALL(IF($A$2:$A$34,ROW($A$2:$A$34)-1),ROW(A20))),"")</f>
        <v/>
      </c>
      <c r="D56" t="str">
        <f t="array" ref="D56">IFERROR(INDEX(D$2:D$34,SMALL(IF($A$2:$A$34,ROW($A$2:$A$34)-1),ROW(B20))),"")</f>
        <v/>
      </c>
      <c r="E56" t="str">
        <f t="array" ref="E56">IFERROR(INDEX(E$2:E$34,SMALL(IF($A$2:$A$34,ROW($A$2:$A$34)-1),ROW(C20))),"")</f>
        <v/>
      </c>
      <c r="G56" t="str">
        <f t="array" ref="G56">IFERROR(INDEX(G$2:G$34,SMALL(IF($A$2:$A$34,ROW($A$2:$A$34)-1),ROW(D20))),"")</f>
        <v/>
      </c>
      <c r="H56" t="str">
        <f t="array" ref="H56">IFERROR(INDEX(H$2:H$34,SMALL(IF($A$2:$A$34,ROW($A$2:$A$34)-1),ROW(E20))),"")</f>
        <v/>
      </c>
      <c r="I56" t="str">
        <f t="array" ref="I56">IFERROR(INDEX(I$2:I$34,SMALL(IF($A$2:$A$34,ROW($A$2:$A$34)-1),ROW(F20))),"")</f>
        <v/>
      </c>
      <c r="K56" t="str">
        <f t="array" ref="K56">IFERROR(INDEX(K$2:K$34,SMALL(IF($A$2:$A$34,ROW($A$2:$A$34)-1),ROW(G20))),"")</f>
        <v/>
      </c>
      <c r="N56" t="str">
        <f t="array" ref="N56">IFERROR(INDEX(N$2:N$34,SMALL(IF($A$2:$A$34,ROW($A$2:$A$34)-1),ROW(H20))),"")</f>
        <v/>
      </c>
    </row>
    <row r="57" spans="2:14" x14ac:dyDescent="0.25">
      <c r="B57" s="2">
        <v>21</v>
      </c>
      <c r="C57" t="str">
        <f t="array" ref="C57">IFERROR(INDEX(C$2:C$34,SMALL(IF($A$2:$A$34,ROW($A$2:$A$34)-1),ROW(A21))),"")</f>
        <v/>
      </c>
      <c r="D57" t="str">
        <f t="array" ref="D57">IFERROR(INDEX(D$2:D$34,SMALL(IF($A$2:$A$34,ROW($A$2:$A$34)-1),ROW(B21))),"")</f>
        <v/>
      </c>
      <c r="E57" t="str">
        <f t="array" ref="E57">IFERROR(INDEX(E$2:E$34,SMALL(IF($A$2:$A$34,ROW($A$2:$A$34)-1),ROW(C21))),"")</f>
        <v/>
      </c>
      <c r="G57" t="str">
        <f t="array" ref="G57">IFERROR(INDEX(G$2:G$34,SMALL(IF($A$2:$A$34,ROW($A$2:$A$34)-1),ROW(D21))),"")</f>
        <v/>
      </c>
      <c r="H57" t="str">
        <f t="array" ref="H57">IFERROR(INDEX(H$2:H$34,SMALL(IF($A$2:$A$34,ROW($A$2:$A$34)-1),ROW(E21))),"")</f>
        <v/>
      </c>
      <c r="I57" t="str">
        <f t="array" ref="I57">IFERROR(INDEX(I$2:I$34,SMALL(IF($A$2:$A$34,ROW($A$2:$A$34)-1),ROW(F21))),"")</f>
        <v/>
      </c>
      <c r="K57" t="str">
        <f t="array" ref="K57">IFERROR(INDEX(K$2:K$34,SMALL(IF($A$2:$A$34,ROW($A$2:$A$34)-1),ROW(G21))),"")</f>
        <v/>
      </c>
      <c r="N57" t="str">
        <f t="array" ref="N57">IFERROR(INDEX(N$2:N$34,SMALL(IF($A$2:$A$34,ROW($A$2:$A$34)-1),ROW(H21))),"")</f>
        <v/>
      </c>
    </row>
    <row r="58" spans="2:14" x14ac:dyDescent="0.25">
      <c r="B58" s="2">
        <v>22</v>
      </c>
      <c r="C58" t="str">
        <f t="array" ref="C58">IFERROR(INDEX(C$2:C$34,SMALL(IF($A$2:$A$34,ROW($A$2:$A$34)-1),ROW(A22))),"")</f>
        <v/>
      </c>
      <c r="D58" t="str">
        <f t="array" ref="D58">IFERROR(INDEX(D$2:D$34,SMALL(IF($A$2:$A$34,ROW($A$2:$A$34)-1),ROW(B22))),"")</f>
        <v/>
      </c>
      <c r="E58" t="str">
        <f t="array" ref="E58">IFERROR(INDEX(E$2:E$34,SMALL(IF($A$2:$A$34,ROW($A$2:$A$34)-1),ROW(C22))),"")</f>
        <v/>
      </c>
      <c r="G58" t="str">
        <f t="array" ref="G58">IFERROR(INDEX(G$2:G$34,SMALL(IF($A$2:$A$34,ROW($A$2:$A$34)-1),ROW(D22))),"")</f>
        <v/>
      </c>
      <c r="H58" t="str">
        <f t="array" ref="H58">IFERROR(INDEX(H$2:H$34,SMALL(IF($A$2:$A$34,ROW($A$2:$A$34)-1),ROW(E22))),"")</f>
        <v/>
      </c>
      <c r="I58" t="str">
        <f t="array" ref="I58">IFERROR(INDEX(I$2:I$34,SMALL(IF($A$2:$A$34,ROW($A$2:$A$34)-1),ROW(F22))),"")</f>
        <v/>
      </c>
      <c r="K58" t="str">
        <f t="array" ref="K58">IFERROR(INDEX(K$2:K$34,SMALL(IF($A$2:$A$34,ROW($A$2:$A$34)-1),ROW(G22))),"")</f>
        <v/>
      </c>
      <c r="N58" t="str">
        <f t="array" ref="N58">IFERROR(INDEX(N$2:N$34,SMALL(IF($A$2:$A$34,ROW($A$2:$A$34)-1),ROW(H22))),"")</f>
        <v/>
      </c>
    </row>
    <row r="59" spans="2:14" x14ac:dyDescent="0.25">
      <c r="B59" s="2">
        <v>23</v>
      </c>
      <c r="C59" t="str">
        <f t="array" ref="C59">IFERROR(INDEX(C$2:C$34,SMALL(IF($A$2:$A$34,ROW($A$2:$A$34)-1),ROW(A23))),"")</f>
        <v/>
      </c>
      <c r="D59" t="str">
        <f t="array" ref="D59">IFERROR(INDEX(D$2:D$34,SMALL(IF($A$2:$A$34,ROW($A$2:$A$34)-1),ROW(B23))),"")</f>
        <v/>
      </c>
      <c r="E59" t="str">
        <f t="array" ref="E59">IFERROR(INDEX(E$2:E$34,SMALL(IF($A$2:$A$34,ROW($A$2:$A$34)-1),ROW(C23))),"")</f>
        <v/>
      </c>
      <c r="G59" t="str">
        <f t="array" ref="G59">IFERROR(INDEX(G$2:G$34,SMALL(IF($A$2:$A$34,ROW($A$2:$A$34)-1),ROW(D23))),"")</f>
        <v/>
      </c>
      <c r="H59" t="str">
        <f t="array" ref="H59">IFERROR(INDEX(H$2:H$34,SMALL(IF($A$2:$A$34,ROW($A$2:$A$34)-1),ROW(E23))),"")</f>
        <v/>
      </c>
      <c r="I59" t="str">
        <f t="array" ref="I59">IFERROR(INDEX(I$2:I$34,SMALL(IF($A$2:$A$34,ROW($A$2:$A$34)-1),ROW(F23))),"")</f>
        <v/>
      </c>
      <c r="K59" t="str">
        <f t="array" ref="K59">IFERROR(INDEX(K$2:K$34,SMALL(IF($A$2:$A$34,ROW($A$2:$A$34)-1),ROW(G23))),"")</f>
        <v/>
      </c>
      <c r="N59" t="str">
        <f t="array" ref="N59">IFERROR(INDEX(N$2:N$34,SMALL(IF($A$2:$A$34,ROW($A$2:$A$34)-1),ROW(H23))),"")</f>
        <v/>
      </c>
    </row>
    <row r="60" spans="2:14" x14ac:dyDescent="0.25">
      <c r="B60" s="2">
        <v>24</v>
      </c>
      <c r="C60" t="str">
        <f t="array" ref="C60">IFERROR(INDEX(C$2:C$34,SMALL(IF($A$2:$A$34,ROW($A$2:$A$34)-1),ROW(A24))),"")</f>
        <v/>
      </c>
      <c r="D60" t="str">
        <f t="array" ref="D60">IFERROR(INDEX(D$2:D$34,SMALL(IF($A$2:$A$34,ROW($A$2:$A$34)-1),ROW(B24))),"")</f>
        <v/>
      </c>
      <c r="E60" t="str">
        <f t="array" ref="E60">IFERROR(INDEX(E$2:E$34,SMALL(IF($A$2:$A$34,ROW($A$2:$A$34)-1),ROW(C24))),"")</f>
        <v/>
      </c>
      <c r="G60" t="str">
        <f t="array" ref="G60">IFERROR(INDEX(G$2:G$34,SMALL(IF($A$2:$A$34,ROW($A$2:$A$34)-1),ROW(D24))),"")</f>
        <v/>
      </c>
      <c r="H60" t="str">
        <f t="array" ref="H60">IFERROR(INDEX(H$2:H$34,SMALL(IF($A$2:$A$34,ROW($A$2:$A$34)-1),ROW(E24))),"")</f>
        <v/>
      </c>
      <c r="I60" t="str">
        <f t="array" ref="I60">IFERROR(INDEX(I$2:I$34,SMALL(IF($A$2:$A$34,ROW($A$2:$A$34)-1),ROW(F24))),"")</f>
        <v/>
      </c>
      <c r="K60" t="str">
        <f t="array" ref="K60">IFERROR(INDEX(K$2:K$34,SMALL(IF($A$2:$A$34,ROW($A$2:$A$34)-1),ROW(G24))),"")</f>
        <v/>
      </c>
      <c r="N60" t="str">
        <f t="array" ref="N60">IFERROR(INDEX(N$2:N$34,SMALL(IF($A$2:$A$34,ROW($A$2:$A$34)-1),ROW(H24))),"")</f>
        <v/>
      </c>
    </row>
    <row r="61" spans="2:14" x14ac:dyDescent="0.25">
      <c r="B61" s="2">
        <v>25</v>
      </c>
      <c r="C61" t="str">
        <f t="array" ref="C61">IFERROR(INDEX(C$2:C$34,SMALL(IF($A$2:$A$34,ROW($A$2:$A$34)-1),ROW(A25))),"")</f>
        <v/>
      </c>
      <c r="D61" t="str">
        <f t="array" ref="D61">IFERROR(INDEX(D$2:D$34,SMALL(IF($A$2:$A$34,ROW($A$2:$A$34)-1),ROW(B25))),"")</f>
        <v/>
      </c>
      <c r="E61" t="str">
        <f t="array" ref="E61">IFERROR(INDEX(E$2:E$34,SMALL(IF($A$2:$A$34,ROW($A$2:$A$34)-1),ROW(C25))),"")</f>
        <v/>
      </c>
      <c r="G61" t="str">
        <f t="array" ref="G61">IFERROR(INDEX(G$2:G$34,SMALL(IF($A$2:$A$34,ROW($A$2:$A$34)-1),ROW(D25))),"")</f>
        <v/>
      </c>
      <c r="H61" t="str">
        <f t="array" ref="H61">IFERROR(INDEX(H$2:H$34,SMALL(IF($A$2:$A$34,ROW($A$2:$A$34)-1),ROW(E25))),"")</f>
        <v/>
      </c>
      <c r="I61" t="str">
        <f t="array" ref="I61">IFERROR(INDEX(I$2:I$34,SMALL(IF($A$2:$A$34,ROW($A$2:$A$34)-1),ROW(F25))),"")</f>
        <v/>
      </c>
      <c r="K61" t="str">
        <f t="array" ref="K61">IFERROR(INDEX(K$2:K$34,SMALL(IF($A$2:$A$34,ROW($A$2:$A$34)-1),ROW(G25))),"")</f>
        <v/>
      </c>
      <c r="N61" t="str">
        <f t="array" ref="N61">IFERROR(INDEX(N$2:N$34,SMALL(IF($A$2:$A$34,ROW($A$2:$A$34)-1),ROW(H25))),"")</f>
        <v/>
      </c>
    </row>
    <row r="62" spans="2:14" x14ac:dyDescent="0.25">
      <c r="B62" s="2">
        <v>26</v>
      </c>
      <c r="C62" t="str">
        <f t="array" ref="C62">IFERROR(INDEX(C$2:C$34,SMALL(IF($A$2:$A$34,ROW($A$2:$A$34)-1),ROW(A26))),"")</f>
        <v/>
      </c>
      <c r="D62" t="str">
        <f t="array" ref="D62">IFERROR(INDEX(D$2:D$34,SMALL(IF($A$2:$A$34,ROW($A$2:$A$34)-1),ROW(B26))),"")</f>
        <v/>
      </c>
      <c r="E62" t="str">
        <f t="array" ref="E62">IFERROR(INDEX(E$2:E$34,SMALL(IF($A$2:$A$34,ROW($A$2:$A$34)-1),ROW(C26))),"")</f>
        <v/>
      </c>
      <c r="G62" t="str">
        <f t="array" ref="G62">IFERROR(INDEX(G$2:G$34,SMALL(IF($A$2:$A$34,ROW($A$2:$A$34)-1),ROW(D26))),"")</f>
        <v/>
      </c>
      <c r="H62" t="str">
        <f t="array" ref="H62">IFERROR(INDEX(H$2:H$34,SMALL(IF($A$2:$A$34,ROW($A$2:$A$34)-1),ROW(E26))),"")</f>
        <v/>
      </c>
      <c r="I62" t="str">
        <f t="array" ref="I62">IFERROR(INDEX(I$2:I$34,SMALL(IF($A$2:$A$34,ROW($A$2:$A$34)-1),ROW(F26))),"")</f>
        <v/>
      </c>
      <c r="K62" t="str">
        <f t="array" ref="K62">IFERROR(INDEX(K$2:K$34,SMALL(IF($A$2:$A$34,ROW($A$2:$A$34)-1),ROW(G26))),"")</f>
        <v/>
      </c>
      <c r="N62" t="str">
        <f t="array" ref="N62">IFERROR(INDEX(N$2:N$34,SMALL(IF($A$2:$A$34,ROW($A$2:$A$34)-1),ROW(H26))),"")</f>
        <v/>
      </c>
    </row>
    <row r="63" spans="2:14" x14ac:dyDescent="0.25">
      <c r="B63" s="2">
        <v>27</v>
      </c>
      <c r="C63" t="str">
        <f t="array" ref="C63">IFERROR(INDEX(C$2:C$34,SMALL(IF($A$2:$A$34,ROW($A$2:$A$34)-1),ROW(A27))),"")</f>
        <v/>
      </c>
      <c r="D63" t="str">
        <f t="array" ref="D63">IFERROR(INDEX(D$2:D$34,SMALL(IF($A$2:$A$34,ROW($A$2:$A$34)-1),ROW(B27))),"")</f>
        <v/>
      </c>
      <c r="E63" t="str">
        <f t="array" ref="E63">IFERROR(INDEX(E$2:E$34,SMALL(IF($A$2:$A$34,ROW($A$2:$A$34)-1),ROW(C27))),"")</f>
        <v/>
      </c>
      <c r="G63" t="str">
        <f t="array" ref="G63">IFERROR(INDEX(G$2:G$34,SMALL(IF($A$2:$A$34,ROW($A$2:$A$34)-1),ROW(D27))),"")</f>
        <v/>
      </c>
      <c r="H63" t="str">
        <f t="array" ref="H63">IFERROR(INDEX(H$2:H$34,SMALL(IF($A$2:$A$34,ROW($A$2:$A$34)-1),ROW(E27))),"")</f>
        <v/>
      </c>
      <c r="I63" t="str">
        <f t="array" ref="I63">IFERROR(INDEX(I$2:I$34,SMALL(IF($A$2:$A$34,ROW($A$2:$A$34)-1),ROW(F27))),"")</f>
        <v/>
      </c>
      <c r="K63" t="str">
        <f t="array" ref="K63">IFERROR(INDEX(K$2:K$34,SMALL(IF($A$2:$A$34,ROW($A$2:$A$34)-1),ROW(G27))),"")</f>
        <v/>
      </c>
      <c r="N63" t="str">
        <f t="array" ref="N63">IFERROR(INDEX(N$2:N$34,SMALL(IF($A$2:$A$34,ROW($A$2:$A$34)-1),ROW(H27))),"")</f>
        <v/>
      </c>
    </row>
    <row r="64" spans="2:14" x14ac:dyDescent="0.25">
      <c r="B64" s="2">
        <v>28</v>
      </c>
      <c r="C64" t="str">
        <f t="array" ref="C64">IFERROR(INDEX(C$2:C$34,SMALL(IF($A$2:$A$34,ROW($A$2:$A$34)-1),ROW(A28))),"")</f>
        <v/>
      </c>
      <c r="D64" t="str">
        <f t="array" ref="D64">IFERROR(INDEX(D$2:D$34,SMALL(IF($A$2:$A$34,ROW($A$2:$A$34)-1),ROW(B28))),"")</f>
        <v/>
      </c>
      <c r="E64" t="str">
        <f t="array" ref="E64">IFERROR(INDEX(E$2:E$34,SMALL(IF($A$2:$A$34,ROW($A$2:$A$34)-1),ROW(C28))),"")</f>
        <v/>
      </c>
      <c r="G64" t="str">
        <f t="array" ref="G64">IFERROR(INDEX(G$2:G$34,SMALL(IF($A$2:$A$34,ROW($A$2:$A$34)-1),ROW(D28))),"")</f>
        <v/>
      </c>
      <c r="H64" t="str">
        <f t="array" ref="H64">IFERROR(INDEX(H$2:H$34,SMALL(IF($A$2:$A$34,ROW($A$2:$A$34)-1),ROW(E28))),"")</f>
        <v/>
      </c>
      <c r="I64" t="str">
        <f t="array" ref="I64">IFERROR(INDEX(I$2:I$34,SMALL(IF($A$2:$A$34,ROW($A$2:$A$34)-1),ROW(F28))),"")</f>
        <v/>
      </c>
      <c r="K64" t="str">
        <f t="array" ref="K64">IFERROR(INDEX(K$2:K$34,SMALL(IF($A$2:$A$34,ROW($A$2:$A$34)-1),ROW(G28))),"")</f>
        <v/>
      </c>
      <c r="N64" t="str">
        <f t="array" ref="N64">IFERROR(INDEX(N$2:N$34,SMALL(IF($A$2:$A$34,ROW($A$2:$A$34)-1),ROW(H28))),"")</f>
        <v/>
      </c>
    </row>
    <row r="65" spans="2:14" x14ac:dyDescent="0.25">
      <c r="B65" s="2">
        <v>29</v>
      </c>
      <c r="C65" t="str">
        <f t="array" ref="C65">IFERROR(INDEX(C$2:C$34,SMALL(IF($A$2:$A$34,ROW($A$2:$A$34)-1),ROW(A29))),"")</f>
        <v/>
      </c>
      <c r="D65" t="str">
        <f t="array" ref="D65">IFERROR(INDEX(D$2:D$34,SMALL(IF($A$2:$A$34,ROW($A$2:$A$34)-1),ROW(B29))),"")</f>
        <v/>
      </c>
      <c r="E65" t="str">
        <f t="array" ref="E65">IFERROR(INDEX(E$2:E$34,SMALL(IF($A$2:$A$34,ROW($A$2:$A$34)-1),ROW(C29))),"")</f>
        <v/>
      </c>
      <c r="G65" t="str">
        <f t="array" ref="G65">IFERROR(INDEX(G$2:G$34,SMALL(IF($A$2:$A$34,ROW($A$2:$A$34)-1),ROW(D29))),"")</f>
        <v/>
      </c>
      <c r="H65" t="str">
        <f t="array" ref="H65">IFERROR(INDEX(H$2:H$34,SMALL(IF($A$2:$A$34,ROW($A$2:$A$34)-1),ROW(E29))),"")</f>
        <v/>
      </c>
      <c r="I65" t="str">
        <f t="array" ref="I65">IFERROR(INDEX(I$2:I$34,SMALL(IF($A$2:$A$34,ROW($A$2:$A$34)-1),ROW(F29))),"")</f>
        <v/>
      </c>
      <c r="K65" t="str">
        <f t="array" ref="K65">IFERROR(INDEX(K$2:K$34,SMALL(IF($A$2:$A$34,ROW($A$2:$A$34)-1),ROW(G29))),"")</f>
        <v/>
      </c>
      <c r="N65" t="str">
        <f t="array" ref="N65">IFERROR(INDEX(N$2:N$34,SMALL(IF($A$2:$A$34,ROW($A$2:$A$34)-1),ROW(H29))),"")</f>
        <v/>
      </c>
    </row>
    <row r="66" spans="2:14" x14ac:dyDescent="0.25">
      <c r="B66" s="2">
        <v>30</v>
      </c>
      <c r="C66" t="str">
        <f t="array" ref="C66">IFERROR(INDEX(C$2:C$34,SMALL(IF($A$2:$A$34,ROW($A$2:$A$34)-1),ROW(A30))),"")</f>
        <v/>
      </c>
      <c r="D66" t="str">
        <f t="array" ref="D66">IFERROR(INDEX(D$2:D$34,SMALL(IF($A$2:$A$34,ROW($A$2:$A$34)-1),ROW(B30))),"")</f>
        <v/>
      </c>
      <c r="E66" t="str">
        <f t="array" ref="E66">IFERROR(INDEX(E$2:E$34,SMALL(IF($A$2:$A$34,ROW($A$2:$A$34)-1),ROW(C30))),"")</f>
        <v/>
      </c>
      <c r="G66" t="str">
        <f t="array" ref="G66">IFERROR(INDEX(G$2:G$34,SMALL(IF($A$2:$A$34,ROW($A$2:$A$34)-1),ROW(D30))),"")</f>
        <v/>
      </c>
      <c r="H66" t="str">
        <f t="array" ref="H66">IFERROR(INDEX(H$2:H$34,SMALL(IF($A$2:$A$34,ROW($A$2:$A$34)-1),ROW(E30))),"")</f>
        <v/>
      </c>
      <c r="I66" t="str">
        <f t="array" ref="I66">IFERROR(INDEX(I$2:I$34,SMALL(IF($A$2:$A$34,ROW($A$2:$A$34)-1),ROW(F30))),"")</f>
        <v/>
      </c>
      <c r="K66" t="str">
        <f t="array" ref="K66">IFERROR(INDEX(K$2:K$34,SMALL(IF($A$2:$A$34,ROW($A$2:$A$34)-1),ROW(G30))),"")</f>
        <v/>
      </c>
      <c r="N66" t="str">
        <f t="array" ref="N66">IFERROR(INDEX(N$2:N$34,SMALL(IF($A$2:$A$34,ROW($A$2:$A$34)-1),ROW(H30))),"")</f>
        <v/>
      </c>
    </row>
    <row r="67" spans="2:14" x14ac:dyDescent="0.25">
      <c r="B67" s="2">
        <v>31</v>
      </c>
      <c r="C67" t="str">
        <f t="array" ref="C67">IFERROR(INDEX(C$2:C$34,SMALL(IF($A$2:$A$34,ROW($A$2:$A$34)-1),ROW(A31))),"")</f>
        <v/>
      </c>
      <c r="D67" t="str">
        <f t="array" ref="D67">IFERROR(INDEX(D$2:D$34,SMALL(IF($A$2:$A$34,ROW($A$2:$A$34)-1),ROW(B31))),"")</f>
        <v/>
      </c>
      <c r="E67" t="str">
        <f t="array" ref="E67">IFERROR(INDEX(E$2:E$34,SMALL(IF($A$2:$A$34,ROW($A$2:$A$34)-1),ROW(C31))),"")</f>
        <v/>
      </c>
      <c r="G67" t="str">
        <f t="array" ref="G67">IFERROR(INDEX(G$2:G$34,SMALL(IF($A$2:$A$34,ROW($A$2:$A$34)-1),ROW(D31))),"")</f>
        <v/>
      </c>
      <c r="H67" t="str">
        <f t="array" ref="H67">IFERROR(INDEX(H$2:H$34,SMALL(IF($A$2:$A$34,ROW($A$2:$A$34)-1),ROW(E31))),"")</f>
        <v/>
      </c>
      <c r="I67" t="str">
        <f t="array" ref="I67">IFERROR(INDEX(I$2:I$34,SMALL(IF($A$2:$A$34,ROW($A$2:$A$34)-1),ROW(F31))),"")</f>
        <v/>
      </c>
      <c r="K67" t="str">
        <f t="array" ref="K67">IFERROR(INDEX(K$2:K$34,SMALL(IF($A$2:$A$34,ROW($A$2:$A$34)-1),ROW(G31))),"")</f>
        <v/>
      </c>
      <c r="N67" t="str">
        <f t="array" ref="N67">IFERROR(INDEX(N$2:N$34,SMALL(IF($A$2:$A$34,ROW($A$2:$A$34)-1),ROW(H31))),"")</f>
        <v/>
      </c>
    </row>
    <row r="68" spans="2:14" x14ac:dyDescent="0.25">
      <c r="B68" s="2">
        <v>32</v>
      </c>
      <c r="C68" t="str">
        <f t="array" ref="C68">IFERROR(INDEX(C$2:C$34,SMALL(IF($A$2:$A$34,ROW($A$2:$A$34)-1),ROW(A32))),"")</f>
        <v/>
      </c>
      <c r="D68" t="str">
        <f t="array" ref="D68">IFERROR(INDEX(D$2:D$34,SMALL(IF($A$2:$A$34,ROW($A$2:$A$34)-1),ROW(B32))),"")</f>
        <v/>
      </c>
      <c r="E68" t="str">
        <f t="array" ref="E68">IFERROR(INDEX(E$2:E$34,SMALL(IF($A$2:$A$34,ROW($A$2:$A$34)-1),ROW(C32))),"")</f>
        <v/>
      </c>
      <c r="G68" t="str">
        <f t="array" ref="G68">IFERROR(INDEX(G$2:G$34,SMALL(IF($A$2:$A$34,ROW($A$2:$A$34)-1),ROW(D32))),"")</f>
        <v/>
      </c>
      <c r="H68" t="str">
        <f t="array" ref="H68">IFERROR(INDEX(H$2:H$34,SMALL(IF($A$2:$A$34,ROW($A$2:$A$34)-1),ROW(E32))),"")</f>
        <v/>
      </c>
      <c r="I68" t="str">
        <f t="array" ref="I68">IFERROR(INDEX(I$2:I$34,SMALL(IF($A$2:$A$34,ROW($A$2:$A$34)-1),ROW(F32))),"")</f>
        <v/>
      </c>
      <c r="K68" t="str">
        <f t="array" ref="K68">IFERROR(INDEX(K$2:K$34,SMALL(IF($A$2:$A$34,ROW($A$2:$A$34)-1),ROW(G32))),"")</f>
        <v/>
      </c>
      <c r="N68" t="str">
        <f t="array" ref="N68">IFERROR(INDEX(N$2:N$34,SMALL(IF($A$2:$A$34,ROW($A$2:$A$34)-1),ROW(H32))),"")</f>
        <v/>
      </c>
    </row>
    <row r="69" spans="2:14" x14ac:dyDescent="0.25">
      <c r="B69" s="2">
        <v>33</v>
      </c>
      <c r="C69" t="str">
        <f t="array" ref="C69">IFERROR(INDEX(C$2:C$34,SMALL(IF($A$2:$A$34,ROW($A$2:$A$34)-1),ROW(A33))),"")</f>
        <v/>
      </c>
      <c r="D69" t="str">
        <f t="array" ref="D69">IFERROR(INDEX(D$2:D$34,SMALL(IF($A$2:$A$34,ROW($A$2:$A$34)-1),ROW(B33))),"")</f>
        <v/>
      </c>
      <c r="E69" t="str">
        <f t="array" ref="E69">IFERROR(INDEX(E$2:E$34,SMALL(IF($A$2:$A$34,ROW($A$2:$A$34)-1),ROW(C33))),"")</f>
        <v/>
      </c>
      <c r="G69" t="str">
        <f t="array" ref="G69">IFERROR(INDEX(G$2:G$34,SMALL(IF($A$2:$A$34,ROW($A$2:$A$34)-1),ROW(D33))),"")</f>
        <v/>
      </c>
      <c r="H69" t="str">
        <f t="array" ref="H69">IFERROR(INDEX(H$2:H$34,SMALL(IF($A$2:$A$34,ROW($A$2:$A$34)-1),ROW(E33))),"")</f>
        <v/>
      </c>
      <c r="I69" t="str">
        <f t="array" ref="I69">IFERROR(INDEX(I$2:I$34,SMALL(IF($A$2:$A$34,ROW($A$2:$A$34)-1),ROW(F33))),"")</f>
        <v/>
      </c>
      <c r="K69" t="str">
        <f t="array" ref="K69">IFERROR(INDEX(K$2:K$34,SMALL(IF($A$2:$A$34,ROW($A$2:$A$34)-1),ROW(G33))),"")</f>
        <v/>
      </c>
      <c r="N69" t="str">
        <f t="array" ref="N69">IFERROR(INDEX(N$2:N$34,SMALL(IF($A$2:$A$34,ROW($A$2:$A$34)-1),ROW(H33))),"")</f>
        <v/>
      </c>
    </row>
  </sheetData>
  <dataValidations count="1">
    <dataValidation type="list" allowBlank="1" showInputMessage="1" showErrorMessage="1" sqref="I1">
      <formula1>$Q$1:$AD$1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">
                <anchor moveWithCells="1">
                  <from>
                    <xdr:col>0</xdr:col>
                    <xdr:colOff>142875</xdr:colOff>
                    <xdr:row>0</xdr:row>
                    <xdr:rowOff>171450</xdr:rowOff>
                  </from>
                  <to>
                    <xdr:col>0</xdr:col>
                    <xdr:colOff>447675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142875</xdr:colOff>
                    <xdr:row>1</xdr:row>
                    <xdr:rowOff>171450</xdr:rowOff>
                  </from>
                  <to>
                    <xdr:col>0</xdr:col>
                    <xdr:colOff>447675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142875</xdr:colOff>
                    <xdr:row>2</xdr:row>
                    <xdr:rowOff>171450</xdr:rowOff>
                  </from>
                  <to>
                    <xdr:col>0</xdr:col>
                    <xdr:colOff>447675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142875</xdr:colOff>
                    <xdr:row>3</xdr:row>
                    <xdr:rowOff>171450</xdr:rowOff>
                  </from>
                  <to>
                    <xdr:col>0</xdr:col>
                    <xdr:colOff>447675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142875</xdr:colOff>
                    <xdr:row>4</xdr:row>
                    <xdr:rowOff>171450</xdr:rowOff>
                  </from>
                  <to>
                    <xdr:col>0</xdr:col>
                    <xdr:colOff>447675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142875</xdr:colOff>
                    <xdr:row>5</xdr:row>
                    <xdr:rowOff>171450</xdr:rowOff>
                  </from>
                  <to>
                    <xdr:col>0</xdr:col>
                    <xdr:colOff>447675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142875</xdr:colOff>
                    <xdr:row>6</xdr:row>
                    <xdr:rowOff>171450</xdr:rowOff>
                  </from>
                  <to>
                    <xdr:col>0</xdr:col>
                    <xdr:colOff>447675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0</xdr:col>
                    <xdr:colOff>142875</xdr:colOff>
                    <xdr:row>7</xdr:row>
                    <xdr:rowOff>171450</xdr:rowOff>
                  </from>
                  <to>
                    <xdr:col>0</xdr:col>
                    <xdr:colOff>447675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171450</xdr:rowOff>
                  </from>
                  <to>
                    <xdr:col>0</xdr:col>
                    <xdr:colOff>447675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0</xdr:col>
                    <xdr:colOff>142875</xdr:colOff>
                    <xdr:row>9</xdr:row>
                    <xdr:rowOff>171450</xdr:rowOff>
                  </from>
                  <to>
                    <xdr:col>0</xdr:col>
                    <xdr:colOff>447675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0</xdr:col>
                    <xdr:colOff>142875</xdr:colOff>
                    <xdr:row>10</xdr:row>
                    <xdr:rowOff>171450</xdr:rowOff>
                  </from>
                  <to>
                    <xdr:col>0</xdr:col>
                    <xdr:colOff>447675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0</xdr:col>
                    <xdr:colOff>142875</xdr:colOff>
                    <xdr:row>11</xdr:row>
                    <xdr:rowOff>171450</xdr:rowOff>
                  </from>
                  <to>
                    <xdr:col>0</xdr:col>
                    <xdr:colOff>447675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0</xdr:col>
                    <xdr:colOff>142875</xdr:colOff>
                    <xdr:row>12</xdr:row>
                    <xdr:rowOff>171450</xdr:rowOff>
                  </from>
                  <to>
                    <xdr:col>0</xdr:col>
                    <xdr:colOff>447675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0</xdr:col>
                    <xdr:colOff>142875</xdr:colOff>
                    <xdr:row>13</xdr:row>
                    <xdr:rowOff>171450</xdr:rowOff>
                  </from>
                  <to>
                    <xdr:col>0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0</xdr:col>
                    <xdr:colOff>142875</xdr:colOff>
                    <xdr:row>14</xdr:row>
                    <xdr:rowOff>171450</xdr:rowOff>
                  </from>
                  <to>
                    <xdr:col>0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0</xdr:col>
                    <xdr:colOff>142875</xdr:colOff>
                    <xdr:row>15</xdr:row>
                    <xdr:rowOff>171450</xdr:rowOff>
                  </from>
                  <to>
                    <xdr:col>0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0</xdr:col>
                    <xdr:colOff>142875</xdr:colOff>
                    <xdr:row>16</xdr:row>
                    <xdr:rowOff>171450</xdr:rowOff>
                  </from>
                  <to>
                    <xdr:col>0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0</xdr:col>
                    <xdr:colOff>142875</xdr:colOff>
                    <xdr:row>17</xdr:row>
                    <xdr:rowOff>171450</xdr:rowOff>
                  </from>
                  <to>
                    <xdr:col>0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0</xdr:col>
                    <xdr:colOff>142875</xdr:colOff>
                    <xdr:row>18</xdr:row>
                    <xdr:rowOff>171450</xdr:rowOff>
                  </from>
                  <to>
                    <xdr:col>0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0</xdr:col>
                    <xdr:colOff>142875</xdr:colOff>
                    <xdr:row>19</xdr:row>
                    <xdr:rowOff>171450</xdr:rowOff>
                  </from>
                  <to>
                    <xdr:col>0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0</xdr:col>
                    <xdr:colOff>142875</xdr:colOff>
                    <xdr:row>20</xdr:row>
                    <xdr:rowOff>171450</xdr:rowOff>
                  </from>
                  <to>
                    <xdr:col>0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0</xdr:col>
                    <xdr:colOff>142875</xdr:colOff>
                    <xdr:row>21</xdr:row>
                    <xdr:rowOff>171450</xdr:rowOff>
                  </from>
                  <to>
                    <xdr:col>0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0</xdr:col>
                    <xdr:colOff>142875</xdr:colOff>
                    <xdr:row>22</xdr:row>
                    <xdr:rowOff>171450</xdr:rowOff>
                  </from>
                  <to>
                    <xdr:col>0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0</xdr:col>
                    <xdr:colOff>142875</xdr:colOff>
                    <xdr:row>23</xdr:row>
                    <xdr:rowOff>171450</xdr:rowOff>
                  </from>
                  <to>
                    <xdr:col>0</xdr:col>
                    <xdr:colOff>447675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0</xdr:col>
                    <xdr:colOff>142875</xdr:colOff>
                    <xdr:row>24</xdr:row>
                    <xdr:rowOff>171450</xdr:rowOff>
                  </from>
                  <to>
                    <xdr:col>0</xdr:col>
                    <xdr:colOff>447675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0</xdr:col>
                    <xdr:colOff>142875</xdr:colOff>
                    <xdr:row>25</xdr:row>
                    <xdr:rowOff>171450</xdr:rowOff>
                  </from>
                  <to>
                    <xdr:col>0</xdr:col>
                    <xdr:colOff>447675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0</xdr:col>
                    <xdr:colOff>142875</xdr:colOff>
                    <xdr:row>26</xdr:row>
                    <xdr:rowOff>171450</xdr:rowOff>
                  </from>
                  <to>
                    <xdr:col>0</xdr:col>
                    <xdr:colOff>447675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0</xdr:col>
                    <xdr:colOff>142875</xdr:colOff>
                    <xdr:row>27</xdr:row>
                    <xdr:rowOff>171450</xdr:rowOff>
                  </from>
                  <to>
                    <xdr:col>0</xdr:col>
                    <xdr:colOff>447675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0</xdr:col>
                    <xdr:colOff>142875</xdr:colOff>
                    <xdr:row>28</xdr:row>
                    <xdr:rowOff>171450</xdr:rowOff>
                  </from>
                  <to>
                    <xdr:col>0</xdr:col>
                    <xdr:colOff>447675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0</xdr:col>
                    <xdr:colOff>142875</xdr:colOff>
                    <xdr:row>29</xdr:row>
                    <xdr:rowOff>171450</xdr:rowOff>
                  </from>
                  <to>
                    <xdr:col>0</xdr:col>
                    <xdr:colOff>447675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0</xdr:col>
                    <xdr:colOff>142875</xdr:colOff>
                    <xdr:row>30</xdr:row>
                    <xdr:rowOff>171450</xdr:rowOff>
                  </from>
                  <to>
                    <xdr:col>0</xdr:col>
                    <xdr:colOff>447675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0</xdr:col>
                    <xdr:colOff>142875</xdr:colOff>
                    <xdr:row>31</xdr:row>
                    <xdr:rowOff>171450</xdr:rowOff>
                  </from>
                  <to>
                    <xdr:col>0</xdr:col>
                    <xdr:colOff>447675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0</xdr:col>
                    <xdr:colOff>142875</xdr:colOff>
                    <xdr:row>32</xdr:row>
                    <xdr:rowOff>171450</xdr:rowOff>
                  </from>
                  <to>
                    <xdr:col>0</xdr:col>
                    <xdr:colOff>447675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7"/>
  <sheetViews>
    <sheetView tabSelected="1" topLeftCell="A19" workbookViewId="0">
      <selection activeCell="B38" sqref="B38"/>
    </sheetView>
  </sheetViews>
  <sheetFormatPr defaultRowHeight="15" x14ac:dyDescent="0.25"/>
  <cols>
    <col min="1" max="1" width="7.140625" bestFit="1" customWidth="1"/>
    <col min="2" max="2" width="21.85546875" bestFit="1" customWidth="1"/>
    <col min="3" max="3" width="7.140625" bestFit="1" customWidth="1"/>
    <col min="4" max="4" width="6.140625" bestFit="1" customWidth="1"/>
    <col min="5" max="5" width="4" bestFit="1" customWidth="1"/>
    <col min="6" max="6" width="3" bestFit="1" customWidth="1"/>
    <col min="7" max="7" width="4" bestFit="1" customWidth="1"/>
    <col min="8" max="8" width="6.5703125" bestFit="1" customWidth="1"/>
    <col min="9" max="9" width="2.140625" bestFit="1" customWidth="1"/>
    <col min="10" max="10" width="6.5703125" bestFit="1" customWidth="1"/>
    <col min="11" max="11" width="7.7109375" bestFit="1" customWidth="1"/>
    <col min="12" max="12" width="7" bestFit="1" customWidth="1"/>
    <col min="13" max="13" width="8.5703125" bestFit="1" customWidth="1"/>
    <col min="14" max="14" width="7.140625" bestFit="1" customWidth="1"/>
    <col min="15" max="15" width="6.42578125" bestFit="1" customWidth="1"/>
    <col min="16" max="16" width="6.140625" bestFit="1" customWidth="1"/>
    <col min="17" max="17" width="5.5703125" bestFit="1" customWidth="1"/>
    <col min="18" max="18" width="7.5703125" bestFit="1" customWidth="1"/>
    <col min="19" max="19" width="7.7109375" bestFit="1" customWidth="1"/>
  </cols>
  <sheetData>
    <row r="1" spans="1:19" x14ac:dyDescent="0.25">
      <c r="A1" t="s">
        <v>100</v>
      </c>
      <c r="B1" t="s">
        <v>89</v>
      </c>
      <c r="C1" t="s">
        <v>90</v>
      </c>
      <c r="D1" t="s">
        <v>99</v>
      </c>
      <c r="E1" t="s">
        <v>92</v>
      </c>
      <c r="F1" t="s">
        <v>93</v>
      </c>
      <c r="G1" t="s">
        <v>94</v>
      </c>
      <c r="H1" t="s">
        <v>95</v>
      </c>
      <c r="L1" s="2" t="s">
        <v>96</v>
      </c>
      <c r="M1" t="s">
        <v>101</v>
      </c>
    </row>
    <row r="2" spans="1:19" x14ac:dyDescent="0.25">
      <c r="A2">
        <v>1</v>
      </c>
      <c r="B2" t="str">
        <f>Лист2!C37</f>
        <v>Йоонас Меронен</v>
      </c>
      <c r="C2" t="str">
        <f>Лист2!E37</f>
        <v>GK</v>
      </c>
      <c r="D2">
        <f>Лист2!D37</f>
        <v>7</v>
      </c>
      <c r="E2">
        <f>Лист2!G37</f>
        <v>104</v>
      </c>
      <c r="F2">
        <f>Лист2!H37</f>
        <v>0</v>
      </c>
      <c r="G2">
        <f>Лист2!I37</f>
        <v>100</v>
      </c>
      <c r="L2" s="2" t="str">
        <f>Лист2!K37</f>
        <v>К4 Р</v>
      </c>
      <c r="M2" t="str">
        <f>Лист2!N37</f>
        <v>комб</v>
      </c>
    </row>
    <row r="3" spans="1:19" x14ac:dyDescent="0.25">
      <c r="A3">
        <v>2</v>
      </c>
      <c r="B3" t="str">
        <f>Лист2!C38</f>
        <v>Кристоффер Прикха</v>
      </c>
      <c r="C3" t="str">
        <f>Лист2!E38</f>
        <v>LM/LD</v>
      </c>
      <c r="D3">
        <f>Лист2!D38</f>
        <v>0</v>
      </c>
      <c r="E3">
        <f>Лист2!G38</f>
        <v>56</v>
      </c>
      <c r="F3">
        <f>Лист2!H38</f>
        <v>0</v>
      </c>
      <c r="G3">
        <f>Лист2!I38</f>
        <v>79</v>
      </c>
      <c r="L3" s="2" t="str">
        <f>Лист2!K38</f>
        <v>Г4 Ск</v>
      </c>
      <c r="M3" t="str">
        <f>Лист2!N38</f>
        <v>б-б</v>
      </c>
    </row>
    <row r="4" spans="1:19" x14ac:dyDescent="0.25">
      <c r="A4">
        <v>3</v>
      </c>
      <c r="B4" t="str">
        <f>Лист2!C39</f>
        <v>Йонатан Теему</v>
      </c>
      <c r="C4" t="str">
        <f>Лист2!E39</f>
        <v>CM/CD</v>
      </c>
      <c r="D4">
        <f>Лист2!D39</f>
        <v>0</v>
      </c>
      <c r="E4">
        <f>Лист2!G39</f>
        <v>60</v>
      </c>
      <c r="F4">
        <f>Лист2!H39</f>
        <v>0</v>
      </c>
      <c r="G4">
        <f>Лист2!I39</f>
        <v>121</v>
      </c>
      <c r="L4" s="2" t="str">
        <f>Лист2!K39</f>
        <v>Г4 Ск</v>
      </c>
      <c r="M4" t="str">
        <f>Лист2!N39</f>
        <v>б-б</v>
      </c>
    </row>
    <row r="5" spans="1:19" x14ac:dyDescent="0.25">
      <c r="A5">
        <v>4</v>
      </c>
      <c r="B5" t="str">
        <f>Лист2!C44</f>
        <v>Элбасан Пурмонен</v>
      </c>
      <c r="C5" t="str">
        <f>Лист2!E44</f>
        <v>RM/RD</v>
      </c>
      <c r="D5">
        <f>Лист2!D44</f>
        <v>0</v>
      </c>
      <c r="E5">
        <f>Лист2!G44</f>
        <v>55</v>
      </c>
      <c r="F5">
        <f>Лист2!H44</f>
        <v>0</v>
      </c>
      <c r="G5">
        <f>Лист2!I44</f>
        <v>88</v>
      </c>
      <c r="L5" s="2" t="str">
        <f>Лист2!K44</f>
        <v>Г4 Ск</v>
      </c>
      <c r="M5" t="str">
        <f>Лист2!N44</f>
        <v>б-б</v>
      </c>
    </row>
    <row r="6" spans="1:19" x14ac:dyDescent="0.25">
      <c r="A6">
        <v>5</v>
      </c>
      <c r="B6" t="str">
        <f>Лист2!C45</f>
        <v>Дардан Садику</v>
      </c>
      <c r="C6" t="str">
        <f>Лист2!E45</f>
        <v>LF/LM</v>
      </c>
      <c r="D6">
        <f>Лист2!D45</f>
        <v>3</v>
      </c>
      <c r="E6">
        <f>Лист2!G45</f>
        <v>57</v>
      </c>
      <c r="F6">
        <f>Лист2!H45</f>
        <v>0</v>
      </c>
      <c r="G6">
        <f>Лист2!I45</f>
        <v>79</v>
      </c>
      <c r="L6" s="2" t="str">
        <f>Лист2!K45</f>
        <v>Г4 Ск</v>
      </c>
      <c r="M6" t="str">
        <f>Лист2!N45</f>
        <v>б-б</v>
      </c>
    </row>
    <row r="7" spans="1:19" x14ac:dyDescent="0.25">
      <c r="A7">
        <v>6</v>
      </c>
      <c r="B7" t="str">
        <f>Лист2!C40</f>
        <v>Орас Патронен</v>
      </c>
      <c r="C7" t="str">
        <f>Лист2!E40</f>
        <v>CM/CD</v>
      </c>
      <c r="D7">
        <f>Лист2!D40</f>
        <v>0</v>
      </c>
      <c r="E7">
        <f>Лист2!G40</f>
        <v>55</v>
      </c>
      <c r="F7">
        <f>Лист2!H40</f>
        <v>0</v>
      </c>
      <c r="G7">
        <f>Лист2!I40</f>
        <v>79</v>
      </c>
      <c r="L7" s="2" t="str">
        <f>Лист2!K40</f>
        <v>Г4 Ск</v>
      </c>
      <c r="M7" t="str">
        <f>Лист2!N40</f>
        <v>б-б</v>
      </c>
    </row>
    <row r="8" spans="1:19" x14ac:dyDescent="0.25">
      <c r="A8">
        <v>7</v>
      </c>
      <c r="B8" t="str">
        <f>Лист2!C41</f>
        <v>Оливье Хуухка</v>
      </c>
      <c r="C8" t="str">
        <f>Лист2!E41</f>
        <v>CM/CD</v>
      </c>
      <c r="D8">
        <f>Лист2!D41</f>
        <v>7</v>
      </c>
      <c r="E8">
        <f>Лист2!G41</f>
        <v>51</v>
      </c>
      <c r="F8">
        <f>Лист2!H41</f>
        <v>0</v>
      </c>
      <c r="G8">
        <f>Лист2!I41</f>
        <v>125</v>
      </c>
      <c r="L8" s="2" t="str">
        <f>Лист2!K41</f>
        <v>Г4 Ск3</v>
      </c>
      <c r="M8" t="str">
        <f>Лист2!N41</f>
        <v>б-б</v>
      </c>
    </row>
    <row r="9" spans="1:19" x14ac:dyDescent="0.25">
      <c r="A9">
        <v>8</v>
      </c>
      <c r="B9" t="str">
        <f>Лист2!C47</f>
        <v>Вилле Химанка</v>
      </c>
      <c r="C9" t="str">
        <f>Лист2!E47</f>
        <v>CF/CM</v>
      </c>
      <c r="D9">
        <f>Лист2!D47</f>
        <v>3</v>
      </c>
      <c r="E9">
        <f>Лист2!G47</f>
        <v>61</v>
      </c>
      <c r="F9">
        <f>Лист2!H47</f>
        <v>0</v>
      </c>
      <c r="G9">
        <f>Лист2!I47</f>
        <v>79</v>
      </c>
      <c r="L9" s="2" t="str">
        <f>Лист2!K47</f>
        <v>Г4 Ат</v>
      </c>
      <c r="M9" t="str">
        <f>Лист2!N47</f>
        <v>брит</v>
      </c>
    </row>
    <row r="10" spans="1:19" x14ac:dyDescent="0.25">
      <c r="A10">
        <v>9</v>
      </c>
      <c r="B10" t="str">
        <f>Лист2!C42</f>
        <v>Олли Тюнккюнен</v>
      </c>
      <c r="C10" t="str">
        <f>Лист2!E42</f>
        <v>RM/RF</v>
      </c>
      <c r="D10">
        <f>Лист2!D42</f>
        <v>7</v>
      </c>
      <c r="E10">
        <f>Лист2!G42</f>
        <v>57</v>
      </c>
      <c r="F10">
        <f>Лист2!H42</f>
        <v>0</v>
      </c>
      <c r="G10">
        <f>Лист2!I42</f>
        <v>79</v>
      </c>
      <c r="L10" s="2" t="str">
        <f>Лист2!K42</f>
        <v>Ат3 Г4</v>
      </c>
      <c r="M10" t="str">
        <f>Лист2!N42</f>
        <v>брит</v>
      </c>
    </row>
    <row r="11" spans="1:19" x14ac:dyDescent="0.25">
      <c r="A11">
        <v>10</v>
      </c>
      <c r="B11" t="str">
        <f>Лист2!C46</f>
        <v>Рейо Таипале</v>
      </c>
      <c r="C11" t="str">
        <f>Лист2!E46</f>
        <v>LF/LM</v>
      </c>
      <c r="D11">
        <f>Лист2!D46</f>
        <v>0</v>
      </c>
      <c r="E11">
        <f>Лист2!G46</f>
        <v>51</v>
      </c>
      <c r="F11">
        <f>Лист2!H46</f>
        <v>0</v>
      </c>
      <c r="G11">
        <f>Лист2!I46</f>
        <v>75</v>
      </c>
      <c r="L11" s="2" t="str">
        <f>Лист2!K46</f>
        <v>Г3 Л3</v>
      </c>
      <c r="M11" t="str">
        <f>Лист2!N46</f>
        <v>брит</v>
      </c>
    </row>
    <row r="12" spans="1:19" x14ac:dyDescent="0.25">
      <c r="A12">
        <v>11</v>
      </c>
      <c r="B12" t="str">
        <f>Лист2!C43</f>
        <v>Марио Кулла</v>
      </c>
      <c r="C12" t="str">
        <f>Лист2!E43</f>
        <v>RM/RF</v>
      </c>
      <c r="D12">
        <f>Лист2!D43</f>
        <v>0</v>
      </c>
      <c r="E12">
        <f>Лист2!G43</f>
        <v>56</v>
      </c>
      <c r="F12">
        <f>Лист2!H43</f>
        <v>0</v>
      </c>
      <c r="G12">
        <f>Лист2!I43</f>
        <v>121</v>
      </c>
      <c r="L12" s="2" t="str">
        <f>Лист2!K43</f>
        <v>Г4 Ск</v>
      </c>
      <c r="M12" t="str">
        <f>Лист2!N43</f>
        <v>брит</v>
      </c>
    </row>
    <row r="13" spans="1:19" x14ac:dyDescent="0.25">
      <c r="L13" s="2"/>
    </row>
    <row r="14" spans="1:19" x14ac:dyDescent="0.25">
      <c r="A14" t="s">
        <v>109</v>
      </c>
      <c r="B14" t="s">
        <v>89</v>
      </c>
      <c r="C14" t="s">
        <v>90</v>
      </c>
      <c r="D14" t="s">
        <v>99</v>
      </c>
      <c r="E14" t="s">
        <v>92</v>
      </c>
      <c r="F14" t="s">
        <v>93</v>
      </c>
      <c r="G14" t="s">
        <v>94</v>
      </c>
      <c r="H14" s="6" t="s">
        <v>95</v>
      </c>
      <c r="I14" t="s">
        <v>108</v>
      </c>
      <c r="J14" t="s">
        <v>110</v>
      </c>
      <c r="K14" t="s">
        <v>111</v>
      </c>
      <c r="L14" s="2" t="s">
        <v>112</v>
      </c>
      <c r="M14" t="s">
        <v>101</v>
      </c>
      <c r="N14" t="s">
        <v>114</v>
      </c>
      <c r="O14" t="s">
        <v>113</v>
      </c>
      <c r="P14" t="s">
        <v>115</v>
      </c>
      <c r="Q14" t="s">
        <v>116</v>
      </c>
      <c r="R14" t="s">
        <v>117</v>
      </c>
      <c r="S14" t="s">
        <v>118</v>
      </c>
    </row>
    <row r="15" spans="1:19" x14ac:dyDescent="0.25">
      <c r="A15" t="s">
        <v>1</v>
      </c>
      <c r="B15" t="str">
        <f t="shared" ref="B15:G15" si="0">B2</f>
        <v>Йоонас Меронен</v>
      </c>
      <c r="C15" t="str">
        <f t="shared" si="0"/>
        <v>GK</v>
      </c>
      <c r="D15">
        <f t="shared" si="0"/>
        <v>7</v>
      </c>
      <c r="E15">
        <f t="shared" si="0"/>
        <v>104</v>
      </c>
      <c r="F15">
        <f t="shared" si="0"/>
        <v>0</v>
      </c>
      <c r="G15">
        <f t="shared" si="0"/>
        <v>100</v>
      </c>
      <c r="H15" s="8">
        <f t="shared" ref="H15:H25" si="1">E15*(G15/100)*(100-F15)/100*(100+D15)/100</f>
        <v>111.28</v>
      </c>
      <c r="I15">
        <v>0</v>
      </c>
      <c r="J15" s="8">
        <f>H15*(100+I15)/100</f>
        <v>111.28</v>
      </c>
      <c r="K15" s="6">
        <f t="shared" ref="K15:K25" si="2">ROUND(J15,0)</f>
        <v>111</v>
      </c>
      <c r="L15" s="2" t="str">
        <f>L2</f>
        <v>К4 Р</v>
      </c>
      <c r="M15" s="2" t="str">
        <f>M2</f>
        <v>комб</v>
      </c>
      <c r="N15" t="b">
        <f>IF(ISNUMBER(SEARCH("Г4 Ск",L15))=TRUE,"25", IF(ISNUMBER(SEARCH("Г4 Ск3",L15))=TRUE,"35", IF(ISNUMBER(SEARCH("Г4 Ат",L15))=TRUE,"20", IF(ISNUMBER(SEARCH("Г4 Ат3",L15))=TRUE,"20"))))</f>
        <v>0</v>
      </c>
      <c r="O15" s="7">
        <f t="shared" ref="O15:O25" si="3">K15*N15/100</f>
        <v>0</v>
      </c>
      <c r="Q15" s="7">
        <f t="shared" ref="Q15:Q25" si="4">K15*$P$26/100</f>
        <v>2.2200000000000002</v>
      </c>
      <c r="R15" s="8">
        <f t="shared" ref="R15:R25" si="5">Q15+O15+J15</f>
        <v>113.5</v>
      </c>
      <c r="S15" s="8">
        <f t="shared" ref="S15:S25" si="6">K15+O15+Q15</f>
        <v>113.22</v>
      </c>
    </row>
    <row r="16" spans="1:19" x14ac:dyDescent="0.25">
      <c r="A16" t="s">
        <v>31</v>
      </c>
      <c r="B16" t="str">
        <f>B3</f>
        <v>Кристоффер Прикха</v>
      </c>
      <c r="C16" t="str">
        <f>C3</f>
        <v>LM/LD</v>
      </c>
      <c r="D16">
        <f>D3</f>
        <v>0</v>
      </c>
      <c r="E16">
        <f t="shared" ref="E16:G25" si="7">E3</f>
        <v>56</v>
      </c>
      <c r="F16">
        <f t="shared" si="7"/>
        <v>0</v>
      </c>
      <c r="G16">
        <f t="shared" si="7"/>
        <v>79</v>
      </c>
      <c r="H16" s="8">
        <f t="shared" si="1"/>
        <v>44.24</v>
      </c>
      <c r="I16">
        <v>0</v>
      </c>
      <c r="J16" s="8">
        <f t="shared" ref="J16:J25" si="8">H16*(100+I16)/100</f>
        <v>44.24</v>
      </c>
      <c r="K16" s="6">
        <f>ROUND(J16,0)</f>
        <v>44</v>
      </c>
      <c r="L16" s="2" t="str">
        <f>L3</f>
        <v>Г4 Ск</v>
      </c>
      <c r="M16" s="2" t="str">
        <f t="shared" ref="L16:M25" si="9">M3</f>
        <v>б-б</v>
      </c>
      <c r="N16" t="b">
        <f>IF(ISNUMBER(SEARCH("Г4 Ск",L16))=TRUE,"25", IF(ISNUMBER(SEARCH("Г4 Ск3",L16))=TRUE,"35", IF(ISNUMBER(SEARCH("Г4 Ат",L16))=TRUE,"20", IF(ISNUMBER(SEARCH("Г4 Ат3",L16))=TRUE,"20"))))</f>
        <v>0</v>
      </c>
      <c r="O16" s="7">
        <f t="shared" si="3"/>
        <v>0</v>
      </c>
      <c r="Q16" s="7">
        <f t="shared" si="4"/>
        <v>0.88</v>
      </c>
      <c r="R16" s="8">
        <f t="shared" si="5"/>
        <v>45.120000000000005</v>
      </c>
      <c r="S16" s="8">
        <f t="shared" si="6"/>
        <v>44.88</v>
      </c>
    </row>
    <row r="17" spans="1:19" x14ac:dyDescent="0.25">
      <c r="A17" t="s">
        <v>35</v>
      </c>
      <c r="B17" t="str">
        <f t="shared" ref="B17:C25" si="10">B4</f>
        <v>Йонатан Теему</v>
      </c>
      <c r="C17" t="str">
        <f t="shared" si="10"/>
        <v>CM/CD</v>
      </c>
      <c r="D17">
        <f t="shared" ref="D17:D25" si="11">D4</f>
        <v>0</v>
      </c>
      <c r="E17">
        <f t="shared" si="7"/>
        <v>60</v>
      </c>
      <c r="F17">
        <f t="shared" si="7"/>
        <v>0</v>
      </c>
      <c r="G17">
        <f t="shared" si="7"/>
        <v>121</v>
      </c>
      <c r="H17" s="8">
        <f t="shared" si="1"/>
        <v>72.599999999999994</v>
      </c>
      <c r="I17">
        <v>0</v>
      </c>
      <c r="J17" s="8">
        <f t="shared" si="8"/>
        <v>72.599999999999994</v>
      </c>
      <c r="K17" s="6">
        <f t="shared" si="2"/>
        <v>73</v>
      </c>
      <c r="L17" s="2" t="str">
        <f t="shared" si="9"/>
        <v>Г4 Ск</v>
      </c>
      <c r="M17" s="2" t="str">
        <f t="shared" si="9"/>
        <v>б-б</v>
      </c>
      <c r="N17" t="b">
        <f>IF(ISNUMBER(SEARCH("Г4 Ск",L17))=TRUE,"25", IF(ISNUMBER(SEARCH("Г4 Ск3",L17))=TRUE,"35", IF(ISNUMBER(SEARCH("Г4 Ат",L17))=TRUE,"20", IF(ISNUMBER(SEARCH("Г4 Ат3",L17))=TRUE,"20"))))</f>
        <v>0</v>
      </c>
      <c r="O17" s="7">
        <f t="shared" si="3"/>
        <v>0</v>
      </c>
      <c r="Q17" s="7">
        <f t="shared" si="4"/>
        <v>1.46</v>
      </c>
      <c r="R17" s="8">
        <f t="shared" si="5"/>
        <v>74.059999999999988</v>
      </c>
      <c r="S17" s="8">
        <f t="shared" si="6"/>
        <v>74.459999999999994</v>
      </c>
    </row>
    <row r="18" spans="1:19" x14ac:dyDescent="0.25">
      <c r="A18" t="s">
        <v>63</v>
      </c>
      <c r="B18" t="str">
        <f t="shared" si="10"/>
        <v>Элбасан Пурмонен</v>
      </c>
      <c r="C18" t="str">
        <f t="shared" si="10"/>
        <v>RM/RD</v>
      </c>
      <c r="D18">
        <f t="shared" si="11"/>
        <v>0</v>
      </c>
      <c r="E18">
        <f t="shared" si="7"/>
        <v>55</v>
      </c>
      <c r="F18">
        <f t="shared" si="7"/>
        <v>0</v>
      </c>
      <c r="G18">
        <f t="shared" si="7"/>
        <v>88</v>
      </c>
      <c r="H18" s="8">
        <f t="shared" si="1"/>
        <v>48.4</v>
      </c>
      <c r="I18">
        <v>0</v>
      </c>
      <c r="J18" s="8">
        <f t="shared" si="8"/>
        <v>48.4</v>
      </c>
      <c r="K18" s="6">
        <f t="shared" si="2"/>
        <v>48</v>
      </c>
      <c r="L18" s="2" t="str">
        <f t="shared" si="9"/>
        <v>Г4 Ск</v>
      </c>
      <c r="M18" s="2" t="str">
        <f t="shared" si="9"/>
        <v>б-б</v>
      </c>
      <c r="N18">
        <v>25</v>
      </c>
      <c r="O18" s="7">
        <f t="shared" si="3"/>
        <v>12</v>
      </c>
      <c r="Q18" s="7">
        <f t="shared" si="4"/>
        <v>0.96</v>
      </c>
      <c r="R18" s="8">
        <f t="shared" si="5"/>
        <v>61.36</v>
      </c>
      <c r="S18" s="8">
        <f t="shared" si="6"/>
        <v>60.96</v>
      </c>
    </row>
    <row r="19" spans="1:19" x14ac:dyDescent="0.25">
      <c r="A19" t="s">
        <v>65</v>
      </c>
      <c r="B19" t="str">
        <f t="shared" si="10"/>
        <v>Дардан Садику</v>
      </c>
      <c r="C19" t="str">
        <f t="shared" si="10"/>
        <v>LF/LM</v>
      </c>
      <c r="D19">
        <f t="shared" si="11"/>
        <v>3</v>
      </c>
      <c r="E19">
        <f t="shared" si="7"/>
        <v>57</v>
      </c>
      <c r="F19">
        <f t="shared" si="7"/>
        <v>0</v>
      </c>
      <c r="G19">
        <f t="shared" si="7"/>
        <v>79</v>
      </c>
      <c r="H19" s="8">
        <f t="shared" si="1"/>
        <v>46.380900000000004</v>
      </c>
      <c r="I19">
        <v>5</v>
      </c>
      <c r="J19" s="8">
        <f t="shared" si="8"/>
        <v>48.699945000000007</v>
      </c>
      <c r="K19" s="6">
        <f t="shared" si="2"/>
        <v>49</v>
      </c>
      <c r="L19" s="2" t="str">
        <f t="shared" si="9"/>
        <v>Г4 Ск</v>
      </c>
      <c r="M19" s="2" t="str">
        <f t="shared" si="9"/>
        <v>б-б</v>
      </c>
      <c r="N19">
        <v>25</v>
      </c>
      <c r="O19" s="7">
        <f t="shared" si="3"/>
        <v>12.25</v>
      </c>
      <c r="Q19" s="7">
        <f t="shared" si="4"/>
        <v>0.98</v>
      </c>
      <c r="R19" s="8">
        <f t="shared" si="5"/>
        <v>61.929945000000004</v>
      </c>
      <c r="S19" s="8">
        <f t="shared" si="6"/>
        <v>62.23</v>
      </c>
    </row>
    <row r="20" spans="1:19" x14ac:dyDescent="0.25">
      <c r="A20" t="s">
        <v>35</v>
      </c>
      <c r="B20" t="str">
        <f t="shared" si="10"/>
        <v>Орас Патронен</v>
      </c>
      <c r="C20" t="str">
        <f t="shared" si="10"/>
        <v>CM/CD</v>
      </c>
      <c r="D20">
        <f t="shared" si="11"/>
        <v>0</v>
      </c>
      <c r="E20">
        <f t="shared" si="7"/>
        <v>55</v>
      </c>
      <c r="F20">
        <f t="shared" si="7"/>
        <v>0</v>
      </c>
      <c r="G20">
        <f t="shared" si="7"/>
        <v>79</v>
      </c>
      <c r="H20" s="8">
        <f t="shared" si="1"/>
        <v>43.45</v>
      </c>
      <c r="I20">
        <v>5</v>
      </c>
      <c r="J20" s="8">
        <f t="shared" si="8"/>
        <v>45.622500000000002</v>
      </c>
      <c r="K20" s="6">
        <f t="shared" si="2"/>
        <v>46</v>
      </c>
      <c r="L20" s="2" t="str">
        <f t="shared" si="9"/>
        <v>Г4 Ск</v>
      </c>
      <c r="M20" s="2" t="str">
        <f t="shared" si="9"/>
        <v>б-б</v>
      </c>
      <c r="N20">
        <v>25</v>
      </c>
      <c r="O20" s="7">
        <f t="shared" si="3"/>
        <v>11.5</v>
      </c>
      <c r="Q20" s="7">
        <f t="shared" si="4"/>
        <v>0.92</v>
      </c>
      <c r="R20" s="8">
        <f t="shared" si="5"/>
        <v>58.042500000000004</v>
      </c>
      <c r="S20" s="8">
        <f t="shared" si="6"/>
        <v>58.42</v>
      </c>
    </row>
    <row r="21" spans="1:19" x14ac:dyDescent="0.25">
      <c r="A21" t="s">
        <v>35</v>
      </c>
      <c r="B21" t="str">
        <f t="shared" si="10"/>
        <v>Оливье Хуухка</v>
      </c>
      <c r="C21" t="str">
        <f t="shared" si="10"/>
        <v>CM/CD</v>
      </c>
      <c r="D21">
        <f t="shared" si="11"/>
        <v>7</v>
      </c>
      <c r="E21">
        <f t="shared" si="7"/>
        <v>51</v>
      </c>
      <c r="F21">
        <f t="shared" si="7"/>
        <v>0</v>
      </c>
      <c r="G21">
        <f t="shared" si="7"/>
        <v>125</v>
      </c>
      <c r="H21" s="8">
        <f t="shared" si="1"/>
        <v>68.212500000000006</v>
      </c>
      <c r="I21">
        <v>5</v>
      </c>
      <c r="J21" s="8">
        <f t="shared" si="8"/>
        <v>71.623125000000016</v>
      </c>
      <c r="K21" s="6">
        <f t="shared" si="2"/>
        <v>72</v>
      </c>
      <c r="L21" s="2" t="str">
        <f t="shared" si="9"/>
        <v>Г4 Ск3</v>
      </c>
      <c r="M21" s="2" t="str">
        <f t="shared" si="9"/>
        <v>б-б</v>
      </c>
      <c r="N21">
        <v>35</v>
      </c>
      <c r="O21" s="7">
        <f t="shared" si="3"/>
        <v>25.2</v>
      </c>
      <c r="Q21" s="7">
        <f t="shared" si="4"/>
        <v>1.44</v>
      </c>
      <c r="R21" s="8">
        <f t="shared" si="5"/>
        <v>98.263125000000016</v>
      </c>
      <c r="S21" s="8">
        <f t="shared" si="6"/>
        <v>98.64</v>
      </c>
    </row>
    <row r="22" spans="1:19" x14ac:dyDescent="0.25">
      <c r="A22" t="s">
        <v>79</v>
      </c>
      <c r="B22" t="str">
        <f t="shared" si="10"/>
        <v>Вилле Химанка</v>
      </c>
      <c r="C22" t="str">
        <f t="shared" si="10"/>
        <v>CF/CM</v>
      </c>
      <c r="D22">
        <f t="shared" si="11"/>
        <v>3</v>
      </c>
      <c r="E22">
        <f t="shared" si="7"/>
        <v>61</v>
      </c>
      <c r="F22">
        <f t="shared" si="7"/>
        <v>0</v>
      </c>
      <c r="G22">
        <f t="shared" si="7"/>
        <v>79</v>
      </c>
      <c r="H22" s="8">
        <f t="shared" si="1"/>
        <v>49.635700000000014</v>
      </c>
      <c r="I22">
        <v>0</v>
      </c>
      <c r="J22" s="8">
        <f t="shared" si="8"/>
        <v>49.635700000000014</v>
      </c>
      <c r="K22" s="6">
        <f t="shared" si="2"/>
        <v>50</v>
      </c>
      <c r="L22" s="2" t="str">
        <f t="shared" si="9"/>
        <v>Г4 Ат</v>
      </c>
      <c r="M22" s="2" t="str">
        <f t="shared" si="9"/>
        <v>брит</v>
      </c>
      <c r="N22">
        <v>20</v>
      </c>
      <c r="O22" s="7">
        <f t="shared" si="3"/>
        <v>10</v>
      </c>
      <c r="Q22" s="7">
        <f t="shared" si="4"/>
        <v>1</v>
      </c>
      <c r="R22" s="8">
        <f t="shared" si="5"/>
        <v>60.635700000000014</v>
      </c>
      <c r="S22" s="8">
        <f t="shared" si="6"/>
        <v>61</v>
      </c>
    </row>
    <row r="23" spans="1:19" x14ac:dyDescent="0.25">
      <c r="A23" t="s">
        <v>58</v>
      </c>
      <c r="B23" t="str">
        <f t="shared" si="10"/>
        <v>Олли Тюнккюнен</v>
      </c>
      <c r="C23" t="str">
        <f t="shared" si="10"/>
        <v>RM/RF</v>
      </c>
      <c r="D23">
        <f t="shared" si="11"/>
        <v>7</v>
      </c>
      <c r="E23">
        <f t="shared" si="7"/>
        <v>57</v>
      </c>
      <c r="F23">
        <f t="shared" si="7"/>
        <v>0</v>
      </c>
      <c r="G23">
        <f t="shared" si="7"/>
        <v>79</v>
      </c>
      <c r="H23" s="8">
        <f t="shared" si="1"/>
        <v>48.182099999999998</v>
      </c>
      <c r="I23">
        <v>5</v>
      </c>
      <c r="J23" s="8">
        <f t="shared" si="8"/>
        <v>50.591205000000002</v>
      </c>
      <c r="K23" s="6">
        <f t="shared" si="2"/>
        <v>51</v>
      </c>
      <c r="L23" s="2" t="str">
        <f t="shared" si="9"/>
        <v>Ат3 Г4</v>
      </c>
      <c r="M23" s="2" t="str">
        <f t="shared" si="9"/>
        <v>брит</v>
      </c>
      <c r="N23">
        <v>20</v>
      </c>
      <c r="O23" s="7">
        <f t="shared" si="3"/>
        <v>10.199999999999999</v>
      </c>
      <c r="Q23" s="7">
        <f t="shared" si="4"/>
        <v>1.02</v>
      </c>
      <c r="R23" s="8">
        <f t="shared" si="5"/>
        <v>61.811205000000001</v>
      </c>
      <c r="S23" s="8">
        <f t="shared" si="6"/>
        <v>62.220000000000006</v>
      </c>
    </row>
    <row r="24" spans="1:19" x14ac:dyDescent="0.25">
      <c r="A24" t="s">
        <v>65</v>
      </c>
      <c r="B24" t="str">
        <f t="shared" si="10"/>
        <v>Рейо Таипале</v>
      </c>
      <c r="C24" t="str">
        <f t="shared" si="10"/>
        <v>LF/LM</v>
      </c>
      <c r="D24">
        <f t="shared" si="11"/>
        <v>0</v>
      </c>
      <c r="E24">
        <f t="shared" si="7"/>
        <v>51</v>
      </c>
      <c r="F24">
        <f t="shared" si="7"/>
        <v>0</v>
      </c>
      <c r="G24">
        <f t="shared" si="7"/>
        <v>75</v>
      </c>
      <c r="H24" s="8">
        <f t="shared" si="1"/>
        <v>38.25</v>
      </c>
      <c r="I24">
        <v>0</v>
      </c>
      <c r="J24" s="8">
        <f t="shared" si="8"/>
        <v>38.25</v>
      </c>
      <c r="K24" s="6">
        <f t="shared" si="2"/>
        <v>38</v>
      </c>
      <c r="L24" s="2" t="str">
        <f t="shared" si="9"/>
        <v>Г3 Л3</v>
      </c>
      <c r="M24" s="2" t="str">
        <f t="shared" si="9"/>
        <v>брит</v>
      </c>
      <c r="N24">
        <v>15</v>
      </c>
      <c r="O24" s="7">
        <f t="shared" si="3"/>
        <v>5.7</v>
      </c>
      <c r="P24">
        <v>2</v>
      </c>
      <c r="Q24" s="7">
        <f t="shared" si="4"/>
        <v>0.76</v>
      </c>
      <c r="R24" s="8">
        <f t="shared" si="5"/>
        <v>44.71</v>
      </c>
      <c r="S24" s="8">
        <f t="shared" si="6"/>
        <v>44.46</v>
      </c>
    </row>
    <row r="25" spans="1:19" x14ac:dyDescent="0.25">
      <c r="A25" t="s">
        <v>58</v>
      </c>
      <c r="B25" t="str">
        <f t="shared" si="10"/>
        <v>Марио Кулла</v>
      </c>
      <c r="C25" t="str">
        <f t="shared" si="10"/>
        <v>RM/RF</v>
      </c>
      <c r="D25">
        <f t="shared" si="11"/>
        <v>0</v>
      </c>
      <c r="E25">
        <f t="shared" si="7"/>
        <v>56</v>
      </c>
      <c r="F25">
        <f t="shared" si="7"/>
        <v>0</v>
      </c>
      <c r="G25">
        <f t="shared" si="7"/>
        <v>121</v>
      </c>
      <c r="H25" s="8">
        <f t="shared" si="1"/>
        <v>67.759999999999991</v>
      </c>
      <c r="I25">
        <v>0</v>
      </c>
      <c r="J25" s="8">
        <f t="shared" si="8"/>
        <v>67.759999999999991</v>
      </c>
      <c r="K25" s="6">
        <f t="shared" si="2"/>
        <v>68</v>
      </c>
      <c r="L25" s="2" t="str">
        <f t="shared" si="9"/>
        <v>Г4 Ск</v>
      </c>
      <c r="M25" s="2" t="str">
        <f t="shared" si="9"/>
        <v>брит</v>
      </c>
      <c r="N25">
        <v>25</v>
      </c>
      <c r="O25" s="7">
        <f t="shared" si="3"/>
        <v>17</v>
      </c>
      <c r="Q25" s="7">
        <f t="shared" si="4"/>
        <v>1.36</v>
      </c>
      <c r="R25" s="8">
        <f t="shared" si="5"/>
        <v>86.11999999999999</v>
      </c>
      <c r="S25" s="8">
        <f t="shared" si="6"/>
        <v>86.36</v>
      </c>
    </row>
    <row r="26" spans="1:19" x14ac:dyDescent="0.25">
      <c r="E26">
        <f>SUM(E15:E25)</f>
        <v>663</v>
      </c>
      <c r="H26" s="8">
        <f>SUM(H15:H25)</f>
        <v>638.39120000000003</v>
      </c>
      <c r="J26" s="8">
        <f>SUM(J15:J25)</f>
        <v>648.70247500000005</v>
      </c>
      <c r="K26" s="6">
        <f>SUM(K15:K25)</f>
        <v>650</v>
      </c>
      <c r="O26" s="7"/>
      <c r="P26">
        <f>SUM(P15:P25)</f>
        <v>2</v>
      </c>
      <c r="Q26" s="7"/>
      <c r="R26" s="8">
        <f>SUM(R15:R25)</f>
        <v>765.55247500000019</v>
      </c>
      <c r="S26" s="8">
        <f>SUM(S15:S25)</f>
        <v>766.85000000000014</v>
      </c>
    </row>
    <row r="27" spans="1:19" x14ac:dyDescent="0.25">
      <c r="C27" t="s">
        <v>114</v>
      </c>
      <c r="D27" t="s">
        <v>115</v>
      </c>
    </row>
    <row r="28" spans="1:19" x14ac:dyDescent="0.25">
      <c r="B28" t="s">
        <v>119</v>
      </c>
      <c r="C28">
        <v>25</v>
      </c>
    </row>
    <row r="29" spans="1:19" x14ac:dyDescent="0.25">
      <c r="B29" t="s">
        <v>120</v>
      </c>
      <c r="C29">
        <v>35</v>
      </c>
    </row>
    <row r="30" spans="1:19" x14ac:dyDescent="0.25">
      <c r="B30" t="s">
        <v>121</v>
      </c>
      <c r="C30">
        <v>20</v>
      </c>
    </row>
    <row r="31" spans="1:19" x14ac:dyDescent="0.25">
      <c r="B31" t="s">
        <v>122</v>
      </c>
      <c r="C31">
        <v>20</v>
      </c>
    </row>
    <row r="32" spans="1:19" x14ac:dyDescent="0.25">
      <c r="B32" t="s">
        <v>123</v>
      </c>
      <c r="C32">
        <v>15</v>
      </c>
      <c r="D32">
        <v>2</v>
      </c>
    </row>
    <row r="33" spans="2:4" x14ac:dyDescent="0.25">
      <c r="B33" t="s">
        <v>68</v>
      </c>
      <c r="C33">
        <v>40</v>
      </c>
    </row>
    <row r="34" spans="2:4" x14ac:dyDescent="0.25">
      <c r="B34" t="s">
        <v>124</v>
      </c>
      <c r="C34">
        <v>0</v>
      </c>
    </row>
    <row r="35" spans="2:4" x14ac:dyDescent="0.25">
      <c r="B35" t="s">
        <v>12</v>
      </c>
      <c r="C35">
        <v>0</v>
      </c>
    </row>
    <row r="36" spans="2:4" x14ac:dyDescent="0.25">
      <c r="B36" t="s">
        <v>8</v>
      </c>
      <c r="C36">
        <v>0</v>
      </c>
      <c r="D36">
        <v>0.5</v>
      </c>
    </row>
    <row r="37" spans="2:4" x14ac:dyDescent="0.25">
      <c r="C37">
        <v>0</v>
      </c>
    </row>
  </sheetData>
  <pageMargins left="0.7" right="0.7" top="0.75" bottom="0.75" header="0.3" footer="0.3"/>
  <pageSetup paperSize="9" orientation="portrait" r:id="rId1"/>
  <ignoredErrors>
    <ignoredError sqref="H16:H18 H20:H25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Nastia</dc:creator>
  <cp:lastModifiedBy>Nastia</cp:lastModifiedBy>
  <dcterms:created xsi:type="dcterms:W3CDTF">2014-11-08T20:08:24Z</dcterms:created>
  <dcterms:modified xsi:type="dcterms:W3CDTF">2014-11-10T14:57:32Z</dcterms:modified>
</cp:coreProperties>
</file>