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75" windowWidth="23955" windowHeight="9270" activeTab="2"/>
  </bookViews>
  <sheets>
    <sheet name="1" sheetId="3" r:id="rId1"/>
    <sheet name="2" sheetId="1" r:id="rId2"/>
    <sheet name="3 Вставляю с программы" sheetId="2" r:id="rId3"/>
  </sheets>
  <externalReferences>
    <externalReference r:id="rId4"/>
  </externalReferences>
  <definedNames>
    <definedName name="_DAT1">#REF!</definedName>
    <definedName name="_DAT10">#REF!</definedName>
    <definedName name="_DAT11">#REF!</definedName>
    <definedName name="_DAT12">#REF!</definedName>
    <definedName name="_DAT13">#REF!</definedName>
    <definedName name="_DAT14">#REF!</definedName>
    <definedName name="_DAT2">#REF!</definedName>
    <definedName name="_DAT3">#REF!</definedName>
    <definedName name="_DAT4">#REF!</definedName>
    <definedName name="_DAT5">#REF!</definedName>
    <definedName name="_DAT6">#REF!</definedName>
    <definedName name="_DAT7">#REF!</definedName>
    <definedName name="_DAT8">#REF!</definedName>
    <definedName name="_DAT9">#REF!</definedName>
    <definedName name="_xlnm._FilterDatabase" localSheetId="0" hidden="1">'1'!$B$2:$T$155</definedName>
    <definedName name="_xlnm._FilterDatabase" localSheetId="1" hidden="1">'2'!$A$1:$D$170</definedName>
    <definedName name="_xlnm._FilterDatabase" localSheetId="2" hidden="1">'3 Вставляю с программы'!$A$6:$AM$31</definedName>
    <definedName name="PL">'[1]Список статей PL'!$A$1:$A$119</definedName>
    <definedName name="TEST0">#REF!</definedName>
    <definedName name="TESTHKEY">#REF!</definedName>
    <definedName name="TESTKEYS">#REF!</definedName>
    <definedName name="TESTVKEY">#REF!</definedName>
    <definedName name="_xlnm.Print_Area" localSheetId="0">'1'!$B$1:$AG$158</definedName>
  </definedNames>
  <calcPr calcId="125725"/>
</workbook>
</file>

<file path=xl/calcChain.xml><?xml version="1.0" encoding="utf-8"?>
<calcChain xmlns="http://schemas.openxmlformats.org/spreadsheetml/2006/main">
  <c r="AC2" i="3"/>
  <c r="V2"/>
  <c r="U2"/>
  <c r="U30"/>
  <c r="U7"/>
  <c r="V7"/>
  <c r="Y7"/>
  <c r="Z7"/>
  <c r="AA7"/>
  <c r="AB7"/>
  <c r="AC7"/>
  <c r="AF7"/>
  <c r="AG7"/>
  <c r="AH7"/>
  <c r="AI7"/>
  <c r="AJ7"/>
  <c r="AK7"/>
  <c r="AL7"/>
  <c r="AM7"/>
  <c r="AN7"/>
  <c r="AO7"/>
  <c r="AP7"/>
  <c r="AQ7"/>
  <c r="U9"/>
  <c r="V9"/>
  <c r="Y9"/>
  <c r="Z9"/>
  <c r="AA9"/>
  <c r="AB9"/>
  <c r="AC9"/>
  <c r="AF9"/>
  <c r="AG9"/>
  <c r="AH9"/>
  <c r="AI9"/>
  <c r="AJ9"/>
  <c r="AK9"/>
  <c r="AL9"/>
  <c r="AM9"/>
  <c r="AN9"/>
  <c r="AO9"/>
  <c r="AP9"/>
  <c r="AQ9"/>
  <c r="U10"/>
  <c r="V10"/>
  <c r="Y10"/>
  <c r="Z10"/>
  <c r="AA10"/>
  <c r="AB10"/>
  <c r="AC10"/>
  <c r="AF10"/>
  <c r="AF14" s="1"/>
  <c r="AG10"/>
  <c r="AH10"/>
  <c r="AI10"/>
  <c r="AJ10"/>
  <c r="AJ14" s="1"/>
  <c r="AK10"/>
  <c r="AL10"/>
  <c r="AM10"/>
  <c r="AN10"/>
  <c r="AO10"/>
  <c r="AP10"/>
  <c r="AQ10"/>
  <c r="Z14"/>
  <c r="U28"/>
  <c r="V28"/>
  <c r="Y28"/>
  <c r="Z28"/>
  <c r="AA28"/>
  <c r="AB28"/>
  <c r="AC28"/>
  <c r="AF28"/>
  <c r="AG28"/>
  <c r="AH28"/>
  <c r="AI28"/>
  <c r="AJ28"/>
  <c r="AK28"/>
  <c r="AL28"/>
  <c r="AM28"/>
  <c r="AN28"/>
  <c r="AO28"/>
  <c r="AP28"/>
  <c r="AQ28"/>
  <c r="U29"/>
  <c r="W29" s="1"/>
  <c r="V30"/>
  <c r="U31"/>
  <c r="V31"/>
  <c r="Y31"/>
  <c r="Z31"/>
  <c r="AA31"/>
  <c r="AB31"/>
  <c r="AC31"/>
  <c r="AF31"/>
  <c r="AG31"/>
  <c r="AH31"/>
  <c r="AI31"/>
  <c r="AJ31"/>
  <c r="AK31"/>
  <c r="AL31"/>
  <c r="AM31"/>
  <c r="AN31"/>
  <c r="AO31"/>
  <c r="AP31"/>
  <c r="AQ31"/>
  <c r="U32"/>
  <c r="V32"/>
  <c r="Y32"/>
  <c r="Z32"/>
  <c r="AA32"/>
  <c r="AB32"/>
  <c r="AC32"/>
  <c r="AF32"/>
  <c r="AG32"/>
  <c r="AH32"/>
  <c r="AI32"/>
  <c r="AJ32"/>
  <c r="AK32"/>
  <c r="AL32"/>
  <c r="AM32"/>
  <c r="AN32"/>
  <c r="AO32"/>
  <c r="AP32"/>
  <c r="AQ32"/>
  <c r="B31" i="2"/>
  <c r="A31" s="1"/>
  <c r="B30"/>
  <c r="A30" s="1"/>
  <c r="B29"/>
  <c r="A29" s="1"/>
  <c r="B28"/>
  <c r="B27"/>
  <c r="A27" s="1"/>
  <c r="B26"/>
  <c r="A26" s="1"/>
  <c r="B25"/>
  <c r="A25" s="1"/>
  <c r="B24"/>
  <c r="B23"/>
  <c r="A23" s="1"/>
  <c r="B22"/>
  <c r="A22" s="1"/>
  <c r="B21"/>
  <c r="A21" s="1"/>
  <c r="B20"/>
  <c r="B19"/>
  <c r="A19" s="1"/>
  <c r="B18"/>
  <c r="A18" s="1"/>
  <c r="B17"/>
  <c r="A17" s="1"/>
  <c r="B16"/>
  <c r="B15"/>
  <c r="A15" s="1"/>
  <c r="B14"/>
  <c r="A14" s="1"/>
  <c r="B13"/>
  <c r="A13" s="1"/>
  <c r="B12"/>
  <c r="B11"/>
  <c r="A11" s="1"/>
  <c r="B10"/>
  <c r="A10" s="1"/>
  <c r="B9"/>
  <c r="A9" s="1"/>
  <c r="B8"/>
  <c r="B7"/>
  <c r="A157" i="1"/>
  <c r="A156"/>
  <c r="A155"/>
  <c r="A154"/>
  <c r="A153"/>
  <c r="A152"/>
  <c r="A151"/>
  <c r="A150"/>
  <c r="A149"/>
  <c r="A148"/>
  <c r="A147"/>
  <c r="A146"/>
  <c r="A145"/>
  <c r="A144"/>
  <c r="A143"/>
  <c r="A142"/>
  <c r="A141"/>
  <c r="A140"/>
  <c r="A139"/>
  <c r="A138"/>
  <c r="A137"/>
  <c r="A136"/>
  <c r="A135"/>
  <c r="A134"/>
  <c r="A133"/>
  <c r="A132"/>
  <c r="A131"/>
  <c r="A130"/>
  <c r="A129"/>
  <c r="A128"/>
  <c r="A127"/>
  <c r="A126"/>
  <c r="A125"/>
  <c r="A124"/>
  <c r="A123"/>
  <c r="A122"/>
  <c r="A121"/>
  <c r="A120"/>
  <c r="A119"/>
  <c r="A118"/>
  <c r="A117"/>
  <c r="A116"/>
  <c r="A115"/>
  <c r="A114"/>
  <c r="A113"/>
  <c r="A112"/>
  <c r="A111"/>
  <c r="A110"/>
  <c r="A109"/>
  <c r="A108"/>
  <c r="A107"/>
  <c r="A106"/>
  <c r="A105"/>
  <c r="A104"/>
  <c r="A103"/>
  <c r="A102"/>
  <c r="A101"/>
  <c r="A100"/>
  <c r="A99"/>
  <c r="A98"/>
  <c r="A97"/>
  <c r="A96"/>
  <c r="A95"/>
  <c r="A94"/>
  <c r="A93"/>
  <c r="A92"/>
  <c r="A91"/>
  <c r="A90"/>
  <c r="A89"/>
  <c r="A88"/>
  <c r="A87"/>
  <c r="A86"/>
  <c r="A85"/>
  <c r="A84"/>
  <c r="A83"/>
  <c r="A82"/>
  <c r="A81"/>
  <c r="A80"/>
  <c r="A79"/>
  <c r="A78"/>
  <c r="A77"/>
  <c r="A76"/>
  <c r="A75"/>
  <c r="A74"/>
  <c r="A73"/>
  <c r="A72"/>
  <c r="A71"/>
  <c r="A70"/>
  <c r="A69"/>
  <c r="A68"/>
  <c r="A67"/>
  <c r="A66"/>
  <c r="A65"/>
  <c r="A64"/>
  <c r="A63"/>
  <c r="A62"/>
  <c r="A61"/>
  <c r="A60"/>
  <c r="A59"/>
  <c r="A58"/>
  <c r="A57"/>
  <c r="A56"/>
  <c r="A55"/>
  <c r="A54"/>
  <c r="A53"/>
  <c r="A52"/>
  <c r="A51"/>
  <c r="A50"/>
  <c r="A49"/>
  <c r="A48"/>
  <c r="A47"/>
  <c r="A46"/>
  <c r="A45"/>
  <c r="A44"/>
  <c r="A43"/>
  <c r="A42"/>
  <c r="A41"/>
  <c r="A40"/>
  <c r="A39"/>
  <c r="A38"/>
  <c r="A37"/>
  <c r="A36"/>
  <c r="A35"/>
  <c r="A34"/>
  <c r="A33"/>
  <c r="A32"/>
  <c r="A31"/>
  <c r="A30"/>
  <c r="A29"/>
  <c r="A28"/>
  <c r="A27"/>
  <c r="A26"/>
  <c r="A25"/>
  <c r="A24"/>
  <c r="A23"/>
  <c r="A22"/>
  <c r="A21"/>
  <c r="A20"/>
  <c r="A19"/>
  <c r="A18"/>
  <c r="A17"/>
  <c r="A16"/>
  <c r="A15"/>
  <c r="A14"/>
  <c r="A13"/>
  <c r="A12"/>
  <c r="A11"/>
  <c r="A10"/>
  <c r="A9"/>
  <c r="A8"/>
  <c r="A7"/>
  <c r="A6"/>
  <c r="A5"/>
  <c r="A4"/>
  <c r="A3"/>
  <c r="A2"/>
  <c r="A1"/>
  <c r="A8" i="2" l="1"/>
  <c r="A7"/>
  <c r="A28"/>
  <c r="A24"/>
  <c r="A20"/>
  <c r="A16"/>
  <c r="A12"/>
  <c r="AP14" i="3"/>
  <c r="W32"/>
  <c r="W30"/>
  <c r="BK30" s="1"/>
  <c r="W9"/>
  <c r="W14" s="1"/>
  <c r="AD32"/>
  <c r="W31"/>
  <c r="AN14"/>
  <c r="AQ14"/>
  <c r="AM14"/>
  <c r="AI14"/>
  <c r="AC14"/>
  <c r="Y14"/>
  <c r="W10"/>
  <c r="AL14"/>
  <c r="W7"/>
  <c r="V14"/>
  <c r="AB14"/>
  <c r="AD7"/>
  <c r="BK29"/>
  <c r="AH14"/>
  <c r="AO14"/>
  <c r="AK14"/>
  <c r="W28"/>
  <c r="AD31"/>
  <c r="AD28"/>
  <c r="AA14"/>
  <c r="AD10"/>
  <c r="U14"/>
  <c r="AG14"/>
  <c r="AD9"/>
  <c r="AD14" l="1"/>
  <c r="AE14" s="1"/>
  <c r="BK32"/>
  <c r="AE7"/>
  <c r="BK10"/>
  <c r="AE32"/>
  <c r="AE28"/>
  <c r="BK28"/>
  <c r="AE31"/>
  <c r="BK31"/>
  <c r="BK7" l="1"/>
  <c r="BK9" l="1"/>
  <c r="BK14" l="1"/>
  <c r="Z35" l="1"/>
  <c r="AH35"/>
  <c r="AB35"/>
  <c r="AJ35"/>
  <c r="AL35"/>
  <c r="AN35"/>
  <c r="AP35"/>
  <c r="AK35"/>
  <c r="AF35"/>
  <c r="AO35"/>
  <c r="AC35"/>
  <c r="V35"/>
  <c r="Y35"/>
  <c r="AQ35"/>
  <c r="AM35"/>
  <c r="AI35"/>
  <c r="AA35"/>
  <c r="U35"/>
  <c r="AG35"/>
  <c r="AB34"/>
  <c r="Z34"/>
  <c r="AP34"/>
  <c r="AH34"/>
  <c r="AJ34"/>
  <c r="AN34"/>
  <c r="AF34"/>
  <c r="Y34"/>
  <c r="AQ34"/>
  <c r="AM34"/>
  <c r="AL34"/>
  <c r="AK34"/>
  <c r="AC34"/>
  <c r="V34"/>
  <c r="AO34"/>
  <c r="AI34"/>
  <c r="U34"/>
  <c r="AA34"/>
  <c r="AG34"/>
  <c r="Z37"/>
  <c r="AP37"/>
  <c r="AH37"/>
  <c r="AF37"/>
  <c r="AC37"/>
  <c r="AM37"/>
  <c r="AL37"/>
  <c r="AK37"/>
  <c r="V37"/>
  <c r="Y37"/>
  <c r="AO37"/>
  <c r="AQ37"/>
  <c r="AJ37"/>
  <c r="AN37"/>
  <c r="AB37"/>
  <c r="AA37"/>
  <c r="U37"/>
  <c r="AI37"/>
  <c r="AG37"/>
  <c r="Z33"/>
  <c r="AP33"/>
  <c r="AH33"/>
  <c r="AF33"/>
  <c r="AQ33"/>
  <c r="AM33"/>
  <c r="AL33"/>
  <c r="AN33"/>
  <c r="AB33"/>
  <c r="AK33"/>
  <c r="V33"/>
  <c r="AC33"/>
  <c r="AJ33"/>
  <c r="Y33"/>
  <c r="AO33"/>
  <c r="AG33"/>
  <c r="AI33"/>
  <c r="AA33"/>
  <c r="U33"/>
  <c r="Z36"/>
  <c r="AH36"/>
  <c r="AF36"/>
  <c r="AQ36"/>
  <c r="AM36"/>
  <c r="AN36"/>
  <c r="AK36"/>
  <c r="V36"/>
  <c r="AC36"/>
  <c r="AB36"/>
  <c r="AP36"/>
  <c r="AJ36"/>
  <c r="Y36"/>
  <c r="AO36"/>
  <c r="AL36"/>
  <c r="AA36"/>
  <c r="AI36"/>
  <c r="U36"/>
  <c r="AG36"/>
  <c r="W35" l="1"/>
  <c r="AJ27"/>
  <c r="AK27"/>
  <c r="AD37"/>
  <c r="AE37" s="1"/>
  <c r="W36"/>
  <c r="W37"/>
  <c r="W34"/>
  <c r="AF27"/>
  <c r="V27"/>
  <c r="AL27"/>
  <c r="AP27"/>
  <c r="AD35"/>
  <c r="AE35" s="1"/>
  <c r="AO27"/>
  <c r="AN27"/>
  <c r="W33"/>
  <c r="U27"/>
  <c r="AD33"/>
  <c r="AE33" s="1"/>
  <c r="Y27"/>
  <c r="AD36"/>
  <c r="AE36" s="1"/>
  <c r="AG27"/>
  <c r="AM27"/>
  <c r="Z27"/>
  <c r="AI27"/>
  <c r="AH27"/>
  <c r="AD34"/>
  <c r="AE34" s="1"/>
  <c r="AA27"/>
  <c r="AC27"/>
  <c r="AB27"/>
  <c r="AQ27"/>
  <c r="W27" l="1"/>
  <c r="BK35"/>
  <c r="BK34"/>
  <c r="BK33"/>
  <c r="AD27"/>
  <c r="BK37"/>
  <c r="BK36"/>
  <c r="BK27" l="1"/>
  <c r="AE27"/>
</calcChain>
</file>

<file path=xl/sharedStrings.xml><?xml version="1.0" encoding="utf-8"?>
<sst xmlns="http://schemas.openxmlformats.org/spreadsheetml/2006/main" count="408" uniqueCount="40">
  <si>
    <t>Разъеденить ячейки</t>
  </si>
  <si>
    <t>Подразделение</t>
  </si>
  <si>
    <t>Статья</t>
  </si>
  <si>
    <t>Ginza</t>
  </si>
  <si>
    <t>Итого</t>
  </si>
  <si>
    <t>Сумма</t>
  </si>
  <si>
    <t>.</t>
  </si>
  <si>
    <t>CHECK</t>
  </si>
  <si>
    <t>Вставить таблицу с 1С в ячейку С4</t>
  </si>
  <si>
    <t>Аня</t>
  </si>
  <si>
    <t>Маша</t>
  </si>
  <si>
    <t>Катя</t>
  </si>
  <si>
    <t>Зоя</t>
  </si>
  <si>
    <t>Валера</t>
  </si>
  <si>
    <t>Андрей</t>
  </si>
  <si>
    <t>Михаил</t>
  </si>
  <si>
    <t>Николай</t>
  </si>
  <si>
    <t>Карина</t>
  </si>
  <si>
    <t>Марина</t>
  </si>
  <si>
    <t>Категория 1</t>
  </si>
  <si>
    <t>Категория 2</t>
  </si>
  <si>
    <t>Категория 3</t>
  </si>
  <si>
    <t>Категория 4</t>
  </si>
  <si>
    <t>Категория 5</t>
  </si>
  <si>
    <t>Категория 6</t>
  </si>
  <si>
    <t>Категория 7</t>
  </si>
  <si>
    <t>Категория 8</t>
  </si>
  <si>
    <t>Категория 9</t>
  </si>
  <si>
    <t>Категория 10</t>
  </si>
  <si>
    <t>Категория 11</t>
  </si>
  <si>
    <t>Категория 12</t>
  </si>
  <si>
    <t>Категория 13</t>
  </si>
  <si>
    <t>И т.д.</t>
  </si>
  <si>
    <t>Сумма2</t>
  </si>
  <si>
    <t>п</t>
  </si>
  <si>
    <t>р</t>
  </si>
  <si>
    <t>о</t>
  </si>
  <si>
    <t>л</t>
  </si>
  <si>
    <t>м</t>
  </si>
  <si>
    <t>Категория 14</t>
  </si>
</sst>
</file>

<file path=xl/styles.xml><?xml version="1.0" encoding="utf-8"?>
<styleSheet xmlns="http://schemas.openxmlformats.org/spreadsheetml/2006/main">
  <numFmts count="7">
    <numFmt numFmtId="164" formatCode="#,##0_ ;[Red]\-#,##0\ "/>
    <numFmt numFmtId="165" formatCode="0.0"/>
    <numFmt numFmtId="166" formatCode="_(* #,##0.00_);_(* \(#,##0.00\);_(* &quot;-&quot;??_);_(@_)"/>
    <numFmt numFmtId="167" formatCode="0.0%"/>
    <numFmt numFmtId="168" formatCode="0.000%"/>
    <numFmt numFmtId="169" formatCode="#,##0.000_ ;[Red]\-#,##0.000\ "/>
    <numFmt numFmtId="170" formatCode="#,##0.0"/>
  </numFmts>
  <fonts count="17">
    <font>
      <sz val="10"/>
      <name val="Arial"/>
    </font>
    <font>
      <sz val="10"/>
      <name val="Arial"/>
    </font>
    <font>
      <sz val="8"/>
      <name val="Arial"/>
      <family val="2"/>
    </font>
    <font>
      <b/>
      <sz val="11"/>
      <name val="Arial"/>
      <family val="2"/>
      <charset val="204"/>
    </font>
    <font>
      <sz val="10"/>
      <name val="Arial"/>
      <family val="2"/>
    </font>
    <font>
      <sz val="12"/>
      <name val="Arial"/>
      <family val="2"/>
      <charset val="204"/>
    </font>
    <font>
      <sz val="11"/>
      <color rgb="FFFF0000"/>
      <name val="Arial"/>
      <family val="2"/>
      <charset val="204"/>
    </font>
    <font>
      <b/>
      <sz val="14"/>
      <name val="Arial"/>
      <family val="2"/>
      <charset val="204"/>
    </font>
    <font>
      <b/>
      <sz val="12"/>
      <name val="Arial"/>
      <family val="2"/>
      <charset val="238"/>
    </font>
    <font>
      <b/>
      <sz val="12"/>
      <name val="Arial"/>
      <family val="2"/>
      <charset val="204"/>
    </font>
    <font>
      <sz val="12"/>
      <name val="Arial"/>
      <family val="2"/>
      <charset val="238"/>
    </font>
    <font>
      <sz val="12"/>
      <color rgb="FFFF0000"/>
      <name val="Arial"/>
      <family val="2"/>
      <charset val="204"/>
    </font>
    <font>
      <sz val="12"/>
      <name val="Arial"/>
      <family val="2"/>
    </font>
    <font>
      <sz val="12"/>
      <color indexed="10"/>
      <name val="Arial"/>
      <family val="2"/>
      <charset val="204"/>
    </font>
    <font>
      <b/>
      <i/>
      <sz val="12"/>
      <name val="Arial"/>
      <family val="2"/>
      <charset val="238"/>
    </font>
    <font>
      <b/>
      <i/>
      <sz val="11"/>
      <color rgb="FFFF0000"/>
      <name val="Arial"/>
      <family val="2"/>
      <charset val="204"/>
    </font>
    <font>
      <i/>
      <sz val="12"/>
      <name val="Arial"/>
      <family val="2"/>
      <charset val="238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indexed="51"/>
        <bgColor indexed="64"/>
      </patternFill>
    </fill>
  </fills>
  <borders count="84">
    <border>
      <left/>
      <right/>
      <top/>
      <bottom/>
      <diagonal/>
    </border>
    <border>
      <left style="thin">
        <color indexed="60"/>
      </left>
      <right style="thin">
        <color indexed="60"/>
      </right>
      <top style="thin">
        <color indexed="60"/>
      </top>
      <bottom style="thin">
        <color indexed="60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0"/>
      </left>
      <right style="thin">
        <color indexed="60"/>
      </right>
      <top style="thin">
        <color indexed="60"/>
      </top>
      <bottom/>
      <diagonal/>
    </border>
    <border>
      <left style="thin">
        <color indexed="60"/>
      </left>
      <right style="thin">
        <color indexed="60"/>
      </right>
      <top/>
      <bottom style="thin">
        <color indexed="60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medium">
        <color indexed="64"/>
      </bottom>
      <diagonal/>
    </border>
    <border>
      <left style="dotted">
        <color indexed="64"/>
      </left>
      <right style="dotted">
        <color indexed="64"/>
      </right>
      <top style="medium">
        <color indexed="64"/>
      </top>
      <bottom style="medium">
        <color indexed="64"/>
      </bottom>
      <diagonal/>
    </border>
    <border>
      <left/>
      <right style="dotted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</borders>
  <cellStyleXfs count="6">
    <xf numFmtId="0" fontId="0" fillId="0" borderId="0"/>
    <xf numFmtId="0" fontId="2" fillId="0" borderId="0"/>
    <xf numFmtId="0" fontId="2" fillId="0" borderId="0"/>
    <xf numFmtId="0" fontId="2" fillId="0" borderId="0"/>
    <xf numFmtId="166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448">
    <xf numFmtId="0" fontId="0" fillId="0" borderId="0" xfId="0"/>
    <xf numFmtId="0" fontId="0" fillId="0" borderId="0" xfId="0" applyAlignment="1">
      <alignment vertical="top"/>
    </xf>
    <xf numFmtId="0" fontId="2" fillId="0" borderId="1" xfId="1" applyNumberFormat="1" applyFont="1" applyBorder="1" applyAlignment="1">
      <alignment horizontal="left" vertical="top" wrapText="1"/>
    </xf>
    <xf numFmtId="0" fontId="2" fillId="0" borderId="0" xfId="2" applyAlignment="1">
      <alignment vertical="top"/>
    </xf>
    <xf numFmtId="0" fontId="2" fillId="3" borderId="0" xfId="2" applyFill="1" applyAlignment="1">
      <alignment vertical="top"/>
    </xf>
    <xf numFmtId="0" fontId="2" fillId="0" borderId="0" xfId="2" applyNumberFormat="1" applyAlignment="1">
      <alignment vertical="top" wrapText="1"/>
    </xf>
    <xf numFmtId="0" fontId="2" fillId="3" borderId="0" xfId="2" applyNumberFormat="1" applyFill="1" applyAlignment="1">
      <alignment vertical="top" wrapText="1"/>
    </xf>
    <xf numFmtId="0" fontId="4" fillId="4" borderId="6" xfId="1" applyNumberFormat="1" applyFont="1" applyFill="1" applyBorder="1" applyAlignment="1">
      <alignment vertical="top" wrapText="1"/>
    </xf>
    <xf numFmtId="0" fontId="4" fillId="4" borderId="1" xfId="1" applyNumberFormat="1" applyFont="1" applyFill="1" applyBorder="1" applyAlignment="1">
      <alignment horizontal="left" vertical="top" wrapText="1"/>
    </xf>
    <xf numFmtId="0" fontId="4" fillId="4" borderId="1" xfId="1" applyNumberFormat="1" applyFont="1" applyFill="1" applyBorder="1" applyAlignment="1">
      <alignment horizontal="left" vertical="top"/>
    </xf>
    <xf numFmtId="0" fontId="4" fillId="4" borderId="7" xfId="1" applyNumberFormat="1" applyFont="1" applyFill="1" applyBorder="1" applyAlignment="1">
      <alignment vertical="top" wrapText="1"/>
    </xf>
    <xf numFmtId="0" fontId="2" fillId="0" borderId="1" xfId="1" applyNumberFormat="1" applyFont="1" applyBorder="1" applyAlignment="1">
      <alignment horizontal="left" vertical="top"/>
    </xf>
    <xf numFmtId="4" fontId="2" fillId="0" borderId="1" xfId="1" applyNumberFormat="1" applyFont="1" applyBorder="1" applyAlignment="1">
      <alignment horizontal="right" vertical="top"/>
    </xf>
    <xf numFmtId="0" fontId="0" fillId="0" borderId="0" xfId="0" applyAlignment="1">
      <alignment vertical="top" wrapText="1"/>
    </xf>
    <xf numFmtId="2" fontId="2" fillId="0" borderId="1" xfId="1" applyNumberFormat="1" applyFont="1" applyBorder="1" applyAlignment="1">
      <alignment horizontal="right" vertical="top"/>
    </xf>
    <xf numFmtId="0" fontId="0" fillId="3" borderId="0" xfId="0" applyFill="1" applyAlignment="1">
      <alignment vertical="top"/>
    </xf>
    <xf numFmtId="0" fontId="5" fillId="0" borderId="0" xfId="0" applyFont="1" applyFill="1" applyBorder="1" applyProtection="1"/>
    <xf numFmtId="0" fontId="6" fillId="0" borderId="0" xfId="0" applyFont="1" applyFill="1" applyBorder="1" applyProtection="1"/>
    <xf numFmtId="0" fontId="5" fillId="0" borderId="0" xfId="0" applyFont="1" applyFill="1" applyBorder="1" applyAlignment="1" applyProtection="1">
      <alignment horizontal="center"/>
    </xf>
    <xf numFmtId="1" fontId="5" fillId="0" borderId="0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Alignment="1" applyProtection="1">
      <alignment horizontal="center"/>
    </xf>
    <xf numFmtId="4" fontId="5" fillId="0" borderId="0" xfId="0" applyNumberFormat="1" applyFont="1" applyFill="1" applyBorder="1" applyProtection="1"/>
    <xf numFmtId="164" fontId="5" fillId="0" borderId="0" xfId="0" applyNumberFormat="1" applyFont="1" applyFill="1" applyBorder="1" applyProtection="1"/>
    <xf numFmtId="0" fontId="7" fillId="0" borderId="0" xfId="0" applyFont="1" applyFill="1" applyBorder="1" applyProtection="1"/>
    <xf numFmtId="3" fontId="8" fillId="0" borderId="0" xfId="0" applyNumberFormat="1" applyFont="1" applyFill="1" applyBorder="1" applyAlignment="1" applyProtection="1">
      <alignment horizontal="center"/>
    </xf>
    <xf numFmtId="0" fontId="7" fillId="0" borderId="5" xfId="0" applyFont="1" applyFill="1" applyBorder="1" applyProtection="1"/>
    <xf numFmtId="0" fontId="9" fillId="0" borderId="5" xfId="0" applyFont="1" applyFill="1" applyBorder="1" applyProtection="1"/>
    <xf numFmtId="3" fontId="9" fillId="0" borderId="4" xfId="0" applyNumberFormat="1" applyFont="1" applyFill="1" applyBorder="1" applyAlignment="1" applyProtection="1">
      <alignment horizontal="center"/>
    </xf>
    <xf numFmtId="3" fontId="5" fillId="0" borderId="0" xfId="0" applyNumberFormat="1" applyFont="1" applyFill="1" applyBorder="1" applyProtection="1"/>
    <xf numFmtId="0" fontId="5" fillId="0" borderId="8" xfId="0" applyFont="1" applyFill="1" applyBorder="1" applyProtection="1"/>
    <xf numFmtId="164" fontId="5" fillId="0" borderId="9" xfId="0" applyNumberFormat="1" applyFont="1" applyFill="1" applyBorder="1" applyProtection="1"/>
    <xf numFmtId="164" fontId="5" fillId="0" borderId="10" xfId="0" applyNumberFormat="1" applyFont="1" applyFill="1" applyBorder="1" applyProtection="1"/>
    <xf numFmtId="164" fontId="9" fillId="0" borderId="9" xfId="0" applyNumberFormat="1" applyFont="1" applyFill="1" applyBorder="1" applyProtection="1"/>
    <xf numFmtId="164" fontId="8" fillId="0" borderId="11" xfId="0" applyNumberFormat="1" applyFont="1" applyFill="1" applyBorder="1" applyAlignment="1" applyProtection="1">
      <alignment horizontal="center"/>
    </xf>
    <xf numFmtId="164" fontId="8" fillId="0" borderId="12" xfId="0" applyNumberFormat="1" applyFont="1" applyFill="1" applyBorder="1" applyAlignment="1" applyProtection="1">
      <alignment horizontal="center"/>
    </xf>
    <xf numFmtId="164" fontId="9" fillId="0" borderId="12" xfId="0" applyNumberFormat="1" applyFont="1" applyFill="1" applyBorder="1" applyAlignment="1" applyProtection="1">
      <alignment horizontal="center"/>
    </xf>
    <xf numFmtId="164" fontId="9" fillId="0" borderId="13" xfId="0" applyNumberFormat="1" applyFont="1" applyFill="1" applyBorder="1" applyAlignment="1" applyProtection="1">
      <alignment horizontal="center"/>
    </xf>
    <xf numFmtId="0" fontId="10" fillId="0" borderId="14" xfId="0" applyFont="1" applyFill="1" applyBorder="1" applyProtection="1"/>
    <xf numFmtId="0" fontId="9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horizontal="center"/>
    </xf>
    <xf numFmtId="2" fontId="10" fillId="0" borderId="0" xfId="0" applyNumberFormat="1" applyFont="1" applyFill="1" applyBorder="1" applyAlignment="1" applyProtection="1">
      <alignment horizontal="center" vertical="center" wrapText="1"/>
    </xf>
    <xf numFmtId="2" fontId="10" fillId="0" borderId="16" xfId="0" applyNumberFormat="1" applyFont="1" applyFill="1" applyBorder="1" applyAlignment="1" applyProtection="1">
      <alignment horizontal="center" vertical="center" wrapText="1"/>
    </xf>
    <xf numFmtId="164" fontId="10" fillId="0" borderId="17" xfId="0" applyNumberFormat="1" applyFont="1" applyFill="1" applyBorder="1" applyAlignment="1" applyProtection="1">
      <alignment horizontal="center" vertical="center" wrapText="1"/>
    </xf>
    <xf numFmtId="164" fontId="10" fillId="0" borderId="0" xfId="0" applyNumberFormat="1" applyFont="1" applyFill="1" applyBorder="1" applyAlignment="1" applyProtection="1">
      <alignment horizontal="center" vertical="center" wrapText="1"/>
    </xf>
    <xf numFmtId="164" fontId="10" fillId="0" borderId="18" xfId="0" applyNumberFormat="1" applyFont="1" applyFill="1" applyBorder="1" applyAlignment="1" applyProtection="1">
      <alignment horizontal="center" vertical="center" wrapText="1"/>
    </xf>
    <xf numFmtId="164" fontId="10" fillId="0" borderId="19" xfId="0" applyNumberFormat="1" applyFont="1" applyFill="1" applyBorder="1" applyAlignment="1" applyProtection="1">
      <alignment horizontal="center" vertical="center" wrapText="1"/>
    </xf>
    <xf numFmtId="164" fontId="10" fillId="0" borderId="20" xfId="0" applyNumberFormat="1" applyFont="1" applyFill="1" applyBorder="1" applyAlignment="1" applyProtection="1">
      <alignment horizontal="center" vertical="center" wrapText="1"/>
    </xf>
    <xf numFmtId="0" fontId="10" fillId="0" borderId="21" xfId="0" applyFont="1" applyFill="1" applyBorder="1" applyAlignment="1" applyProtection="1">
      <alignment horizontal="center" vertical="center" wrapText="1"/>
    </xf>
    <xf numFmtId="0" fontId="10" fillId="0" borderId="19" xfId="0" applyFont="1" applyFill="1" applyBorder="1" applyAlignment="1" applyProtection="1">
      <alignment horizontal="center" vertical="center" wrapText="1"/>
    </xf>
    <xf numFmtId="0" fontId="10" fillId="0" borderId="22" xfId="0" applyFont="1" applyFill="1" applyBorder="1" applyAlignment="1" applyProtection="1">
      <alignment horizontal="center" vertical="center" wrapText="1"/>
    </xf>
    <xf numFmtId="0" fontId="5" fillId="0" borderId="5" xfId="0" applyFont="1" applyFill="1" applyBorder="1" applyProtection="1"/>
    <xf numFmtId="0" fontId="5" fillId="0" borderId="4" xfId="0" applyFont="1" applyFill="1" applyBorder="1" applyProtection="1"/>
    <xf numFmtId="165" fontId="8" fillId="0" borderId="5" xfId="0" applyNumberFormat="1" applyFont="1" applyFill="1" applyBorder="1" applyAlignment="1" applyProtection="1">
      <alignment horizontal="right" vertical="center" wrapText="1"/>
    </xf>
    <xf numFmtId="165" fontId="8" fillId="0" borderId="4" xfId="0" applyNumberFormat="1" applyFont="1" applyFill="1" applyBorder="1" applyAlignment="1" applyProtection="1">
      <alignment horizontal="right" vertical="center" wrapText="1"/>
    </xf>
    <xf numFmtId="2" fontId="8" fillId="0" borderId="8" xfId="0" applyNumberFormat="1" applyFont="1" applyFill="1" applyBorder="1" applyAlignment="1" applyProtection="1">
      <alignment horizontal="right" vertical="center" wrapText="1"/>
    </xf>
    <xf numFmtId="164" fontId="8" fillId="0" borderId="9" xfId="0" applyNumberFormat="1" applyFont="1" applyFill="1" applyBorder="1" applyAlignment="1" applyProtection="1">
      <alignment horizontal="right" vertical="center" wrapText="1"/>
    </xf>
    <xf numFmtId="164" fontId="8" fillId="0" borderId="10" xfId="0" applyNumberFormat="1" applyFont="1" applyFill="1" applyBorder="1" applyAlignment="1" applyProtection="1">
      <alignment horizontal="center" vertical="center" wrapText="1"/>
    </xf>
    <xf numFmtId="164" fontId="8" fillId="0" borderId="11" xfId="0" applyNumberFormat="1" applyFont="1" applyFill="1" applyBorder="1" applyAlignment="1" applyProtection="1">
      <alignment horizontal="center" vertical="center" wrapText="1"/>
    </xf>
    <xf numFmtId="164" fontId="8" fillId="0" borderId="12" xfId="0" applyNumberFormat="1" applyFont="1" applyFill="1" applyBorder="1" applyAlignment="1" applyProtection="1">
      <alignment horizontal="center" vertical="center" wrapText="1"/>
    </xf>
    <xf numFmtId="164" fontId="8" fillId="0" borderId="13" xfId="0" applyNumberFormat="1" applyFont="1" applyFill="1" applyBorder="1" applyAlignment="1" applyProtection="1">
      <alignment horizontal="center" vertical="center" wrapText="1"/>
    </xf>
    <xf numFmtId="0" fontId="9" fillId="0" borderId="23" xfId="0" applyFont="1" applyFill="1" applyBorder="1" applyAlignment="1" applyProtection="1">
      <alignment horizontal="center" vertical="center"/>
    </xf>
    <xf numFmtId="0" fontId="5" fillId="0" borderId="12" xfId="0" applyFont="1" applyFill="1" applyBorder="1" applyAlignment="1" applyProtection="1">
      <alignment horizontal="center"/>
    </xf>
    <xf numFmtId="0" fontId="5" fillId="0" borderId="15" xfId="0" applyFont="1" applyFill="1" applyBorder="1" applyAlignment="1" applyProtection="1">
      <alignment vertical="center"/>
    </xf>
    <xf numFmtId="0" fontId="5" fillId="0" borderId="16" xfId="0" applyFont="1" applyFill="1" applyBorder="1" applyProtection="1"/>
    <xf numFmtId="0" fontId="5" fillId="0" borderId="24" xfId="0" applyFont="1" applyFill="1" applyBorder="1" applyProtection="1"/>
    <xf numFmtId="3" fontId="9" fillId="0" borderId="24" xfId="0" applyNumberFormat="1" applyFont="1" applyFill="1" applyBorder="1" applyAlignment="1" applyProtection="1">
      <alignment horizontal="center"/>
    </xf>
    <xf numFmtId="2" fontId="10" fillId="0" borderId="24" xfId="0" applyNumberFormat="1" applyFont="1" applyFill="1" applyBorder="1" applyAlignment="1" applyProtection="1">
      <alignment horizontal="center" vertical="center" wrapText="1"/>
    </xf>
    <xf numFmtId="3" fontId="5" fillId="0" borderId="25" xfId="0" applyNumberFormat="1" applyFont="1" applyFill="1" applyBorder="1" applyAlignment="1" applyProtection="1">
      <alignment horizontal="center"/>
    </xf>
    <xf numFmtId="10" fontId="10" fillId="0" borderId="26" xfId="0" applyNumberFormat="1" applyFont="1" applyFill="1" applyBorder="1" applyProtection="1"/>
    <xf numFmtId="164" fontId="5" fillId="0" borderId="27" xfId="0" applyNumberFormat="1" applyFont="1" applyFill="1" applyBorder="1" applyProtection="1"/>
    <xf numFmtId="164" fontId="10" fillId="0" borderId="28" xfId="0" applyNumberFormat="1" applyFont="1" applyFill="1" applyBorder="1" applyAlignment="1" applyProtection="1">
      <alignment horizontal="center" vertical="center" wrapText="1"/>
    </xf>
    <xf numFmtId="164" fontId="10" fillId="0" borderId="29" xfId="0" applyNumberFormat="1" applyFont="1" applyFill="1" applyBorder="1" applyAlignment="1" applyProtection="1">
      <alignment horizontal="center" vertical="center" wrapText="1"/>
    </xf>
    <xf numFmtId="164" fontId="10" fillId="0" borderId="30" xfId="0" applyNumberFormat="1" applyFont="1" applyFill="1" applyBorder="1" applyAlignment="1" applyProtection="1">
      <alignment horizontal="center" vertical="center" wrapText="1"/>
    </xf>
    <xf numFmtId="164" fontId="10" fillId="0" borderId="30" xfId="4" applyNumberFormat="1" applyFont="1" applyFill="1" applyBorder="1" applyAlignment="1" applyProtection="1">
      <alignment horizontal="center" vertical="center" wrapText="1"/>
    </xf>
    <xf numFmtId="164" fontId="10" fillId="0" borderId="31" xfId="0" applyNumberFormat="1" applyFont="1" applyFill="1" applyBorder="1" applyAlignment="1" applyProtection="1">
      <alignment horizontal="center" vertical="center" wrapText="1"/>
    </xf>
    <xf numFmtId="0" fontId="5" fillId="0" borderId="32" xfId="0" applyFont="1" applyFill="1" applyBorder="1" applyAlignment="1" applyProtection="1">
      <alignment wrapText="1"/>
    </xf>
    <xf numFmtId="0" fontId="10" fillId="0" borderId="30" xfId="0" applyFont="1" applyFill="1" applyBorder="1" applyAlignment="1" applyProtection="1">
      <alignment horizontal="center" vertical="center" wrapText="1"/>
    </xf>
    <xf numFmtId="0" fontId="10" fillId="0" borderId="33" xfId="0" applyFont="1" applyFill="1" applyBorder="1" applyAlignment="1" applyProtection="1">
      <alignment horizontal="center" vertical="center" wrapText="1"/>
    </xf>
    <xf numFmtId="167" fontId="10" fillId="0" borderId="16" xfId="0" applyNumberFormat="1" applyFont="1" applyFill="1" applyBorder="1" applyProtection="1"/>
    <xf numFmtId="167" fontId="10" fillId="0" borderId="24" xfId="0" applyNumberFormat="1" applyFont="1" applyFill="1" applyBorder="1" applyProtection="1"/>
    <xf numFmtId="167" fontId="10" fillId="0" borderId="34" xfId="0" applyNumberFormat="1" applyFont="1" applyFill="1" applyBorder="1" applyProtection="1"/>
    <xf numFmtId="164" fontId="5" fillId="0" borderId="35" xfId="0" applyNumberFormat="1" applyFont="1" applyFill="1" applyBorder="1" applyProtection="1"/>
    <xf numFmtId="164" fontId="5" fillId="0" borderId="36" xfId="0" applyNumberFormat="1" applyFont="1" applyFill="1" applyBorder="1" applyProtection="1">
      <protection locked="0"/>
    </xf>
    <xf numFmtId="164" fontId="5" fillId="0" borderId="37" xfId="0" applyNumberFormat="1" applyFont="1" applyFill="1" applyBorder="1" applyProtection="1">
      <protection locked="0"/>
    </xf>
    <xf numFmtId="164" fontId="5" fillId="0" borderId="37" xfId="0" applyNumberFormat="1" applyFont="1" applyFill="1" applyBorder="1" applyProtection="1"/>
    <xf numFmtId="164" fontId="5" fillId="0" borderId="37" xfId="4" applyNumberFormat="1" applyFont="1" applyFill="1" applyBorder="1" applyProtection="1"/>
    <xf numFmtId="164" fontId="10" fillId="0" borderId="37" xfId="0" applyNumberFormat="1" applyFont="1" applyFill="1" applyBorder="1" applyAlignment="1" applyProtection="1">
      <alignment horizontal="center" vertical="center" wrapText="1"/>
    </xf>
    <xf numFmtId="164" fontId="10" fillId="0" borderId="38" xfId="0" applyNumberFormat="1" applyFont="1" applyFill="1" applyBorder="1" applyAlignment="1" applyProtection="1">
      <alignment horizontal="center" vertical="center" wrapText="1"/>
    </xf>
    <xf numFmtId="0" fontId="5" fillId="0" borderId="14" xfId="0" applyFont="1" applyFill="1" applyBorder="1" applyProtection="1"/>
    <xf numFmtId="0" fontId="5" fillId="0" borderId="37" xfId="0" applyFont="1" applyFill="1" applyBorder="1" applyAlignment="1" applyProtection="1">
      <alignment horizontal="center"/>
    </xf>
    <xf numFmtId="0" fontId="10" fillId="0" borderId="39" xfId="0" applyFont="1" applyFill="1" applyBorder="1" applyAlignment="1" applyProtection="1">
      <alignment horizontal="left" vertical="center" wrapText="1"/>
    </xf>
    <xf numFmtId="167" fontId="10" fillId="0" borderId="27" xfId="0" applyNumberFormat="1" applyFont="1" applyFill="1" applyBorder="1" applyProtection="1"/>
    <xf numFmtId="164" fontId="5" fillId="0" borderId="25" xfId="0" applyNumberFormat="1" applyFont="1" applyFill="1" applyBorder="1" applyProtection="1"/>
    <xf numFmtId="164" fontId="5" fillId="0" borderId="40" xfId="0" applyNumberFormat="1" applyFont="1" applyFill="1" applyBorder="1" applyProtection="1">
      <protection locked="0"/>
    </xf>
    <xf numFmtId="164" fontId="5" fillId="0" borderId="41" xfId="0" applyNumberFormat="1" applyFont="1" applyFill="1" applyBorder="1" applyProtection="1">
      <protection locked="0"/>
    </xf>
    <xf numFmtId="164" fontId="5" fillId="0" borderId="41" xfId="0" applyNumberFormat="1" applyFont="1" applyFill="1" applyBorder="1" applyProtection="1"/>
    <xf numFmtId="164" fontId="5" fillId="0" borderId="41" xfId="4" applyNumberFormat="1" applyFont="1" applyFill="1" applyBorder="1" applyProtection="1"/>
    <xf numFmtId="164" fontId="10" fillId="0" borderId="41" xfId="0" applyNumberFormat="1" applyFont="1" applyFill="1" applyBorder="1" applyAlignment="1" applyProtection="1">
      <alignment horizontal="center" vertical="center" wrapText="1"/>
    </xf>
    <xf numFmtId="164" fontId="10" fillId="0" borderId="42" xfId="0" applyNumberFormat="1" applyFont="1" applyFill="1" applyBorder="1" applyAlignment="1" applyProtection="1">
      <alignment horizontal="center" vertical="center" wrapText="1"/>
    </xf>
    <xf numFmtId="0" fontId="5" fillId="0" borderId="41" xfId="0" applyFont="1" applyFill="1" applyBorder="1" applyAlignment="1" applyProtection="1">
      <alignment horizontal="center"/>
    </xf>
    <xf numFmtId="0" fontId="10" fillId="0" borderId="43" xfId="0" applyFont="1" applyFill="1" applyBorder="1" applyAlignment="1" applyProtection="1">
      <alignment horizontal="left" vertical="center" wrapText="1"/>
    </xf>
    <xf numFmtId="164" fontId="5" fillId="0" borderId="42" xfId="0" applyNumberFormat="1" applyFont="1" applyFill="1" applyBorder="1" applyProtection="1"/>
    <xf numFmtId="164" fontId="5" fillId="0" borderId="16" xfId="0" applyNumberFormat="1" applyFont="1" applyFill="1" applyBorder="1" applyProtection="1">
      <protection locked="0"/>
    </xf>
    <xf numFmtId="164" fontId="5" fillId="0" borderId="24" xfId="0" applyNumberFormat="1" applyFont="1" applyFill="1" applyBorder="1" applyProtection="1">
      <protection locked="0"/>
    </xf>
    <xf numFmtId="167" fontId="10" fillId="0" borderId="44" xfId="0" applyNumberFormat="1" applyFont="1" applyFill="1" applyBorder="1" applyProtection="1"/>
    <xf numFmtId="164" fontId="5" fillId="0" borderId="44" xfId="0" applyNumberFormat="1" applyFont="1" applyFill="1" applyBorder="1" applyProtection="1"/>
    <xf numFmtId="164" fontId="5" fillId="0" borderId="45" xfId="0" applyNumberFormat="1" applyFont="1" applyFill="1" applyBorder="1" applyProtection="1"/>
    <xf numFmtId="164" fontId="5" fillId="0" borderId="46" xfId="0" applyNumberFormat="1" applyFont="1" applyFill="1" applyBorder="1" applyProtection="1">
      <protection locked="0"/>
    </xf>
    <xf numFmtId="164" fontId="5" fillId="0" borderId="47" xfId="0" applyNumberFormat="1" applyFont="1" applyFill="1" applyBorder="1" applyProtection="1">
      <protection locked="0"/>
    </xf>
    <xf numFmtId="164" fontId="5" fillId="0" borderId="47" xfId="0" applyNumberFormat="1" applyFont="1" applyFill="1" applyBorder="1" applyProtection="1"/>
    <xf numFmtId="164" fontId="5" fillId="0" borderId="47" xfId="4" applyNumberFormat="1" applyFont="1" applyFill="1" applyBorder="1" applyProtection="1"/>
    <xf numFmtId="164" fontId="5" fillId="0" borderId="48" xfId="0" applyNumberFormat="1" applyFont="1" applyFill="1" applyBorder="1" applyProtection="1"/>
    <xf numFmtId="0" fontId="5" fillId="0" borderId="47" xfId="0" applyFont="1" applyFill="1" applyBorder="1" applyAlignment="1" applyProtection="1">
      <alignment horizontal="center"/>
    </xf>
    <xf numFmtId="0" fontId="10" fillId="0" borderId="49" xfId="0" applyFont="1" applyFill="1" applyBorder="1" applyAlignment="1" applyProtection="1">
      <alignment horizontal="left" vertical="center" wrapText="1"/>
    </xf>
    <xf numFmtId="0" fontId="5" fillId="0" borderId="50" xfId="0" applyFont="1" applyFill="1" applyBorder="1" applyProtection="1"/>
    <xf numFmtId="167" fontId="9" fillId="0" borderId="16" xfId="5" applyNumberFormat="1" applyFont="1" applyFill="1" applyBorder="1" applyProtection="1"/>
    <xf numFmtId="167" fontId="9" fillId="0" borderId="24" xfId="5" applyNumberFormat="1" applyFont="1" applyFill="1" applyBorder="1" applyProtection="1"/>
    <xf numFmtId="10" fontId="9" fillId="0" borderId="51" xfId="5" applyNumberFormat="1" applyFont="1" applyFill="1" applyBorder="1" applyProtection="1"/>
    <xf numFmtId="164" fontId="8" fillId="0" borderId="51" xfId="0" applyNumberFormat="1" applyFont="1" applyFill="1" applyBorder="1" applyProtection="1"/>
    <xf numFmtId="164" fontId="8" fillId="0" borderId="52" xfId="0" applyNumberFormat="1" applyFont="1" applyFill="1" applyBorder="1" applyProtection="1"/>
    <xf numFmtId="164" fontId="8" fillId="0" borderId="53" xfId="0" applyNumberFormat="1" applyFont="1" applyFill="1" applyBorder="1" applyProtection="1"/>
    <xf numFmtId="164" fontId="8" fillId="0" borderId="54" xfId="0" applyNumberFormat="1" applyFont="1" applyFill="1" applyBorder="1" applyProtection="1"/>
    <xf numFmtId="164" fontId="8" fillId="0" borderId="55" xfId="0" applyNumberFormat="1" applyFont="1" applyFill="1" applyBorder="1" applyProtection="1"/>
    <xf numFmtId="0" fontId="9" fillId="0" borderId="56" xfId="0" applyFont="1" applyFill="1" applyBorder="1" applyProtection="1"/>
    <xf numFmtId="0" fontId="10" fillId="0" borderId="15" xfId="0" applyFont="1" applyFill="1" applyBorder="1" applyAlignment="1" applyProtection="1">
      <alignment horizontal="left" vertical="center" wrapText="1"/>
    </xf>
    <xf numFmtId="0" fontId="10" fillId="0" borderId="18" xfId="0" applyFont="1" applyFill="1" applyBorder="1" applyAlignment="1" applyProtection="1">
      <alignment horizontal="center" vertical="center" wrapText="1"/>
    </xf>
    <xf numFmtId="164" fontId="6" fillId="0" borderId="0" xfId="0" applyNumberFormat="1" applyFont="1" applyFill="1" applyBorder="1" applyProtection="1"/>
    <xf numFmtId="167" fontId="5" fillId="0" borderId="62" xfId="0" applyNumberFormat="1" applyFont="1" applyFill="1" applyBorder="1" applyProtection="1"/>
    <xf numFmtId="3" fontId="5" fillId="0" borderId="63" xfId="0" applyNumberFormat="1" applyFont="1" applyFill="1" applyBorder="1" applyAlignment="1" applyProtection="1">
      <alignment horizontal="center"/>
    </xf>
    <xf numFmtId="167" fontId="10" fillId="0" borderId="64" xfId="0" applyNumberFormat="1" applyFont="1" applyFill="1" applyBorder="1" applyProtection="1"/>
    <xf numFmtId="3" fontId="10" fillId="0" borderId="63" xfId="0" applyNumberFormat="1" applyFont="1" applyFill="1" applyBorder="1" applyAlignment="1" applyProtection="1">
      <alignment horizontal="center"/>
    </xf>
    <xf numFmtId="164" fontId="10" fillId="0" borderId="34" xfId="0" applyNumberFormat="1" applyFont="1" applyFill="1" applyBorder="1" applyAlignment="1" applyProtection="1">
      <alignment horizontal="center" vertical="center" wrapText="1"/>
    </xf>
    <xf numFmtId="164" fontId="10" fillId="0" borderId="66" xfId="0" applyNumberFormat="1" applyFont="1" applyFill="1" applyBorder="1" applyAlignment="1" applyProtection="1">
      <alignment horizontal="center" vertical="center" wrapText="1"/>
    </xf>
    <xf numFmtId="164" fontId="10" fillId="0" borderId="39" xfId="0" applyNumberFormat="1" applyFont="1" applyFill="1" applyBorder="1" applyAlignment="1" applyProtection="1">
      <alignment horizontal="center" vertical="center" wrapText="1"/>
    </xf>
    <xf numFmtId="0" fontId="10" fillId="0" borderId="67" xfId="0" applyFont="1" applyFill="1" applyBorder="1" applyAlignment="1" applyProtection="1">
      <alignment horizontal="left" vertical="center" wrapText="1"/>
    </xf>
    <xf numFmtId="0" fontId="10" fillId="0" borderId="29" xfId="0" applyFont="1" applyFill="1" applyBorder="1" applyAlignment="1" applyProtection="1">
      <alignment horizontal="center" vertical="center" wrapText="1"/>
    </xf>
    <xf numFmtId="164" fontId="5" fillId="0" borderId="27" xfId="0" applyNumberFormat="1" applyFont="1" applyFill="1" applyBorder="1" applyAlignment="1" applyProtection="1">
      <alignment horizontal="center"/>
    </xf>
    <xf numFmtId="164" fontId="5" fillId="0" borderId="66" xfId="0" applyNumberFormat="1" applyFont="1" applyFill="1" applyBorder="1" applyProtection="1">
      <protection locked="0"/>
    </xf>
    <xf numFmtId="164" fontId="5" fillId="0" borderId="39" xfId="0" applyNumberFormat="1" applyFont="1" applyFill="1" applyBorder="1" applyProtection="1"/>
    <xf numFmtId="0" fontId="10" fillId="0" borderId="67" xfId="0" applyFont="1" applyFill="1" applyBorder="1" applyAlignment="1" applyProtection="1">
      <alignment vertical="top"/>
    </xf>
    <xf numFmtId="0" fontId="5" fillId="0" borderId="36" xfId="0" applyFont="1" applyFill="1" applyBorder="1" applyAlignment="1" applyProtection="1">
      <alignment horizontal="center"/>
    </xf>
    <xf numFmtId="0" fontId="10" fillId="0" borderId="39" xfId="0" applyFont="1" applyFill="1" applyBorder="1" applyAlignment="1" applyProtection="1">
      <alignment horizontal="center" vertical="center" wrapText="1"/>
    </xf>
    <xf numFmtId="0" fontId="10" fillId="0" borderId="63" xfId="0" applyFont="1" applyFill="1" applyBorder="1" applyProtection="1"/>
    <xf numFmtId="0" fontId="5" fillId="0" borderId="67" xfId="0" applyFont="1" applyFill="1" applyBorder="1" applyProtection="1"/>
    <xf numFmtId="1" fontId="5" fillId="0" borderId="14" xfId="0" applyNumberFormat="1" applyFont="1" applyFill="1" applyBorder="1" applyProtection="1"/>
    <xf numFmtId="0" fontId="5" fillId="0" borderId="41" xfId="0" applyFont="1" applyFill="1" applyBorder="1" applyProtection="1"/>
    <xf numFmtId="3" fontId="5" fillId="0" borderId="41" xfId="0" applyNumberFormat="1" applyFont="1" applyFill="1" applyBorder="1" applyProtection="1"/>
    <xf numFmtId="1" fontId="5" fillId="0" borderId="41" xfId="0" applyNumberFormat="1" applyFont="1" applyFill="1" applyBorder="1" applyProtection="1"/>
    <xf numFmtId="0" fontId="11" fillId="0" borderId="43" xfId="0" applyFont="1" applyFill="1" applyBorder="1" applyProtection="1"/>
    <xf numFmtId="0" fontId="5" fillId="0" borderId="27" xfId="0" applyFont="1" applyFill="1" applyBorder="1" applyProtection="1"/>
    <xf numFmtId="0" fontId="5" fillId="0" borderId="43" xfId="0" applyFont="1" applyFill="1" applyBorder="1" applyProtection="1"/>
    <xf numFmtId="0" fontId="5" fillId="0" borderId="63" xfId="0" applyFont="1" applyFill="1" applyBorder="1" applyProtection="1"/>
    <xf numFmtId="164" fontId="5" fillId="0" borderId="14" xfId="0" applyNumberFormat="1" applyFont="1" applyFill="1" applyBorder="1" applyProtection="1">
      <protection locked="0"/>
    </xf>
    <xf numFmtId="164" fontId="5" fillId="0" borderId="43" xfId="0" applyNumberFormat="1" applyFont="1" applyFill="1" applyBorder="1" applyProtection="1"/>
    <xf numFmtId="0" fontId="5" fillId="0" borderId="40" xfId="0" applyFont="1" applyFill="1" applyBorder="1" applyAlignment="1" applyProtection="1">
      <alignment horizontal="center"/>
    </xf>
    <xf numFmtId="0" fontId="10" fillId="0" borderId="43" xfId="0" applyFont="1" applyFill="1" applyBorder="1" applyAlignment="1" applyProtection="1">
      <alignment horizontal="center" vertical="center" wrapText="1"/>
    </xf>
    <xf numFmtId="0" fontId="5" fillId="0" borderId="63" xfId="0" applyFont="1" applyFill="1" applyBorder="1" applyAlignment="1" applyProtection="1">
      <alignment vertical="top"/>
    </xf>
    <xf numFmtId="0" fontId="5" fillId="0" borderId="63" xfId="0" applyFont="1" applyFill="1" applyBorder="1" applyAlignment="1" applyProtection="1">
      <alignment horizontal="justify"/>
    </xf>
    <xf numFmtId="164" fontId="9" fillId="0" borderId="27" xfId="0" applyNumberFormat="1" applyFont="1" applyFill="1" applyBorder="1" applyAlignment="1" applyProtection="1">
      <alignment horizontal="center"/>
    </xf>
    <xf numFmtId="3" fontId="5" fillId="0" borderId="45" xfId="0" applyNumberFormat="1" applyFont="1" applyFill="1" applyBorder="1" applyAlignment="1" applyProtection="1">
      <alignment horizontal="center"/>
    </xf>
    <xf numFmtId="164" fontId="5" fillId="0" borderId="14" xfId="0" applyNumberFormat="1" applyFont="1" applyFill="1" applyBorder="1" applyProtection="1"/>
    <xf numFmtId="0" fontId="10" fillId="0" borderId="63" xfId="0" applyFont="1" applyFill="1" applyBorder="1" applyAlignment="1" applyProtection="1">
      <alignment wrapText="1"/>
    </xf>
    <xf numFmtId="164" fontId="5" fillId="0" borderId="44" xfId="0" applyNumberFormat="1" applyFont="1" applyFill="1" applyBorder="1" applyAlignment="1" applyProtection="1">
      <alignment horizontal="center"/>
    </xf>
    <xf numFmtId="164" fontId="5" fillId="0" borderId="50" xfId="0" applyNumberFormat="1" applyFont="1" applyFill="1" applyBorder="1" applyProtection="1">
      <protection locked="0"/>
    </xf>
    <xf numFmtId="164" fontId="5" fillId="0" borderId="49" xfId="0" applyNumberFormat="1" applyFont="1" applyFill="1" applyBorder="1" applyProtection="1"/>
    <xf numFmtId="0" fontId="5" fillId="0" borderId="68" xfId="0" applyFont="1" applyFill="1" applyBorder="1" applyProtection="1"/>
    <xf numFmtId="0" fontId="5" fillId="0" borderId="46" xfId="0" applyFont="1" applyFill="1" applyBorder="1" applyAlignment="1" applyProtection="1">
      <alignment horizontal="center"/>
    </xf>
    <xf numFmtId="0" fontId="10" fillId="0" borderId="49" xfId="0" applyFont="1" applyFill="1" applyBorder="1" applyAlignment="1" applyProtection="1">
      <alignment horizontal="center" vertical="center" wrapText="1"/>
    </xf>
    <xf numFmtId="167" fontId="9" fillId="0" borderId="62" xfId="5" applyNumberFormat="1" applyFont="1" applyFill="1" applyBorder="1" applyProtection="1"/>
    <xf numFmtId="3" fontId="9" fillId="0" borderId="63" xfId="0" applyNumberFormat="1" applyFont="1" applyFill="1" applyBorder="1" applyAlignment="1" applyProtection="1">
      <alignment horizontal="center"/>
    </xf>
    <xf numFmtId="3" fontId="9" fillId="0" borderId="25" xfId="0" applyNumberFormat="1" applyFont="1" applyFill="1" applyBorder="1" applyAlignment="1" applyProtection="1">
      <alignment horizontal="center"/>
    </xf>
    <xf numFmtId="3" fontId="8" fillId="0" borderId="25" xfId="0" applyNumberFormat="1" applyFont="1" applyFill="1" applyBorder="1" applyAlignment="1" applyProtection="1">
      <alignment horizontal="center"/>
    </xf>
    <xf numFmtId="164" fontId="8" fillId="0" borderId="9" xfId="0" applyNumberFormat="1" applyFont="1" applyFill="1" applyBorder="1" applyProtection="1"/>
    <xf numFmtId="164" fontId="8" fillId="0" borderId="11" xfId="0" applyNumberFormat="1" applyFont="1" applyFill="1" applyBorder="1" applyProtection="1"/>
    <xf numFmtId="164" fontId="8" fillId="0" borderId="12" xfId="0" applyNumberFormat="1" applyFont="1" applyFill="1" applyBorder="1" applyProtection="1"/>
    <xf numFmtId="164" fontId="8" fillId="0" borderId="13" xfId="0" applyNumberFormat="1" applyFont="1" applyFill="1" applyBorder="1" applyProtection="1"/>
    <xf numFmtId="0" fontId="9" fillId="0" borderId="9" xfId="0" applyFont="1" applyFill="1" applyBorder="1" applyProtection="1"/>
    <xf numFmtId="0" fontId="10" fillId="0" borderId="11" xfId="0" applyFont="1" applyFill="1" applyBorder="1" applyAlignment="1" applyProtection="1">
      <alignment horizontal="center"/>
    </xf>
    <xf numFmtId="0" fontId="12" fillId="0" borderId="15" xfId="0" applyFont="1" applyFill="1" applyBorder="1" applyProtection="1"/>
    <xf numFmtId="164" fontId="13" fillId="0" borderId="0" xfId="0" applyNumberFormat="1" applyFont="1" applyFill="1" applyBorder="1" applyAlignment="1" applyProtection="1">
      <alignment horizontal="center"/>
    </xf>
    <xf numFmtId="164" fontId="5" fillId="0" borderId="17" xfId="0" applyNumberFormat="1" applyFont="1" applyFill="1" applyBorder="1" applyProtection="1"/>
    <xf numFmtId="164" fontId="5" fillId="0" borderId="18" xfId="0" applyNumberFormat="1" applyFont="1" applyFill="1" applyBorder="1" applyProtection="1"/>
    <xf numFmtId="164" fontId="5" fillId="0" borderId="19" xfId="0" applyNumberFormat="1" applyFont="1" applyFill="1" applyBorder="1" applyProtection="1"/>
    <xf numFmtId="164" fontId="5" fillId="0" borderId="19" xfId="4" applyNumberFormat="1" applyFont="1" applyFill="1" applyBorder="1" applyProtection="1"/>
    <xf numFmtId="164" fontId="5" fillId="0" borderId="20" xfId="0" applyNumberFormat="1" applyFont="1" applyFill="1" applyBorder="1" applyProtection="1"/>
    <xf numFmtId="0" fontId="5" fillId="0" borderId="17" xfId="0" applyFont="1" applyFill="1" applyBorder="1" applyProtection="1"/>
    <xf numFmtId="0" fontId="5" fillId="0" borderId="18" xfId="0" applyFont="1" applyFill="1" applyBorder="1" applyAlignment="1" applyProtection="1">
      <alignment horizontal="center"/>
    </xf>
    <xf numFmtId="164" fontId="13" fillId="0" borderId="28" xfId="0" applyNumberFormat="1" applyFont="1" applyFill="1" applyBorder="1" applyAlignment="1" applyProtection="1">
      <alignment horizontal="center"/>
    </xf>
    <xf numFmtId="164" fontId="5" fillId="0" borderId="26" xfId="0" applyNumberFormat="1" applyFont="1" applyFill="1" applyBorder="1" applyProtection="1"/>
    <xf numFmtId="164" fontId="5" fillId="0" borderId="29" xfId="0" applyNumberFormat="1" applyFont="1" applyFill="1" applyBorder="1" applyProtection="1"/>
    <xf numFmtId="164" fontId="5" fillId="0" borderId="30" xfId="0" applyNumberFormat="1" applyFont="1" applyFill="1" applyBorder="1" applyProtection="1"/>
    <xf numFmtId="164" fontId="5" fillId="0" borderId="30" xfId="4" applyNumberFormat="1" applyFont="1" applyFill="1" applyBorder="1" applyProtection="1"/>
    <xf numFmtId="164" fontId="5" fillId="0" borderId="31" xfId="0" applyNumberFormat="1" applyFont="1" applyFill="1" applyBorder="1" applyProtection="1"/>
    <xf numFmtId="0" fontId="5" fillId="0" borderId="26" xfId="0" applyFont="1" applyFill="1" applyBorder="1" applyProtection="1"/>
    <xf numFmtId="0" fontId="5" fillId="0" borderId="29" xfId="0" applyFont="1" applyFill="1" applyBorder="1" applyAlignment="1" applyProtection="1">
      <alignment horizontal="center"/>
    </xf>
    <xf numFmtId="164" fontId="13" fillId="0" borderId="35" xfId="0" applyNumberFormat="1" applyFont="1" applyFill="1" applyBorder="1" applyAlignment="1" applyProtection="1">
      <alignment horizontal="center"/>
    </xf>
    <xf numFmtId="164" fontId="5" fillId="0" borderId="38" xfId="0" applyNumberFormat="1" applyFont="1" applyFill="1" applyBorder="1" applyProtection="1"/>
    <xf numFmtId="0" fontId="10" fillId="0" borderId="27" xfId="0" applyFont="1" applyFill="1" applyBorder="1" applyProtection="1"/>
    <xf numFmtId="164" fontId="13" fillId="0" borderId="25" xfId="0" applyNumberFormat="1" applyFont="1" applyFill="1" applyBorder="1" applyAlignment="1" applyProtection="1">
      <alignment horizontal="center"/>
    </xf>
    <xf numFmtId="0" fontId="5" fillId="0" borderId="43" xfId="0" applyFont="1" applyFill="1" applyBorder="1" applyAlignment="1" applyProtection="1">
      <alignment horizontal="center"/>
    </xf>
    <xf numFmtId="167" fontId="5" fillId="0" borderId="64" xfId="0" applyNumberFormat="1" applyFont="1" applyFill="1" applyBorder="1" applyProtection="1"/>
    <xf numFmtId="3" fontId="5" fillId="0" borderId="68" xfId="0" applyNumberFormat="1" applyFont="1" applyFill="1" applyBorder="1" applyAlignment="1" applyProtection="1">
      <alignment horizontal="center"/>
    </xf>
    <xf numFmtId="3" fontId="10" fillId="0" borderId="68" xfId="0" applyNumberFormat="1" applyFont="1" applyFill="1" applyBorder="1" applyAlignment="1" applyProtection="1">
      <alignment horizontal="center"/>
    </xf>
    <xf numFmtId="164" fontId="5" fillId="0" borderId="45" xfId="0" applyNumberFormat="1" applyFont="1" applyFill="1" applyBorder="1" applyAlignment="1" applyProtection="1">
      <alignment horizontal="center"/>
    </xf>
    <xf numFmtId="164" fontId="12" fillId="0" borderId="47" xfId="0" applyNumberFormat="1" applyFont="1" applyFill="1" applyBorder="1" applyProtection="1"/>
    <xf numFmtId="164" fontId="12" fillId="0" borderId="47" xfId="4" applyNumberFormat="1" applyFont="1" applyFill="1" applyBorder="1" applyProtection="1"/>
    <xf numFmtId="164" fontId="12" fillId="0" borderId="48" xfId="0" applyNumberFormat="1" applyFont="1" applyFill="1" applyBorder="1" applyProtection="1"/>
    <xf numFmtId="0" fontId="5" fillId="0" borderId="44" xfId="0" applyFont="1" applyFill="1" applyBorder="1" applyProtection="1"/>
    <xf numFmtId="167" fontId="8" fillId="0" borderId="8" xfId="0" applyNumberFormat="1" applyFont="1" applyFill="1" applyBorder="1" applyProtection="1"/>
    <xf numFmtId="3" fontId="9" fillId="0" borderId="70" xfId="0" applyNumberFormat="1" applyFont="1" applyFill="1" applyBorder="1" applyAlignment="1" applyProtection="1">
      <alignment horizontal="center"/>
    </xf>
    <xf numFmtId="3" fontId="8" fillId="0" borderId="10" xfId="0" applyNumberFormat="1" applyFont="1" applyFill="1" applyBorder="1" applyAlignment="1" applyProtection="1">
      <alignment horizontal="center"/>
    </xf>
    <xf numFmtId="3" fontId="5" fillId="0" borderId="70" xfId="0" applyNumberFormat="1" applyFont="1" applyFill="1" applyBorder="1" applyAlignment="1" applyProtection="1">
      <alignment horizontal="center"/>
    </xf>
    <xf numFmtId="3" fontId="8" fillId="0" borderId="8" xfId="0" applyNumberFormat="1" applyFont="1" applyFill="1" applyBorder="1" applyAlignment="1" applyProtection="1">
      <alignment horizontal="center"/>
    </xf>
    <xf numFmtId="3" fontId="8" fillId="0" borderId="70" xfId="0" applyNumberFormat="1" applyFont="1" applyFill="1" applyBorder="1" applyAlignment="1" applyProtection="1">
      <alignment horizontal="center"/>
    </xf>
    <xf numFmtId="167" fontId="9" fillId="0" borderId="8" xfId="0" applyNumberFormat="1" applyFont="1" applyFill="1" applyBorder="1" applyProtection="1"/>
    <xf numFmtId="164" fontId="8" fillId="0" borderId="10" xfId="0" applyNumberFormat="1" applyFont="1" applyFill="1" applyBorder="1" applyProtection="1"/>
    <xf numFmtId="164" fontId="10" fillId="0" borderId="19" xfId="4" applyNumberFormat="1" applyFont="1" applyFill="1" applyBorder="1" applyAlignment="1" applyProtection="1">
      <alignment horizontal="center" vertical="center" wrapText="1"/>
    </xf>
    <xf numFmtId="0" fontId="10" fillId="0" borderId="17" xfId="0" applyFont="1" applyFill="1" applyBorder="1" applyAlignment="1" applyProtection="1">
      <alignment horizontal="center" vertical="center" wrapText="1"/>
    </xf>
    <xf numFmtId="167" fontId="10" fillId="0" borderId="69" xfId="0" applyNumberFormat="1" applyFont="1" applyFill="1" applyBorder="1" applyProtection="1"/>
    <xf numFmtId="3" fontId="5" fillId="0" borderId="71" xfId="0" applyNumberFormat="1" applyFont="1" applyFill="1" applyBorder="1" applyAlignment="1" applyProtection="1">
      <alignment horizontal="center"/>
    </xf>
    <xf numFmtId="3" fontId="5" fillId="0" borderId="28" xfId="0" applyNumberFormat="1" applyFont="1" applyFill="1" applyBorder="1" applyAlignment="1" applyProtection="1">
      <alignment horizontal="center"/>
    </xf>
    <xf numFmtId="3" fontId="10" fillId="0" borderId="71" xfId="0" applyNumberFormat="1" applyFont="1" applyFill="1" applyBorder="1" applyAlignment="1" applyProtection="1">
      <alignment horizontal="center"/>
    </xf>
    <xf numFmtId="164" fontId="10" fillId="0" borderId="26" xfId="0" applyNumberFormat="1" applyFont="1" applyFill="1" applyBorder="1" applyAlignment="1" applyProtection="1">
      <alignment horizontal="center" vertical="center" wrapText="1"/>
    </xf>
    <xf numFmtId="164" fontId="5" fillId="0" borderId="71" xfId="0" applyNumberFormat="1" applyFont="1" applyFill="1" applyBorder="1" applyProtection="1"/>
    <xf numFmtId="164" fontId="10" fillId="0" borderId="30" xfId="0" applyNumberFormat="1" applyFont="1" applyFill="1" applyBorder="1" applyAlignment="1" applyProtection="1">
      <alignment horizontal="right" vertical="center" wrapText="1"/>
    </xf>
    <xf numFmtId="164" fontId="10" fillId="0" borderId="30" xfId="4" applyNumberFormat="1" applyFont="1" applyFill="1" applyBorder="1" applyAlignment="1" applyProtection="1">
      <alignment horizontal="right" vertical="center" wrapText="1"/>
    </xf>
    <xf numFmtId="164" fontId="10" fillId="0" borderId="31" xfId="0" applyNumberFormat="1" applyFont="1" applyFill="1" applyBorder="1" applyAlignment="1" applyProtection="1">
      <alignment horizontal="right" vertical="center" wrapText="1"/>
    </xf>
    <xf numFmtId="167" fontId="10" fillId="0" borderId="62" xfId="0" applyNumberFormat="1" applyFont="1" applyFill="1" applyBorder="1" applyProtection="1"/>
    <xf numFmtId="164" fontId="5" fillId="0" borderId="63" xfId="0" applyNumberFormat="1" applyFont="1" applyFill="1" applyBorder="1" applyProtection="1"/>
    <xf numFmtId="0" fontId="5" fillId="0" borderId="27" xfId="0" applyFont="1" applyFill="1" applyBorder="1" applyAlignment="1" applyProtection="1">
      <alignment horizontal="justify"/>
    </xf>
    <xf numFmtId="168" fontId="5" fillId="0" borderId="0" xfId="5" applyNumberFormat="1" applyFont="1" applyFill="1" applyBorder="1" applyProtection="1"/>
    <xf numFmtId="0" fontId="5" fillId="0" borderId="27" xfId="0" applyFont="1" applyFill="1" applyBorder="1" applyAlignment="1" applyProtection="1">
      <alignment wrapText="1"/>
    </xf>
    <xf numFmtId="169" fontId="5" fillId="0" borderId="0" xfId="0" applyNumberFormat="1" applyFont="1" applyFill="1" applyBorder="1" applyProtection="1"/>
    <xf numFmtId="170" fontId="10" fillId="0" borderId="63" xfId="0" applyNumberFormat="1" applyFont="1" applyFill="1" applyBorder="1" applyAlignment="1" applyProtection="1">
      <alignment horizontal="center"/>
    </xf>
    <xf numFmtId="167" fontId="10" fillId="0" borderId="72" xfId="0" applyNumberFormat="1" applyFont="1" applyFill="1" applyBorder="1" applyProtection="1"/>
    <xf numFmtId="3" fontId="5" fillId="0" borderId="73" xfId="0" applyNumberFormat="1" applyFont="1" applyFill="1" applyBorder="1" applyAlignment="1" applyProtection="1">
      <alignment horizontal="center"/>
    </xf>
    <xf numFmtId="3" fontId="5" fillId="0" borderId="74" xfId="0" applyNumberFormat="1" applyFont="1" applyFill="1" applyBorder="1" applyAlignment="1" applyProtection="1">
      <alignment horizontal="center"/>
    </xf>
    <xf numFmtId="170" fontId="10" fillId="0" borderId="73" xfId="0" applyNumberFormat="1" applyFont="1" applyFill="1" applyBorder="1" applyAlignment="1" applyProtection="1">
      <alignment horizontal="center"/>
    </xf>
    <xf numFmtId="164" fontId="5" fillId="0" borderId="75" xfId="0" applyNumberFormat="1" applyFont="1" applyFill="1" applyBorder="1" applyAlignment="1" applyProtection="1">
      <alignment horizontal="center"/>
    </xf>
    <xf numFmtId="164" fontId="5" fillId="0" borderId="73" xfId="0" applyNumberFormat="1" applyFont="1" applyFill="1" applyBorder="1" applyProtection="1"/>
    <xf numFmtId="0" fontId="12" fillId="0" borderId="75" xfId="0" applyFont="1" applyFill="1" applyBorder="1" applyProtection="1"/>
    <xf numFmtId="0" fontId="12" fillId="0" borderId="46" xfId="0" applyFont="1" applyFill="1" applyBorder="1" applyAlignment="1" applyProtection="1">
      <alignment horizontal="center"/>
    </xf>
    <xf numFmtId="0" fontId="9" fillId="0" borderId="0" xfId="0" applyFont="1" applyFill="1" applyBorder="1" applyProtection="1"/>
    <xf numFmtId="3" fontId="9" fillId="0" borderId="10" xfId="0" applyNumberFormat="1" applyFont="1" applyFill="1" applyBorder="1" applyAlignment="1" applyProtection="1">
      <alignment horizontal="center"/>
    </xf>
    <xf numFmtId="3" fontId="5" fillId="0" borderId="10" xfId="0" applyNumberFormat="1" applyFont="1" applyFill="1" applyBorder="1" applyAlignment="1" applyProtection="1">
      <alignment horizontal="center"/>
    </xf>
    <xf numFmtId="164" fontId="9" fillId="0" borderId="10" xfId="0" applyNumberFormat="1" applyFont="1" applyFill="1" applyBorder="1" applyProtection="1"/>
    <xf numFmtId="164" fontId="9" fillId="0" borderId="11" xfId="0" applyNumberFormat="1" applyFont="1" applyFill="1" applyBorder="1" applyProtection="1"/>
    <xf numFmtId="164" fontId="9" fillId="0" borderId="12" xfId="0" applyNumberFormat="1" applyFont="1" applyFill="1" applyBorder="1" applyProtection="1"/>
    <xf numFmtId="164" fontId="9" fillId="0" borderId="13" xfId="0" applyNumberFormat="1" applyFont="1" applyFill="1" applyBorder="1" applyProtection="1"/>
    <xf numFmtId="0" fontId="9" fillId="0" borderId="11" xfId="0" applyFont="1" applyFill="1" applyBorder="1" applyAlignment="1" applyProtection="1">
      <alignment horizontal="center"/>
    </xf>
    <xf numFmtId="0" fontId="9" fillId="0" borderId="15" xfId="0" applyFont="1" applyFill="1" applyBorder="1" applyProtection="1"/>
    <xf numFmtId="167" fontId="8" fillId="0" borderId="16" xfId="0" applyNumberFormat="1" applyFont="1" applyFill="1" applyBorder="1" applyProtection="1"/>
    <xf numFmtId="3" fontId="10" fillId="0" borderId="24" xfId="0" applyNumberFormat="1" applyFont="1" applyFill="1" applyBorder="1" applyAlignment="1" applyProtection="1">
      <alignment horizontal="center"/>
    </xf>
    <xf numFmtId="164" fontId="10" fillId="0" borderId="35" xfId="0" applyNumberFormat="1" applyFont="1" applyFill="1" applyBorder="1" applyAlignment="1" applyProtection="1">
      <alignment horizontal="center" vertical="center" wrapText="1"/>
    </xf>
    <xf numFmtId="164" fontId="5" fillId="0" borderId="34" xfId="0" applyNumberFormat="1" applyFont="1" applyFill="1" applyBorder="1" applyProtection="1"/>
    <xf numFmtId="164" fontId="10" fillId="0" borderId="36" xfId="0" applyNumberFormat="1" applyFont="1" applyFill="1" applyBorder="1" applyAlignment="1" applyProtection="1">
      <alignment horizontal="center" vertical="center" wrapText="1"/>
    </xf>
    <xf numFmtId="164" fontId="10" fillId="0" borderId="37" xfId="4" applyNumberFormat="1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Protection="1"/>
    <xf numFmtId="164" fontId="8" fillId="0" borderId="0" xfId="0" applyNumberFormat="1" applyFont="1" applyFill="1" applyBorder="1" applyAlignment="1" applyProtection="1">
      <alignment horizontal="center"/>
    </xf>
    <xf numFmtId="0" fontId="10" fillId="0" borderId="11" xfId="0" applyFont="1" applyFill="1" applyBorder="1" applyAlignment="1" applyProtection="1">
      <alignment horizontal="center" vertical="center" wrapText="1"/>
    </xf>
    <xf numFmtId="0" fontId="10" fillId="0" borderId="15" xfId="0" applyFont="1" applyFill="1" applyBorder="1" applyAlignment="1" applyProtection="1">
      <alignment horizontal="center" vertical="center" wrapText="1"/>
    </xf>
    <xf numFmtId="167" fontId="5" fillId="0" borderId="16" xfId="0" applyNumberFormat="1" applyFont="1" applyFill="1" applyBorder="1" applyProtection="1"/>
    <xf numFmtId="164" fontId="5" fillId="0" borderId="67" xfId="0" applyNumberFormat="1" applyFont="1" applyFill="1" applyBorder="1" applyProtection="1"/>
    <xf numFmtId="0" fontId="10" fillId="0" borderId="36" xfId="0" applyFont="1" applyFill="1" applyBorder="1" applyAlignment="1" applyProtection="1">
      <alignment horizontal="center" vertical="center" wrapText="1"/>
    </xf>
    <xf numFmtId="3" fontId="9" fillId="0" borderId="68" xfId="0" applyNumberFormat="1" applyFont="1" applyFill="1" applyBorder="1" applyAlignment="1" applyProtection="1">
      <alignment horizontal="center"/>
    </xf>
    <xf numFmtId="164" fontId="5" fillId="0" borderId="68" xfId="0" applyNumberFormat="1" applyFont="1" applyFill="1" applyBorder="1" applyProtection="1"/>
    <xf numFmtId="0" fontId="10" fillId="0" borderId="22" xfId="0" applyFont="1" applyFill="1" applyBorder="1" applyAlignment="1" applyProtection="1">
      <alignment horizontal="left" vertical="center" wrapText="1"/>
    </xf>
    <xf numFmtId="164" fontId="8" fillId="0" borderId="17" xfId="0" applyNumberFormat="1" applyFont="1" applyFill="1" applyBorder="1" applyProtection="1"/>
    <xf numFmtId="164" fontId="8" fillId="0" borderId="18" xfId="0" applyNumberFormat="1" applyFont="1" applyFill="1" applyBorder="1" applyProtection="1"/>
    <xf numFmtId="164" fontId="8" fillId="0" borderId="19" xfId="0" applyNumberFormat="1" applyFont="1" applyFill="1" applyBorder="1" applyProtection="1"/>
    <xf numFmtId="164" fontId="8" fillId="0" borderId="19" xfId="4" applyNumberFormat="1" applyFont="1" applyFill="1" applyBorder="1" applyProtection="1"/>
    <xf numFmtId="164" fontId="8" fillId="0" borderId="20" xfId="0" applyNumberFormat="1" applyFont="1" applyFill="1" applyBorder="1" applyProtection="1"/>
    <xf numFmtId="0" fontId="9" fillId="0" borderId="17" xfId="0" applyFont="1" applyFill="1" applyBorder="1" applyProtection="1"/>
    <xf numFmtId="164" fontId="8" fillId="0" borderId="10" xfId="0" applyNumberFormat="1" applyFont="1" applyFill="1" applyBorder="1" applyAlignment="1" applyProtection="1">
      <alignment horizontal="center"/>
    </xf>
    <xf numFmtId="164" fontId="8" fillId="0" borderId="12" xfId="4" applyNumberFormat="1" applyFont="1" applyFill="1" applyBorder="1" applyProtection="1"/>
    <xf numFmtId="0" fontId="5" fillId="0" borderId="11" xfId="0" applyFont="1" applyFill="1" applyBorder="1" applyAlignment="1" applyProtection="1">
      <alignment horizontal="center"/>
    </xf>
    <xf numFmtId="3" fontId="5" fillId="0" borderId="35" xfId="0" applyNumberFormat="1" applyFont="1" applyFill="1" applyBorder="1" applyAlignment="1" applyProtection="1">
      <alignment horizontal="center"/>
    </xf>
    <xf numFmtId="164" fontId="5" fillId="0" borderId="34" xfId="0" applyNumberFormat="1" applyFont="1" applyFill="1" applyBorder="1" applyAlignment="1" applyProtection="1">
      <alignment horizontal="center"/>
    </xf>
    <xf numFmtId="164" fontId="10" fillId="0" borderId="37" xfId="0" applyNumberFormat="1" applyFont="1" applyFill="1" applyBorder="1" applyAlignment="1" applyProtection="1">
      <alignment horizontal="right" vertical="center" wrapText="1"/>
    </xf>
    <xf numFmtId="0" fontId="5" fillId="0" borderId="34" xfId="0" applyFont="1" applyFill="1" applyBorder="1" applyProtection="1"/>
    <xf numFmtId="167" fontId="5" fillId="0" borderId="16" xfId="5" applyNumberFormat="1" applyFont="1" applyFill="1" applyBorder="1" applyProtection="1"/>
    <xf numFmtId="3" fontId="5" fillId="0" borderId="24" xfId="0" applyNumberFormat="1" applyFont="1" applyFill="1" applyBorder="1" applyProtection="1"/>
    <xf numFmtId="3" fontId="5" fillId="0" borderId="24" xfId="0" applyNumberFormat="1" applyFont="1" applyFill="1" applyBorder="1" applyAlignment="1" applyProtection="1">
      <alignment horizontal="center"/>
    </xf>
    <xf numFmtId="164" fontId="12" fillId="0" borderId="40" xfId="0" applyNumberFormat="1" applyFont="1" applyFill="1" applyBorder="1" applyProtection="1">
      <protection locked="0"/>
    </xf>
    <xf numFmtId="164" fontId="12" fillId="0" borderId="41" xfId="0" applyNumberFormat="1" applyFont="1" applyFill="1" applyBorder="1" applyProtection="1">
      <protection locked="0"/>
    </xf>
    <xf numFmtId="164" fontId="12" fillId="0" borderId="41" xfId="0" applyNumberFormat="1" applyFont="1" applyFill="1" applyBorder="1" applyProtection="1"/>
    <xf numFmtId="164" fontId="12" fillId="0" borderId="41" xfId="4" applyNumberFormat="1" applyFont="1" applyFill="1" applyBorder="1" applyProtection="1"/>
    <xf numFmtId="164" fontId="12" fillId="0" borderId="42" xfId="0" applyNumberFormat="1" applyFont="1" applyFill="1" applyBorder="1" applyProtection="1"/>
    <xf numFmtId="164" fontId="5" fillId="0" borderId="46" xfId="0" applyNumberFormat="1" applyFont="1" applyFill="1" applyBorder="1" applyProtection="1"/>
    <xf numFmtId="0" fontId="5" fillId="0" borderId="44" xfId="0" applyFont="1" applyFill="1" applyBorder="1" applyAlignment="1" applyProtection="1">
      <alignment wrapText="1"/>
    </xf>
    <xf numFmtId="164" fontId="5" fillId="0" borderId="40" xfId="0" applyNumberFormat="1" applyFont="1" applyFill="1" applyBorder="1" applyProtection="1"/>
    <xf numFmtId="0" fontId="9" fillId="0" borderId="27" xfId="0" applyFont="1" applyFill="1" applyBorder="1" applyProtection="1"/>
    <xf numFmtId="164" fontId="5" fillId="0" borderId="26" xfId="0" applyNumberFormat="1" applyFont="1" applyFill="1" applyBorder="1" applyAlignment="1" applyProtection="1">
      <alignment horizontal="center"/>
    </xf>
    <xf numFmtId="164" fontId="5" fillId="0" borderId="29" xfId="0" applyNumberFormat="1" applyFont="1" applyFill="1" applyBorder="1" applyProtection="1">
      <protection locked="0"/>
    </xf>
    <xf numFmtId="164" fontId="5" fillId="0" borderId="30" xfId="0" applyNumberFormat="1" applyFont="1" applyFill="1" applyBorder="1" applyProtection="1">
      <protection locked="0"/>
    </xf>
    <xf numFmtId="0" fontId="10" fillId="0" borderId="40" xfId="0" applyFont="1" applyFill="1" applyBorder="1" applyAlignment="1" applyProtection="1">
      <alignment horizontal="center"/>
    </xf>
    <xf numFmtId="0" fontId="10" fillId="0" borderId="46" xfId="0" applyFont="1" applyFill="1" applyBorder="1" applyAlignment="1" applyProtection="1">
      <alignment horizontal="center"/>
    </xf>
    <xf numFmtId="164" fontId="5" fillId="0" borderId="27" xfId="0" applyNumberFormat="1" applyFont="1" applyFill="1" applyBorder="1" applyAlignment="1" applyProtection="1">
      <alignment horizontal="right"/>
    </xf>
    <xf numFmtId="164" fontId="8" fillId="0" borderId="25" xfId="0" applyNumberFormat="1" applyFont="1" applyFill="1" applyBorder="1" applyProtection="1"/>
    <xf numFmtId="164" fontId="8" fillId="0" borderId="27" xfId="0" applyNumberFormat="1" applyFont="1" applyFill="1" applyBorder="1" applyProtection="1"/>
    <xf numFmtId="164" fontId="8" fillId="0" borderId="40" xfId="0" applyNumberFormat="1" applyFont="1" applyFill="1" applyBorder="1" applyProtection="1"/>
    <xf numFmtId="164" fontId="8" fillId="0" borderId="41" xfId="0" applyNumberFormat="1" applyFont="1" applyFill="1" applyBorder="1" applyProtection="1"/>
    <xf numFmtId="164" fontId="8" fillId="0" borderId="42" xfId="0" applyNumberFormat="1" applyFont="1" applyFill="1" applyBorder="1" applyProtection="1"/>
    <xf numFmtId="0" fontId="5" fillId="0" borderId="15" xfId="0" applyFont="1" applyFill="1" applyBorder="1" applyProtection="1"/>
    <xf numFmtId="164" fontId="5" fillId="0" borderId="57" xfId="0" applyNumberFormat="1" applyFont="1" applyFill="1" applyBorder="1" applyAlignment="1" applyProtection="1">
      <alignment horizontal="right"/>
    </xf>
    <xf numFmtId="164" fontId="5" fillId="0" borderId="35" xfId="0" applyNumberFormat="1" applyFont="1" applyFill="1" applyBorder="1" applyAlignment="1" applyProtection="1">
      <alignment horizontal="right"/>
    </xf>
    <xf numFmtId="164" fontId="5" fillId="0" borderId="35" xfId="0" applyNumberFormat="1" applyFont="1" applyFill="1" applyBorder="1" applyAlignment="1" applyProtection="1">
      <alignment horizontal="center"/>
    </xf>
    <xf numFmtId="0" fontId="5" fillId="0" borderId="34" xfId="0" applyFont="1" applyFill="1" applyBorder="1" applyAlignment="1" applyProtection="1">
      <alignment wrapText="1"/>
    </xf>
    <xf numFmtId="164" fontId="5" fillId="0" borderId="25" xfId="0" applyNumberFormat="1" applyFont="1" applyFill="1" applyBorder="1" applyAlignment="1" applyProtection="1">
      <alignment horizontal="center"/>
    </xf>
    <xf numFmtId="164" fontId="5" fillId="0" borderId="74" xfId="0" applyNumberFormat="1" applyFont="1" applyFill="1" applyBorder="1" applyAlignment="1" applyProtection="1">
      <alignment horizontal="center"/>
    </xf>
    <xf numFmtId="164" fontId="5" fillId="0" borderId="75" xfId="0" applyNumberFormat="1" applyFont="1" applyFill="1" applyBorder="1" applyProtection="1"/>
    <xf numFmtId="164" fontId="5" fillId="0" borderId="76" xfId="0" applyNumberFormat="1" applyFont="1" applyFill="1" applyBorder="1" applyProtection="1">
      <protection locked="0"/>
    </xf>
    <xf numFmtId="164" fontId="5" fillId="0" borderId="77" xfId="0" applyNumberFormat="1" applyFont="1" applyFill="1" applyBorder="1" applyProtection="1">
      <protection locked="0"/>
    </xf>
    <xf numFmtId="164" fontId="5" fillId="0" borderId="77" xfId="0" applyNumberFormat="1" applyFont="1" applyFill="1" applyBorder="1" applyProtection="1"/>
    <xf numFmtId="0" fontId="5" fillId="0" borderId="76" xfId="0" applyFont="1" applyFill="1" applyBorder="1" applyAlignment="1" applyProtection="1">
      <alignment horizontal="center"/>
    </xf>
    <xf numFmtId="0" fontId="10" fillId="0" borderId="79" xfId="0" applyFont="1" applyFill="1" applyBorder="1" applyAlignment="1" applyProtection="1">
      <alignment horizontal="center" vertical="center" wrapText="1"/>
    </xf>
    <xf numFmtId="1" fontId="9" fillId="0" borderId="24" xfId="0" applyNumberFormat="1" applyFont="1" applyFill="1" applyBorder="1" applyAlignment="1" applyProtection="1">
      <alignment horizontal="center" vertical="center" wrapText="1"/>
    </xf>
    <xf numFmtId="0" fontId="5" fillId="0" borderId="16" xfId="0" applyFont="1" applyFill="1" applyBorder="1" applyAlignment="1" applyProtection="1">
      <alignment horizontal="right"/>
    </xf>
    <xf numFmtId="3" fontId="5" fillId="0" borderId="16" xfId="0" applyNumberFormat="1" applyFont="1" applyFill="1" applyBorder="1" applyAlignment="1" applyProtection="1">
      <alignment horizontal="right"/>
    </xf>
    <xf numFmtId="2" fontId="10" fillId="0" borderId="16" xfId="0" applyNumberFormat="1" applyFont="1" applyFill="1" applyBorder="1" applyAlignment="1" applyProtection="1">
      <alignment horizontal="right" vertical="center" wrapText="1"/>
    </xf>
    <xf numFmtId="167" fontId="8" fillId="0" borderId="62" xfId="0" applyNumberFormat="1" applyFont="1" applyFill="1" applyBorder="1" applyAlignment="1" applyProtection="1">
      <alignment horizontal="right"/>
    </xf>
    <xf numFmtId="0" fontId="5" fillId="0" borderId="25" xfId="0" applyFont="1" applyFill="1" applyBorder="1" applyAlignment="1" applyProtection="1">
      <alignment horizontal="center"/>
    </xf>
    <xf numFmtId="1" fontId="5" fillId="0" borderId="25" xfId="0" applyNumberFormat="1" applyFont="1" applyFill="1" applyBorder="1" applyAlignment="1" applyProtection="1">
      <alignment horizontal="center"/>
    </xf>
    <xf numFmtId="3" fontId="9" fillId="0" borderId="63" xfId="0" applyNumberFormat="1" applyFont="1" applyFill="1" applyBorder="1" applyAlignment="1" applyProtection="1">
      <alignment horizontal="center" vertical="center" wrapText="1"/>
    </xf>
    <xf numFmtId="0" fontId="10" fillId="0" borderId="34" xfId="0" applyFont="1" applyFill="1" applyBorder="1" applyAlignment="1" applyProtection="1">
      <alignment horizontal="left" vertical="center" wrapText="1"/>
    </xf>
    <xf numFmtId="167" fontId="10" fillId="0" borderId="16" xfId="0" applyNumberFormat="1" applyFont="1" applyFill="1" applyBorder="1" applyAlignment="1" applyProtection="1">
      <alignment horizontal="right"/>
    </xf>
    <xf numFmtId="164" fontId="10" fillId="0" borderId="40" xfId="0" applyNumberFormat="1" applyFont="1" applyFill="1" applyBorder="1" applyProtection="1">
      <protection locked="0"/>
    </xf>
    <xf numFmtId="164" fontId="10" fillId="0" borderId="41" xfId="0" applyNumberFormat="1" applyFont="1" applyFill="1" applyBorder="1" applyProtection="1">
      <protection locked="0"/>
    </xf>
    <xf numFmtId="164" fontId="10" fillId="0" borderId="41" xfId="0" applyNumberFormat="1" applyFont="1" applyFill="1" applyBorder="1" applyProtection="1"/>
    <xf numFmtId="164" fontId="10" fillId="0" borderId="41" xfId="4" applyNumberFormat="1" applyFont="1" applyFill="1" applyBorder="1" applyProtection="1"/>
    <xf numFmtId="1" fontId="9" fillId="0" borderId="24" xfId="0" applyNumberFormat="1" applyFont="1" applyFill="1" applyBorder="1" applyAlignment="1" applyProtection="1">
      <alignment horizontal="center"/>
    </xf>
    <xf numFmtId="3" fontId="8" fillId="0" borderId="24" xfId="0" applyNumberFormat="1" applyFont="1" applyFill="1" applyBorder="1" applyAlignment="1" applyProtection="1">
      <alignment horizontal="center"/>
    </xf>
    <xf numFmtId="164" fontId="10" fillId="0" borderId="42" xfId="0" applyNumberFormat="1" applyFont="1" applyFill="1" applyBorder="1" applyProtection="1"/>
    <xf numFmtId="164" fontId="10" fillId="0" borderId="74" xfId="0" applyNumberFormat="1" applyFont="1" applyFill="1" applyBorder="1" applyAlignment="1" applyProtection="1">
      <alignment horizontal="center"/>
    </xf>
    <xf numFmtId="164" fontId="10" fillId="0" borderId="76" xfId="0" applyNumberFormat="1" applyFont="1" applyFill="1" applyBorder="1" applyProtection="1">
      <protection locked="0"/>
    </xf>
    <xf numFmtId="164" fontId="10" fillId="0" borderId="77" xfId="0" applyNumberFormat="1" applyFont="1" applyFill="1" applyBorder="1" applyProtection="1">
      <protection locked="0"/>
    </xf>
    <xf numFmtId="164" fontId="10" fillId="0" borderId="77" xfId="0" applyNumberFormat="1" applyFont="1" applyFill="1" applyBorder="1" applyProtection="1"/>
    <xf numFmtId="164" fontId="10" fillId="0" borderId="77" xfId="4" applyNumberFormat="1" applyFont="1" applyFill="1" applyBorder="1" applyProtection="1"/>
    <xf numFmtId="164" fontId="10" fillId="0" borderId="78" xfId="0" applyNumberFormat="1" applyFont="1" applyFill="1" applyBorder="1" applyProtection="1"/>
    <xf numFmtId="0" fontId="5" fillId="0" borderId="79" xfId="0" applyFont="1" applyFill="1" applyBorder="1" applyProtection="1"/>
    <xf numFmtId="167" fontId="9" fillId="0" borderId="62" xfId="5" applyNumberFormat="1" applyFont="1" applyFill="1" applyBorder="1" applyAlignment="1" applyProtection="1">
      <alignment horizontal="right"/>
    </xf>
    <xf numFmtId="3" fontId="8" fillId="0" borderId="63" xfId="0" applyNumberFormat="1" applyFont="1" applyFill="1" applyBorder="1" applyAlignment="1" applyProtection="1">
      <alignment horizontal="center"/>
    </xf>
    <xf numFmtId="2" fontId="5" fillId="0" borderId="0" xfId="0" applyNumberFormat="1" applyFont="1" applyFill="1" applyBorder="1" applyProtection="1"/>
    <xf numFmtId="1" fontId="5" fillId="0" borderId="0" xfId="0" applyNumberFormat="1" applyFont="1" applyFill="1" applyBorder="1" applyProtection="1"/>
    <xf numFmtId="164" fontId="5" fillId="0" borderId="0" xfId="0" applyNumberFormat="1" applyFont="1" applyFill="1" applyBorder="1" applyAlignment="1" applyProtection="1">
      <alignment horizontal="center"/>
    </xf>
    <xf numFmtId="164" fontId="5" fillId="0" borderId="18" xfId="0" applyNumberFormat="1" applyFont="1" applyFill="1" applyBorder="1" applyProtection="1">
      <protection locked="0"/>
    </xf>
    <xf numFmtId="164" fontId="5" fillId="0" borderId="19" xfId="0" applyNumberFormat="1" applyFont="1" applyFill="1" applyBorder="1" applyProtection="1">
      <protection locked="0"/>
    </xf>
    <xf numFmtId="164" fontId="5" fillId="0" borderId="25" xfId="0" applyNumberFormat="1" applyFont="1" applyFill="1" applyBorder="1" applyAlignment="1" applyProtection="1">
      <alignment horizontal="right"/>
    </xf>
    <xf numFmtId="164" fontId="5" fillId="0" borderId="45" xfId="0" applyNumberFormat="1" applyFont="1" applyFill="1" applyBorder="1" applyAlignment="1" applyProtection="1">
      <alignment horizontal="right"/>
    </xf>
    <xf numFmtId="164" fontId="5" fillId="0" borderId="77" xfId="4" applyNumberFormat="1" applyFont="1" applyFill="1" applyBorder="1" applyProtection="1"/>
    <xf numFmtId="164" fontId="5" fillId="0" borderId="78" xfId="0" applyNumberFormat="1" applyFont="1" applyFill="1" applyBorder="1" applyProtection="1"/>
    <xf numFmtId="0" fontId="10" fillId="0" borderId="44" xfId="0" applyFont="1" applyFill="1" applyBorder="1" applyProtection="1"/>
    <xf numFmtId="0" fontId="14" fillId="0" borderId="0" xfId="0" applyFont="1" applyFill="1" applyBorder="1" applyAlignment="1" applyProtection="1">
      <alignment horizontal="center" vertical="center" wrapText="1"/>
    </xf>
    <xf numFmtId="0" fontId="15" fillId="0" borderId="0" xfId="0" applyFont="1" applyFill="1" applyBorder="1" applyAlignment="1" applyProtection="1">
      <alignment horizontal="center" vertical="center" wrapText="1"/>
    </xf>
    <xf numFmtId="0" fontId="14" fillId="0" borderId="10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14" fillId="0" borderId="70" xfId="0" applyFont="1" applyFill="1" applyBorder="1" applyAlignment="1" applyProtection="1">
      <alignment horizontal="center" vertical="center" wrapText="1"/>
    </xf>
    <xf numFmtId="0" fontId="14" fillId="0" borderId="9" xfId="0" applyFont="1" applyFill="1" applyBorder="1" applyAlignment="1" applyProtection="1">
      <alignment horizontal="center" vertical="center" wrapText="1"/>
    </xf>
    <xf numFmtId="0" fontId="8" fillId="0" borderId="80" xfId="0" applyFont="1" applyFill="1" applyBorder="1" applyAlignment="1" applyProtection="1">
      <alignment horizontal="center" vertical="center" wrapText="1"/>
    </xf>
    <xf numFmtId="0" fontId="8" fillId="0" borderId="81" xfId="0" applyFont="1" applyFill="1" applyBorder="1" applyAlignment="1" applyProtection="1">
      <alignment horizontal="center" vertical="center" wrapText="1"/>
    </xf>
    <xf numFmtId="0" fontId="8" fillId="0" borderId="82" xfId="0" applyFont="1" applyFill="1" applyBorder="1" applyAlignment="1" applyProtection="1">
      <alignment horizontal="center" vertical="center" wrapText="1"/>
    </xf>
    <xf numFmtId="0" fontId="14" fillId="0" borderId="83" xfId="0" applyFont="1" applyFill="1" applyBorder="1" applyAlignment="1" applyProtection="1">
      <alignment horizontal="center" vertical="center" wrapText="1"/>
    </xf>
    <xf numFmtId="0" fontId="14" fillId="0" borderId="2" xfId="0" applyFont="1" applyFill="1" applyBorder="1" applyAlignment="1" applyProtection="1">
      <alignment horizontal="center" vertical="center" wrapText="1"/>
    </xf>
    <xf numFmtId="0" fontId="5" fillId="0" borderId="57" xfId="0" applyFont="1" applyFill="1" applyBorder="1" applyAlignment="1" applyProtection="1"/>
    <xf numFmtId="0" fontId="5" fillId="0" borderId="3" xfId="0" applyFont="1" applyFill="1" applyBorder="1" applyAlignment="1" applyProtection="1"/>
    <xf numFmtId="0" fontId="5" fillId="0" borderId="2" xfId="0" applyFont="1" applyFill="1" applyBorder="1" applyAlignment="1" applyProtection="1"/>
    <xf numFmtId="9" fontId="16" fillId="0" borderId="0" xfId="5" applyFont="1" applyFill="1" applyBorder="1" applyProtection="1"/>
    <xf numFmtId="3" fontId="16" fillId="0" borderId="0" xfId="5" applyNumberFormat="1" applyFont="1" applyFill="1" applyBorder="1" applyProtection="1"/>
    <xf numFmtId="3" fontId="16" fillId="0" borderId="0" xfId="0" applyNumberFormat="1" applyFont="1" applyFill="1" applyBorder="1" applyProtection="1"/>
    <xf numFmtId="2" fontId="5" fillId="0" borderId="64" xfId="0" applyNumberFormat="1" applyFont="1" applyFill="1" applyBorder="1" applyProtection="1"/>
    <xf numFmtId="2" fontId="5" fillId="0" borderId="62" xfId="0" applyNumberFormat="1" applyFont="1" applyFill="1" applyBorder="1" applyProtection="1"/>
    <xf numFmtId="2" fontId="5" fillId="0" borderId="65" xfId="0" applyNumberFormat="1" applyFont="1" applyFill="1" applyBorder="1" applyProtection="1"/>
    <xf numFmtId="2" fontId="5" fillId="0" borderId="16" xfId="0" applyNumberFormat="1" applyFont="1" applyFill="1" applyBorder="1" applyProtection="1"/>
    <xf numFmtId="167" fontId="8" fillId="0" borderId="62" xfId="0" applyNumberFormat="1" applyFont="1" applyFill="1" applyBorder="1" applyProtection="1"/>
    <xf numFmtId="167" fontId="10" fillId="0" borderId="65" xfId="0" applyNumberFormat="1" applyFont="1" applyFill="1" applyBorder="1" applyProtection="1"/>
    <xf numFmtId="3" fontId="9" fillId="0" borderId="70" xfId="0" applyNumberFormat="1" applyFont="1" applyFill="1" applyBorder="1" applyAlignment="1" applyProtection="1">
      <alignment horizontal="center" vertical="center" wrapText="1"/>
    </xf>
    <xf numFmtId="167" fontId="8" fillId="0" borderId="8" xfId="0" applyNumberFormat="1" applyFont="1" applyFill="1" applyBorder="1" applyAlignment="1" applyProtection="1">
      <alignment horizontal="right"/>
    </xf>
    <xf numFmtId="9" fontId="9" fillId="0" borderId="8" xfId="5" applyFont="1" applyFill="1" applyBorder="1" applyAlignment="1" applyProtection="1">
      <alignment horizontal="right"/>
    </xf>
    <xf numFmtId="0" fontId="5" fillId="0" borderId="75" xfId="0" applyFont="1" applyFill="1" applyBorder="1" applyProtection="1"/>
    <xf numFmtId="10" fontId="10" fillId="0" borderId="62" xfId="0" applyNumberFormat="1" applyFont="1" applyFill="1" applyBorder="1" applyProtection="1"/>
    <xf numFmtId="10" fontId="10" fillId="0" borderId="69" xfId="0" applyNumberFormat="1" applyFont="1" applyFill="1" applyBorder="1" applyProtection="1"/>
    <xf numFmtId="10" fontId="5" fillId="0" borderId="62" xfId="0" applyNumberFormat="1" applyFont="1" applyFill="1" applyBorder="1" applyProtection="1"/>
    <xf numFmtId="167" fontId="9" fillId="0" borderId="9" xfId="0" applyNumberFormat="1" applyFont="1" applyFill="1" applyBorder="1" applyProtection="1"/>
    <xf numFmtId="164" fontId="5" fillId="0" borderId="64" xfId="0" applyNumberFormat="1" applyFont="1" applyFill="1" applyBorder="1" applyProtection="1"/>
    <xf numFmtId="164" fontId="5" fillId="0" borderId="62" xfId="0" applyNumberFormat="1" applyFont="1" applyFill="1" applyBorder="1" applyProtection="1"/>
    <xf numFmtId="2" fontId="10" fillId="0" borderId="38" xfId="0" applyNumberFormat="1" applyFont="1" applyFill="1" applyBorder="1" applyAlignment="1" applyProtection="1">
      <alignment horizontal="center" vertical="center" wrapText="1"/>
    </xf>
    <xf numFmtId="10" fontId="9" fillId="0" borderId="8" xfId="0" applyNumberFormat="1" applyFont="1" applyFill="1" applyBorder="1" applyProtection="1"/>
    <xf numFmtId="164" fontId="5" fillId="0" borderId="72" xfId="0" applyNumberFormat="1" applyFont="1" applyFill="1" applyBorder="1" applyProtection="1"/>
    <xf numFmtId="164" fontId="5" fillId="0" borderId="69" xfId="0" applyNumberFormat="1" applyFont="1" applyFill="1" applyBorder="1" applyProtection="1"/>
    <xf numFmtId="10" fontId="8" fillId="0" borderId="8" xfId="0" applyNumberFormat="1" applyFont="1" applyFill="1" applyBorder="1" applyProtection="1"/>
    <xf numFmtId="10" fontId="9" fillId="0" borderId="8" xfId="5" applyNumberFormat="1" applyFont="1" applyFill="1" applyBorder="1" applyProtection="1"/>
    <xf numFmtId="164" fontId="5" fillId="0" borderId="65" xfId="0" applyNumberFormat="1" applyFont="1" applyFill="1" applyBorder="1" applyProtection="1"/>
    <xf numFmtId="0" fontId="10" fillId="0" borderId="58" xfId="0" applyFont="1" applyFill="1" applyBorder="1" applyAlignment="1" applyProtection="1">
      <alignment horizontal="center" vertical="center" wrapText="1"/>
    </xf>
    <xf numFmtId="164" fontId="10" fillId="0" borderId="61" xfId="0" applyNumberFormat="1" applyFont="1" applyFill="1" applyBorder="1" applyAlignment="1" applyProtection="1">
      <alignment horizontal="center" vertical="center" wrapText="1"/>
    </xf>
    <xf numFmtId="164" fontId="10" fillId="0" borderId="60" xfId="0" applyNumberFormat="1" applyFont="1" applyFill="1" applyBorder="1" applyAlignment="1" applyProtection="1">
      <alignment horizontal="center" vertical="center" wrapText="1"/>
    </xf>
    <xf numFmtId="164" fontId="5" fillId="0" borderId="60" xfId="4" applyNumberFormat="1" applyFont="1" applyFill="1" applyBorder="1" applyProtection="1"/>
    <xf numFmtId="164" fontId="10" fillId="0" borderId="59" xfId="0" applyNumberFormat="1" applyFont="1" applyFill="1" applyBorder="1" applyAlignment="1" applyProtection="1">
      <alignment horizontal="center" vertical="center" wrapText="1"/>
    </xf>
    <xf numFmtId="164" fontId="5" fillId="0" borderId="58" xfId="0" applyNumberFormat="1" applyFont="1" applyFill="1" applyBorder="1" applyProtection="1"/>
    <xf numFmtId="164" fontId="10" fillId="0" borderId="57" xfId="0" applyNumberFormat="1" applyFont="1" applyFill="1" applyBorder="1" applyAlignment="1" applyProtection="1">
      <alignment horizontal="center" vertical="center" wrapText="1"/>
    </xf>
    <xf numFmtId="2" fontId="10" fillId="0" borderId="58" xfId="0" applyNumberFormat="1" applyFont="1" applyFill="1" applyBorder="1" applyAlignment="1" applyProtection="1">
      <alignment horizontal="center" vertical="center" wrapText="1"/>
    </xf>
    <xf numFmtId="3" fontId="8" fillId="0" borderId="57" xfId="0" applyNumberFormat="1" applyFont="1" applyFill="1" applyBorder="1" applyAlignment="1" applyProtection="1">
      <alignment horizontal="center"/>
    </xf>
    <xf numFmtId="2" fontId="10" fillId="0" borderId="2" xfId="0" applyNumberFormat="1" applyFont="1" applyFill="1" applyBorder="1" applyAlignment="1" applyProtection="1">
      <alignment horizontal="center" vertical="center" wrapText="1"/>
    </xf>
    <xf numFmtId="2" fontId="10" fillId="0" borderId="3" xfId="0" applyNumberFormat="1" applyFont="1" applyFill="1" applyBorder="1" applyAlignment="1" applyProtection="1">
      <alignment horizontal="center" vertical="center" wrapText="1"/>
    </xf>
    <xf numFmtId="3" fontId="5" fillId="0" borderId="2" xfId="0" applyNumberFormat="1" applyFont="1" applyFill="1" applyBorder="1" applyAlignment="1" applyProtection="1">
      <alignment horizontal="center"/>
    </xf>
    <xf numFmtId="3" fontId="5" fillId="0" borderId="57" xfId="0" applyNumberFormat="1" applyFont="1" applyFill="1" applyBorder="1" applyAlignment="1" applyProtection="1">
      <alignment horizontal="center"/>
    </xf>
    <xf numFmtId="3" fontId="5" fillId="0" borderId="3" xfId="0" applyNumberFormat="1" applyFont="1" applyFill="1" applyBorder="1" applyAlignment="1" applyProtection="1">
      <alignment horizontal="center"/>
    </xf>
    <xf numFmtId="3" fontId="9" fillId="0" borderId="57" xfId="0" applyNumberFormat="1" applyFont="1" applyFill="1" applyBorder="1" applyAlignment="1" applyProtection="1">
      <alignment horizontal="center"/>
    </xf>
    <xf numFmtId="1" fontId="5" fillId="0" borderId="57" xfId="0" applyNumberFormat="1" applyFont="1" applyFill="1" applyBorder="1" applyAlignment="1" applyProtection="1">
      <alignment horizontal="center"/>
    </xf>
    <xf numFmtId="0" fontId="5" fillId="0" borderId="57" xfId="0" applyFont="1" applyFill="1" applyBorder="1" applyAlignment="1" applyProtection="1">
      <alignment horizontal="center"/>
    </xf>
    <xf numFmtId="0" fontId="5" fillId="0" borderId="2" xfId="0" applyFont="1" applyFill="1" applyBorder="1" applyProtection="1"/>
    <xf numFmtId="0" fontId="5" fillId="0" borderId="3" xfId="0" applyFont="1" applyFill="1" applyBorder="1" applyProtection="1"/>
    <xf numFmtId="0" fontId="5" fillId="0" borderId="57" xfId="0" applyFont="1" applyFill="1" applyBorder="1" applyProtection="1"/>
    <xf numFmtId="0" fontId="9" fillId="0" borderId="17" xfId="0" applyFont="1" applyFill="1" applyBorder="1" applyAlignment="1" applyProtection="1">
      <alignment horizontal="left" vertical="center" wrapText="1"/>
    </xf>
    <xf numFmtId="164" fontId="9" fillId="0" borderId="17" xfId="0" applyNumberFormat="1" applyFont="1" applyFill="1" applyBorder="1" applyProtection="1"/>
    <xf numFmtId="167" fontId="9" fillId="0" borderId="24" xfId="5" applyNumberFormat="1" applyFont="1" applyFill="1" applyBorder="1" applyAlignment="1" applyProtection="1">
      <alignment horizontal="right" vertical="center" wrapText="1"/>
    </xf>
    <xf numFmtId="1" fontId="9" fillId="0" borderId="0" xfId="0" applyNumberFormat="1" applyFont="1" applyFill="1" applyBorder="1" applyAlignment="1" applyProtection="1">
      <alignment horizontal="center" vertical="center" wrapText="1"/>
    </xf>
    <xf numFmtId="9" fontId="9" fillId="0" borderId="16" xfId="5" applyFont="1" applyFill="1" applyBorder="1" applyAlignment="1" applyProtection="1">
      <alignment horizontal="right" vertical="center" wrapText="1"/>
    </xf>
    <xf numFmtId="1" fontId="9" fillId="0" borderId="16" xfId="0" applyNumberFormat="1" applyFont="1" applyFill="1" applyBorder="1" applyAlignment="1" applyProtection="1">
      <alignment horizontal="center" vertical="center" wrapText="1"/>
    </xf>
    <xf numFmtId="3" fontId="9" fillId="0" borderId="0" xfId="0" applyNumberFormat="1" applyFont="1" applyFill="1" applyBorder="1" applyAlignment="1" applyProtection="1">
      <alignment horizontal="center"/>
    </xf>
    <xf numFmtId="0" fontId="10" fillId="0" borderId="51" xfId="0" applyFont="1" applyFill="1" applyBorder="1" applyAlignment="1" applyProtection="1">
      <alignment horizontal="center" vertical="center" wrapText="1"/>
    </xf>
    <xf numFmtId="164" fontId="10" fillId="0" borderId="55" xfId="0" applyNumberFormat="1" applyFont="1" applyFill="1" applyBorder="1" applyAlignment="1" applyProtection="1">
      <alignment horizontal="center" vertical="center" wrapText="1"/>
    </xf>
    <xf numFmtId="164" fontId="10" fillId="0" borderId="54" xfId="0" applyNumberFormat="1" applyFont="1" applyFill="1" applyBorder="1" applyAlignment="1" applyProtection="1">
      <alignment horizontal="center" vertical="center" wrapText="1"/>
    </xf>
    <xf numFmtId="164" fontId="5" fillId="0" borderId="54" xfId="4" applyNumberFormat="1" applyFont="1" applyFill="1" applyBorder="1" applyProtection="1"/>
    <xf numFmtId="164" fontId="10" fillId="0" borderId="53" xfId="0" applyNumberFormat="1" applyFont="1" applyFill="1" applyBorder="1" applyAlignment="1" applyProtection="1">
      <alignment horizontal="center" vertical="center" wrapText="1"/>
    </xf>
    <xf numFmtId="164" fontId="5" fillId="0" borderId="51" xfId="0" applyNumberFormat="1" applyFont="1" applyFill="1" applyBorder="1" applyProtection="1"/>
    <xf numFmtId="164" fontId="10" fillId="0" borderId="52" xfId="0" applyNumberFormat="1" applyFont="1" applyFill="1" applyBorder="1" applyAlignment="1" applyProtection="1">
      <alignment horizontal="center" vertical="center" wrapText="1"/>
    </xf>
    <xf numFmtId="2" fontId="10" fillId="0" borderId="51" xfId="0" applyNumberFormat="1" applyFont="1" applyFill="1" applyBorder="1" applyAlignment="1" applyProtection="1">
      <alignment horizontal="center" vertical="center" wrapText="1"/>
    </xf>
    <xf numFmtId="3" fontId="8" fillId="0" borderId="52" xfId="0" applyNumberFormat="1" applyFont="1" applyFill="1" applyBorder="1" applyAlignment="1" applyProtection="1">
      <alignment horizontal="center"/>
    </xf>
    <xf numFmtId="2" fontId="10" fillId="0" borderId="4" xfId="0" applyNumberFormat="1" applyFont="1" applyFill="1" applyBorder="1" applyAlignment="1" applyProtection="1">
      <alignment horizontal="center" vertical="center" wrapText="1"/>
    </xf>
    <xf numFmtId="2" fontId="10" fillId="0" borderId="5" xfId="0" applyNumberFormat="1" applyFont="1" applyFill="1" applyBorder="1" applyAlignment="1" applyProtection="1">
      <alignment horizontal="center" vertical="center" wrapText="1"/>
    </xf>
    <xf numFmtId="3" fontId="5" fillId="0" borderId="4" xfId="0" applyNumberFormat="1" applyFont="1" applyFill="1" applyBorder="1" applyAlignment="1" applyProtection="1">
      <alignment horizontal="center"/>
    </xf>
    <xf numFmtId="3" fontId="5" fillId="0" borderId="52" xfId="0" applyNumberFormat="1" applyFont="1" applyFill="1" applyBorder="1" applyAlignment="1" applyProtection="1">
      <alignment horizontal="center"/>
    </xf>
    <xf numFmtId="3" fontId="5" fillId="0" borderId="5" xfId="0" applyNumberFormat="1" applyFont="1" applyFill="1" applyBorder="1" applyAlignment="1" applyProtection="1">
      <alignment horizontal="center"/>
    </xf>
    <xf numFmtId="3" fontId="9" fillId="0" borderId="52" xfId="0" applyNumberFormat="1" applyFont="1" applyFill="1" applyBorder="1" applyAlignment="1" applyProtection="1">
      <alignment horizontal="center"/>
    </xf>
    <xf numFmtId="1" fontId="5" fillId="0" borderId="52" xfId="0" applyNumberFormat="1" applyFont="1" applyFill="1" applyBorder="1" applyAlignment="1" applyProtection="1">
      <alignment horizontal="center"/>
    </xf>
    <xf numFmtId="0" fontId="5" fillId="0" borderId="52" xfId="0" applyFont="1" applyFill="1" applyBorder="1" applyAlignment="1" applyProtection="1">
      <alignment horizontal="center"/>
    </xf>
    <xf numFmtId="0" fontId="5" fillId="0" borderId="52" xfId="0" applyFont="1" applyFill="1" applyBorder="1" applyProtection="1"/>
    <xf numFmtId="3" fontId="5" fillId="2" borderId="25" xfId="0" applyNumberFormat="1" applyFont="1" applyFill="1" applyBorder="1" applyAlignment="1" applyProtection="1">
      <alignment horizontal="center"/>
    </xf>
    <xf numFmtId="3" fontId="8" fillId="2" borderId="0" xfId="0" applyNumberFormat="1" applyFont="1" applyFill="1" applyBorder="1" applyAlignment="1" applyProtection="1">
      <alignment horizontal="center"/>
    </xf>
    <xf numFmtId="0" fontId="14" fillId="0" borderId="70" xfId="0" applyFont="1" applyFill="1" applyBorder="1" applyAlignment="1" applyProtection="1">
      <alignment horizontal="center" vertical="center" wrapText="1"/>
    </xf>
    <xf numFmtId="0" fontId="14" fillId="0" borderId="8" xfId="0" applyFont="1" applyFill="1" applyBorder="1" applyAlignment="1" applyProtection="1">
      <alignment horizontal="center" vertical="center" wrapText="1"/>
    </xf>
    <xf numFmtId="0" fontId="5" fillId="0" borderId="2" xfId="0" applyFont="1" applyFill="1" applyBorder="1" applyAlignment="1" applyProtection="1">
      <alignment horizontal="center"/>
    </xf>
    <xf numFmtId="0" fontId="5" fillId="0" borderId="57" xfId="0" applyFont="1" applyFill="1" applyBorder="1" applyAlignment="1" applyProtection="1">
      <alignment horizontal="center"/>
    </xf>
    <xf numFmtId="0" fontId="5" fillId="0" borderId="3" xfId="0" applyFont="1" applyFill="1" applyBorder="1" applyAlignment="1" applyProtection="1">
      <alignment horizontal="center"/>
    </xf>
    <xf numFmtId="0" fontId="3" fillId="2" borderId="2" xfId="2" applyNumberFormat="1" applyFont="1" applyFill="1" applyBorder="1" applyAlignment="1">
      <alignment horizontal="left" vertical="top" wrapText="1"/>
    </xf>
    <xf numFmtId="0" fontId="3" fillId="2" borderId="3" xfId="2" applyNumberFormat="1" applyFont="1" applyFill="1" applyBorder="1" applyAlignment="1">
      <alignment horizontal="left" vertical="top" wrapText="1"/>
    </xf>
    <xf numFmtId="0" fontId="3" fillId="2" borderId="4" xfId="2" applyNumberFormat="1" applyFont="1" applyFill="1" applyBorder="1" applyAlignment="1">
      <alignment horizontal="left" vertical="top" wrapText="1"/>
    </xf>
    <xf numFmtId="0" fontId="3" fillId="2" borderId="5" xfId="2" applyNumberFormat="1" applyFont="1" applyFill="1" applyBorder="1" applyAlignment="1">
      <alignment horizontal="left" vertical="top" wrapText="1"/>
    </xf>
  </cellXfs>
  <cellStyles count="6">
    <cellStyle name="Обычный" xfId="0" builtinId="0"/>
    <cellStyle name="Обычный 2" xfId="3"/>
    <cellStyle name="Обычный_Temp" xfId="1"/>
    <cellStyle name="Обычный_Лист8" xfId="2"/>
    <cellStyle name="Процентный 2" xfId="5"/>
    <cellStyle name="Финансовый 2" xfId="4"/>
  </cellStyles>
  <dxfs count="379"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0"/>
        </patternFill>
      </fill>
    </dxf>
    <dxf>
      <fill>
        <patternFill patternType="gray0625"/>
      </fill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ont>
        <condense val="0"/>
        <extend val="0"/>
        <color indexed="10"/>
      </font>
    </dxf>
    <dxf>
      <fill>
        <patternFill>
          <bgColor indexed="50"/>
        </patternFill>
      </fill>
    </dxf>
    <dxf>
      <fill>
        <patternFill patternType="gray0625"/>
      </fill>
    </dxf>
    <dxf>
      <font>
        <condense val="0"/>
        <extend val="0"/>
        <color indexed="10"/>
      </font>
    </dxf>
    <dxf>
      <fill>
        <patternFill>
          <bgColor indexed="13"/>
        </patternFill>
      </fill>
    </dxf>
    <dxf>
      <font>
        <condense val="0"/>
        <extend val="0"/>
        <color indexed="10"/>
      </font>
    </dxf>
  </dxfs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&#1042;&#1072;&#1083;&#1077;&#1088;&#1080;&#1103;/Downloads/Profits%20%20Losses%2010-2014%20via%20costs%20%25283%2529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HYP"/>
      <sheetName val="P&amp;L"/>
      <sheetName val="P&amp;L Cost-centers"/>
      <sheetName val="Лист1"/>
      <sheetName val="&lt;&gt;"/>
      <sheetName val="Sales&amp;Salaries"/>
      <sheetName val="Marketing Details"/>
      <sheetName val="G A"/>
      <sheetName val="ISC"/>
      <sheetName val="Warehouse"/>
      <sheetName val="Freight"/>
      <sheetName val="Sales 01-2014"/>
      <sheetName val="Sales 02-2014"/>
      <sheetName val="Sales 03-2014"/>
      <sheetName val="Marketing"/>
      <sheetName val="G A 04-2014"/>
      <sheetName val="ISC 04-2014"/>
      <sheetName val="Revenue 04-2014"/>
      <sheetName val="Revenue 05-2014"/>
      <sheetName val="ODSC"/>
      <sheetName val="Freight 05"/>
      <sheetName val="Warehouse 05"/>
      <sheetName val="ISC 05"/>
      <sheetName val="Marketing 05"/>
      <sheetName val="GA"/>
      <sheetName val="Sales 6M"/>
      <sheetName val="freight 6M"/>
      <sheetName val="warehouse 6M"/>
      <sheetName val="odsc 6M"/>
      <sheetName val="isc 6M"/>
      <sheetName val="marketing 6M"/>
      <sheetName val="general 6M"/>
      <sheetName val="Sales 07-2014"/>
      <sheetName val="ODSC 07-2014"/>
      <sheetName val="Freight 07-2014"/>
      <sheetName val="Warehouse 07-2014"/>
      <sheetName val="ISC 07-2014"/>
      <sheetName val="Marketing 07-2014"/>
      <sheetName val="GA 07-2014"/>
      <sheetName val="Лист3"/>
      <sheetName val="Sales 08-2014"/>
      <sheetName val="Freight 08-2014"/>
      <sheetName val="Warehouse 08-2014"/>
      <sheetName val="ODSC 08-2014"/>
      <sheetName val="ISC 08-2014"/>
      <sheetName val="Marketing 08-2014"/>
      <sheetName val="GA 08-2014"/>
      <sheetName val="Лист4"/>
      <sheetName val="Шаблон"/>
      <sheetName val="International key accounts"/>
      <sheetName val="National key accounts"/>
      <sheetName val="Moscow HoReCa"/>
      <sheetName val="SpB Retailers"/>
      <sheetName val="SpB HoReCa"/>
      <sheetName val="Данные из 1 Бух"/>
      <sheetName val="Список статей PL"/>
      <sheetName val="Temp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>
        <row r="1">
          <cell r="A1" t="str">
            <v>External Sales TOTAL</v>
          </cell>
        </row>
        <row r="2">
          <cell r="A2" t="str">
            <v>Realized SD&amp;R</v>
          </cell>
        </row>
        <row r="3">
          <cell r="A3" t="str">
            <v>Accrual SD&amp;R</v>
          </cell>
        </row>
        <row r="4">
          <cell r="A4" t="str">
            <v>Profit &amp; losses last Year 2011</v>
          </cell>
        </row>
        <row r="5">
          <cell r="A5" t="str">
            <v>VAT bonus of "7 Continent"</v>
          </cell>
        </row>
        <row r="6">
          <cell r="A6" t="str">
            <v>Profit &amp; losses last Year 2013 (1)</v>
          </cell>
        </row>
        <row r="7">
          <cell r="A7" t="str">
            <v>Sales, discounts and rebates</v>
          </cell>
        </row>
        <row r="8">
          <cell r="A8" t="str">
            <v>Net External Sales</v>
          </cell>
        </row>
        <row r="9">
          <cell r="A9" t="str">
            <v>Cost of Goods Sold</v>
          </cell>
        </row>
        <row r="10">
          <cell r="A10" t="str">
            <v>Obsolete Stock Provision</v>
          </cell>
        </row>
        <row r="11">
          <cell r="A11" t="str">
            <v>Transferprice+changing of Transferprice</v>
          </cell>
        </row>
        <row r="12">
          <cell r="A12" t="str">
            <v>Profit &amp; losses last Year 2013 (2)</v>
          </cell>
        </row>
        <row r="13">
          <cell r="A13" t="str">
            <v>Seasonal returns (COGS)</v>
          </cell>
        </row>
        <row r="14">
          <cell r="A14" t="str">
            <v>COGS TOTAL</v>
          </cell>
        </row>
        <row r="15">
          <cell r="A15" t="str">
            <v>Gross Profit 1</v>
          </cell>
        </row>
        <row r="16">
          <cell r="A16" t="str">
            <v>Freight costs</v>
          </cell>
        </row>
        <row r="17">
          <cell r="A17" t="str">
            <v>Transport costs (to clients)</v>
          </cell>
        </row>
        <row r="18">
          <cell r="A18" t="str">
            <v>Metro (logistic bonus)</v>
          </cell>
        </row>
        <row r="19">
          <cell r="A19" t="str">
            <v>Selgros (logistic bonus)</v>
          </cell>
        </row>
        <row r="20">
          <cell r="A20" t="str">
            <v>Salaries and Social Sec. (FC)</v>
          </cell>
        </row>
        <row r="21">
          <cell r="A21" t="str">
            <v>Provision for unused vacation (FC)</v>
          </cell>
        </row>
        <row r="22">
          <cell r="A22" t="str">
            <v>Car Leasing</v>
          </cell>
        </row>
        <row r="23">
          <cell r="A23" t="str">
            <v>Car Service (inc. fuel)</v>
          </cell>
        </row>
        <row r="24">
          <cell r="A24" t="str">
            <v>Employees insurance (FC)</v>
          </cell>
        </row>
        <row r="25">
          <cell r="A25" t="str">
            <v>Profit &amp; losses last Year 2013 (FC)</v>
          </cell>
        </row>
        <row r="26">
          <cell r="A26" t="str">
            <v>Others</v>
          </cell>
        </row>
        <row r="27">
          <cell r="A27" t="str">
            <v>Warehouse and handling</v>
          </cell>
        </row>
        <row r="28">
          <cell r="A28" t="str">
            <v>Salaries and Social Sec. (WH)</v>
          </cell>
        </row>
        <row r="29">
          <cell r="A29" t="str">
            <v>Provision for unused vacation (WH)</v>
          </cell>
        </row>
        <row r="30">
          <cell r="A30" t="str">
            <v>Annual bonus provision (2014) incl. Social Sec. (WH)</v>
          </cell>
        </row>
        <row r="31">
          <cell r="A31" t="str">
            <v>SPb Salaries</v>
          </cell>
        </row>
        <row r="32">
          <cell r="A32" t="str">
            <v>SPb Salaries TAXES</v>
          </cell>
        </row>
        <row r="33">
          <cell r="A33" t="str">
            <v>SPb Warehouse outsoursing</v>
          </cell>
        </row>
        <row r="34">
          <cell r="A34" t="str">
            <v>Mos. Warehouse Rent</v>
          </cell>
        </row>
        <row r="35">
          <cell r="A35" t="str">
            <v>Warehouse outsoursing</v>
          </cell>
        </row>
        <row r="36">
          <cell r="A36" t="str">
            <v>Others (WH)</v>
          </cell>
        </row>
        <row r="37">
          <cell r="A37" t="str">
            <v>Profit &amp; losses last Year 2013(WH)</v>
          </cell>
        </row>
        <row r="38">
          <cell r="A38" t="str">
            <v>Losses by stock taking 10/01/2014</v>
          </cell>
        </row>
        <row r="39">
          <cell r="A39" t="str">
            <v>Employees insurance (WH)</v>
          </cell>
        </row>
        <row r="40">
          <cell r="A40" t="str">
            <v>Logistic Costs TOTAL</v>
          </cell>
        </row>
        <row r="41">
          <cell r="A41" t="str">
            <v>Gross Profit 2</v>
          </cell>
        </row>
        <row r="42">
          <cell r="A42" t="str">
            <v>ODSC</v>
          </cell>
        </row>
        <row r="43">
          <cell r="A43" t="str">
            <v xml:space="preserve">Provision for overdue receivables </v>
          </cell>
        </row>
        <row r="44">
          <cell r="A44" t="str">
            <v>Merchandising Metro/Others</v>
          </cell>
        </row>
        <row r="45">
          <cell r="A45" t="str">
            <v>Others (ODSC)</v>
          </cell>
        </row>
        <row r="46">
          <cell r="A46" t="str">
            <v>Profit &amp; losses last Year 2013 (ODSC)</v>
          </cell>
        </row>
        <row r="47">
          <cell r="A47" t="str">
            <v>Indirect Selling costs</v>
          </cell>
        </row>
        <row r="48">
          <cell r="A48" t="str">
            <v>SS salary</v>
          </cell>
        </row>
        <row r="49">
          <cell r="A49" t="str">
            <v>SS salary tax</v>
          </cell>
        </row>
        <row r="50">
          <cell r="A50" t="str">
            <v>Outsoursing</v>
          </cell>
        </row>
        <row r="51">
          <cell r="A51" t="str">
            <v>Salaries and Social Sec. (ISC)</v>
          </cell>
        </row>
        <row r="52">
          <cell r="A52" t="str">
            <v>Provision for unused vacation (ISC)</v>
          </cell>
        </row>
        <row r="53">
          <cell r="A53" t="str">
            <v>Annual bonus provision (2014) incl. Social Sec. (ISC),</v>
          </cell>
        </row>
        <row r="54">
          <cell r="A54" t="str">
            <v>Car/fuel compensation TOTAL</v>
          </cell>
        </row>
        <row r="55">
          <cell r="A55" t="str">
            <v>Business Trips (ISC)</v>
          </cell>
        </row>
        <row r="56">
          <cell r="A56" t="str">
            <v>SPb Mobile Phones</v>
          </cell>
        </row>
        <row r="57">
          <cell r="A57" t="str">
            <v>Moscow Mobile Phones</v>
          </cell>
        </row>
        <row r="58">
          <cell r="A58" t="str">
            <v>Compensation for accommodation of Sergey</v>
          </cell>
        </row>
        <row r="59">
          <cell r="A59" t="str">
            <v>transport costs of Sergey</v>
          </cell>
        </row>
        <row r="60">
          <cell r="A60" t="str">
            <v>Moscow/SPb Internet</v>
          </cell>
        </row>
        <row r="61">
          <cell r="A61" t="str">
            <v>Representative costs (ISC)</v>
          </cell>
        </row>
        <row r="62">
          <cell r="A62" t="str">
            <v>Office Material / Equipment</v>
          </cell>
        </row>
        <row r="63">
          <cell r="A63" t="str">
            <v>IT service (new 1C related)</v>
          </cell>
        </row>
        <row r="64">
          <cell r="A64" t="str">
            <v>New mobile, modem, printer</v>
          </cell>
        </row>
        <row r="65">
          <cell r="A65" t="str">
            <v>ISC Others</v>
          </cell>
        </row>
        <row r="66">
          <cell r="A66" t="str">
            <v>English classes</v>
          </cell>
        </row>
        <row r="67">
          <cell r="A67" t="str">
            <v>Profit &amp; losses last Year 2013 (ISC)</v>
          </cell>
        </row>
        <row r="68">
          <cell r="A68" t="str">
            <v>Employees insurance (ISC)</v>
          </cell>
        </row>
        <row r="69">
          <cell r="A69" t="str">
            <v>Direct Marketing Costs</v>
          </cell>
        </row>
        <row r="70">
          <cell r="A70" t="str">
            <v>Catalogues / Sampleboxes</v>
          </cell>
        </row>
        <row r="71">
          <cell r="A71" t="str">
            <v>Press advertising</v>
          </cell>
        </row>
        <row r="72">
          <cell r="A72" t="str">
            <v>Marketing Events in S.-Petersburg</v>
          </cell>
        </row>
        <row r="73">
          <cell r="A73" t="str">
            <v>ExpoHoReCa Fairs</v>
          </cell>
        </row>
        <row r="74">
          <cell r="A74" t="str">
            <v>“Rosupak” exhibition</v>
          </cell>
        </row>
        <row r="75">
          <cell r="A75" t="str">
            <v>VAT over limit of advertising</v>
          </cell>
        </row>
        <row r="76">
          <cell r="A76" t="str">
            <v>Samples RT/PF</v>
          </cell>
        </row>
        <row r="77">
          <cell r="A77" t="str">
            <v>Sponsoring (free of charge)</v>
          </cell>
        </row>
        <row r="78">
          <cell r="A78" t="str">
            <v>Profit &amp; losses last Year 2013 (DMS)</v>
          </cell>
        </row>
        <row r="79">
          <cell r="A79" t="str">
            <v>DM others</v>
          </cell>
        </row>
        <row r="80">
          <cell r="A80" t="str">
            <v>General &amp; Admin. Costs</v>
          </cell>
        </row>
        <row r="81">
          <cell r="A81" t="str">
            <v>Office Rent - Moscow</v>
          </cell>
        </row>
        <row r="82">
          <cell r="A82" t="str">
            <v>Bookkeeping Rent - Moscow</v>
          </cell>
        </row>
        <row r="83">
          <cell r="A83" t="str">
            <v>Office Rent - SPb (actual)</v>
          </cell>
        </row>
        <row r="84">
          <cell r="A84" t="str">
            <v>Salaries and Social Sec. (G&amp;A)</v>
          </cell>
        </row>
        <row r="85">
          <cell r="A85" t="str">
            <v>Provision for unused vacation (G&amp;A)</v>
          </cell>
        </row>
        <row r="86">
          <cell r="A86" t="str">
            <v>Annual bonus provision (2014) incl. Social Sec.</v>
          </cell>
        </row>
        <row r="87">
          <cell r="A87" t="str">
            <v>Law service (actual)</v>
          </cell>
        </row>
        <row r="88">
          <cell r="A88" t="str">
            <v>Law service (extra cost)</v>
          </cell>
        </row>
        <row r="89">
          <cell r="A89" t="str">
            <v>IT-services (normal)</v>
          </cell>
        </row>
        <row r="90">
          <cell r="A90" t="str">
            <v>IT-services (1C related)</v>
          </cell>
        </row>
        <row r="91">
          <cell r="A91" t="str">
            <v>Representative costs (G&amp;A)</v>
          </cell>
        </row>
        <row r="92">
          <cell r="A92" t="str">
            <v>certification</v>
          </cell>
        </row>
        <row r="93">
          <cell r="A93" t="str">
            <v>Debt Collection Agency fees</v>
          </cell>
        </row>
        <row r="94">
          <cell r="A94" t="str">
            <v>Subscription</v>
          </cell>
        </row>
        <row r="95">
          <cell r="A95" t="str">
            <v>office&amp;other insurance</v>
          </cell>
        </row>
        <row r="96">
          <cell r="A96" t="str">
            <v>phone,internet (bookkeeping)</v>
          </cell>
        </row>
        <row r="97">
          <cell r="A97" t="str">
            <v>losses by storage</v>
          </cell>
        </row>
        <row r="98">
          <cell r="A98" t="str">
            <v>post service</v>
          </cell>
        </row>
        <row r="99">
          <cell r="A99" t="str">
            <v>AK leasing</v>
          </cell>
        </row>
        <row r="100">
          <cell r="A100" t="str">
            <v>audit</v>
          </cell>
        </row>
        <row r="101">
          <cell r="A101" t="str">
            <v>office materials</v>
          </cell>
        </row>
        <row r="102">
          <cell r="A102" t="str">
            <v>tee, coffee (food compensation)</v>
          </cell>
        </row>
        <row r="103">
          <cell r="A103" t="str">
            <v>losses by stock taking 27/12 and 09/01/2013</v>
          </cell>
        </row>
        <row r="104">
          <cell r="A104" t="str">
            <v>losses by stock taking</v>
          </cell>
        </row>
        <row r="105">
          <cell r="A105" t="str">
            <v>phone,internet</v>
          </cell>
        </row>
        <row r="106">
          <cell r="A106" t="str">
            <v>bank services</v>
          </cell>
        </row>
        <row r="107">
          <cell r="A107" t="str">
            <v>G&amp;A others</v>
          </cell>
        </row>
        <row r="108">
          <cell r="A108" t="str">
            <v>from expenses to FA</v>
          </cell>
        </row>
        <row r="109">
          <cell r="A109" t="str">
            <v>Business Trips (G&amp;A)</v>
          </cell>
        </row>
        <row r="110">
          <cell r="A110" t="str">
            <v>penalty</v>
          </cell>
        </row>
        <row r="111">
          <cell r="A111" t="str">
            <v>losses (VAT)</v>
          </cell>
        </row>
        <row r="112">
          <cell r="A112" t="str">
            <v>material/fuel</v>
          </cell>
        </row>
        <row r="113">
          <cell r="A113" t="str">
            <v>Profit by stock taking</v>
          </cell>
        </row>
        <row r="114">
          <cell r="A114" t="str">
            <v>Team building events</v>
          </cell>
        </row>
        <row r="115">
          <cell r="A115" t="str">
            <v>Taxi costs</v>
          </cell>
        </row>
        <row r="116">
          <cell r="A116" t="str">
            <v>Employees insurance</v>
          </cell>
        </row>
        <row r="117">
          <cell r="A117" t="str">
            <v>Profit &amp; losses last Year 2013 (G&amp;A)</v>
          </cell>
        </row>
        <row r="118">
          <cell r="A118" t="str">
            <v>Human resourt</v>
          </cell>
        </row>
        <row r="119">
          <cell r="A119" t="str">
            <v>Wlodek</v>
          </cell>
        </row>
      </sheetData>
      <sheetData sheetId="56">
        <row r="4">
          <cell r="F4" t="str">
            <v>7 Continent</v>
          </cell>
          <cell r="G4" t="str">
            <v>Aeromar</v>
          </cell>
          <cell r="H4" t="str">
            <v>Almin</v>
          </cell>
          <cell r="I4" t="str">
            <v>Azbuka Vkusa</v>
          </cell>
          <cell r="L4" t="str">
            <v>Depsnab</v>
          </cell>
          <cell r="M4" t="str">
            <v>Ecopack</v>
          </cell>
          <cell r="N4" t="str">
            <v>Evitex</v>
          </cell>
          <cell r="O4" t="str">
            <v>Gasprom</v>
          </cell>
          <cell r="P4" t="str">
            <v>Ginza</v>
          </cell>
          <cell r="R4" t="str">
            <v>Master Cup</v>
          </cell>
          <cell r="T4" t="str">
            <v>METRO</v>
          </cell>
          <cell r="U4" t="str">
            <v>Moscow HoReCa Other</v>
          </cell>
          <cell r="V4" t="str">
            <v>National Key Accounts Other</v>
          </cell>
          <cell r="X4" t="str">
            <v>Opticom</v>
          </cell>
          <cell r="Z4" t="str">
            <v>Paket predlozheny</v>
          </cell>
          <cell r="AE4" t="str">
            <v>Selgros</v>
          </cell>
          <cell r="AI4" t="str">
            <v>Trial Market</v>
          </cell>
          <cell r="AK4" t="str">
            <v xml:space="preserve">Varen-Service </v>
          </cell>
          <cell r="AL4" t="str">
            <v>X5 Retail Group</v>
          </cell>
        </row>
        <row r="5">
          <cell r="F5" t="str">
            <v>Сумма</v>
          </cell>
          <cell r="G5" t="str">
            <v>Сумма</v>
          </cell>
          <cell r="H5" t="str">
            <v>Сумма</v>
          </cell>
          <cell r="I5" t="str">
            <v>Сумма</v>
          </cell>
          <cell r="L5" t="str">
            <v>Сумма</v>
          </cell>
          <cell r="M5" t="str">
            <v>Сумма</v>
          </cell>
          <cell r="N5" t="str">
            <v>Сумма</v>
          </cell>
          <cell r="O5" t="str">
            <v>Сумма</v>
          </cell>
          <cell r="P5" t="str">
            <v>Сумма</v>
          </cell>
          <cell r="R5" t="str">
            <v>Сумма</v>
          </cell>
          <cell r="T5" t="str">
            <v>Сумма</v>
          </cell>
          <cell r="U5" t="str">
            <v>Сумма</v>
          </cell>
          <cell r="V5" t="str">
            <v>Сумма</v>
          </cell>
          <cell r="X5" t="str">
            <v>Сумма</v>
          </cell>
          <cell r="Z5" t="str">
            <v>Сумма</v>
          </cell>
          <cell r="AE5" t="str">
            <v>Сумма</v>
          </cell>
          <cell r="AI5" t="str">
            <v>Сумма</v>
          </cell>
          <cell r="AK5" t="str">
            <v>Сумма</v>
          </cell>
          <cell r="AL5" t="str">
            <v>Сумма</v>
          </cell>
        </row>
        <row r="6">
          <cell r="U6">
            <v>1247.58</v>
          </cell>
        </row>
        <row r="7">
          <cell r="A7" t="str">
            <v>External Sales TOTAL</v>
          </cell>
          <cell r="L7">
            <v>1537.97</v>
          </cell>
          <cell r="U7">
            <v>1696.88</v>
          </cell>
          <cell r="V7">
            <v>29958.42</v>
          </cell>
        </row>
        <row r="8">
          <cell r="A8" t="str">
            <v>Cost of Goods Sold</v>
          </cell>
          <cell r="L8">
            <v>-671.6</v>
          </cell>
          <cell r="U8">
            <v>-15755.61</v>
          </cell>
          <cell r="V8">
            <v>-90724.89</v>
          </cell>
        </row>
        <row r="9">
          <cell r="A9" t="str">
            <v>Accrual SD&amp;R</v>
          </cell>
          <cell r="F9">
            <v>42372.88</v>
          </cell>
          <cell r="H9">
            <v>-26892.16</v>
          </cell>
          <cell r="I9">
            <v>24743.360000000001</v>
          </cell>
          <cell r="L9">
            <v>-1271830.73</v>
          </cell>
          <cell r="M9">
            <v>-87098.5</v>
          </cell>
          <cell r="N9">
            <v>-151060.48000000001</v>
          </cell>
          <cell r="O9">
            <v>-15133.7</v>
          </cell>
          <cell r="R9">
            <v>-21055.25</v>
          </cell>
          <cell r="T9">
            <v>-1405704.96</v>
          </cell>
          <cell r="U9">
            <v>-10125.07</v>
          </cell>
          <cell r="V9">
            <v>96145.06</v>
          </cell>
          <cell r="X9">
            <v>-151348.4</v>
          </cell>
          <cell r="AE9">
            <v>114037.29</v>
          </cell>
          <cell r="AI9">
            <v>-5066.1899999999996</v>
          </cell>
          <cell r="AK9">
            <v>-4599.9799999999996</v>
          </cell>
          <cell r="AL9">
            <v>-721023.82</v>
          </cell>
        </row>
        <row r="10">
          <cell r="A10" t="str">
            <v>Realized SD&amp;R</v>
          </cell>
          <cell r="F10">
            <v>-42372.88</v>
          </cell>
          <cell r="I10">
            <v>-580888.82999999996</v>
          </cell>
          <cell r="AE10">
            <v>-311496.33</v>
          </cell>
        </row>
        <row r="11">
          <cell r="A11" t="str">
            <v>Realized SD&amp;R</v>
          </cell>
          <cell r="F11">
            <v>-502588.04</v>
          </cell>
          <cell r="H11">
            <v>-232315.66</v>
          </cell>
          <cell r="L11">
            <v>-4447370.83</v>
          </cell>
          <cell r="M11">
            <v>-608744.68000000005</v>
          </cell>
          <cell r="N11">
            <v>-575760.44999999995</v>
          </cell>
          <cell r="R11">
            <v>-105482.12</v>
          </cell>
          <cell r="T11">
            <v>-1227858.8</v>
          </cell>
          <cell r="V11">
            <v>-21556.14</v>
          </cell>
          <cell r="X11">
            <v>-1079336.1599999999</v>
          </cell>
          <cell r="Z11">
            <v>-43968</v>
          </cell>
          <cell r="AE11">
            <v>-322401.89</v>
          </cell>
          <cell r="AK11">
            <v>-98066.57</v>
          </cell>
          <cell r="AL11">
            <v>-1352097.86</v>
          </cell>
        </row>
        <row r="12">
          <cell r="A12" t="str">
            <v>Realized SD&amp;R</v>
          </cell>
          <cell r="T12">
            <v>-3710153.36</v>
          </cell>
          <cell r="AL12">
            <v>-233638.89</v>
          </cell>
        </row>
        <row r="13">
          <cell r="A13" t="str">
            <v>Realized SD&amp;R</v>
          </cell>
          <cell r="T13">
            <v>-449273.02</v>
          </cell>
          <cell r="AE13">
            <v>-149801.18</v>
          </cell>
        </row>
        <row r="14">
          <cell r="A14" t="str">
            <v>Realized SD&amp;R</v>
          </cell>
          <cell r="I14">
            <v>-114406.76</v>
          </cell>
          <cell r="AE14">
            <v>-120000</v>
          </cell>
        </row>
        <row r="15">
          <cell r="A15" t="str">
            <v>Realized SD&amp;R</v>
          </cell>
          <cell r="T15">
            <v>-6046862.9900000002</v>
          </cell>
        </row>
        <row r="16">
          <cell r="A16" t="str">
            <v>Realized SD&amp;R</v>
          </cell>
          <cell r="T16">
            <v>-291531</v>
          </cell>
        </row>
        <row r="17">
          <cell r="A17" t="str">
            <v>Realized SD&amp;R</v>
          </cell>
          <cell r="V17">
            <v>-449959.04</v>
          </cell>
          <cell r="AL17">
            <v>-46602.86</v>
          </cell>
        </row>
        <row r="18">
          <cell r="A18" t="str">
            <v>Realized SD&amp;R</v>
          </cell>
        </row>
        <row r="19">
          <cell r="A19" t="str">
            <v>Realized SD&amp;R</v>
          </cell>
        </row>
        <row r="20">
          <cell r="A20" t="str">
            <v>Press advertising</v>
          </cell>
        </row>
        <row r="21">
          <cell r="A21" t="str">
            <v>Marketing Events in S.-Petersburg</v>
          </cell>
        </row>
        <row r="22">
          <cell r="A22" t="str">
            <v>Catalogues / Sampleboxes</v>
          </cell>
        </row>
        <row r="23">
          <cell r="A23" t="str">
            <v>Catalogues / Sampleboxes</v>
          </cell>
        </row>
        <row r="24">
          <cell r="A24" t="str">
            <v>DM others</v>
          </cell>
        </row>
        <row r="25">
          <cell r="A25" t="str">
            <v>Press advertising</v>
          </cell>
          <cell r="N25">
            <v>-33898.31</v>
          </cell>
          <cell r="U25">
            <v>-80000</v>
          </cell>
        </row>
        <row r="26">
          <cell r="A26" t="str">
            <v>DM others</v>
          </cell>
          <cell r="F26">
            <v>-367358.49</v>
          </cell>
        </row>
        <row r="27">
          <cell r="A27" t="str">
            <v>Merchandising Metro/Others</v>
          </cell>
          <cell r="F27">
            <v>-322756.17</v>
          </cell>
          <cell r="T27">
            <v>-1573781.74</v>
          </cell>
          <cell r="AE27">
            <v>-485646.25</v>
          </cell>
          <cell r="AL27">
            <v>-846766.71</v>
          </cell>
        </row>
        <row r="28">
          <cell r="A28" t="str">
            <v xml:space="preserve">Provision for overdue receivables </v>
          </cell>
          <cell r="F28">
            <v>406117.38</v>
          </cell>
          <cell r="I28">
            <v>51742.95</v>
          </cell>
          <cell r="L28">
            <v>-1359441.88</v>
          </cell>
          <cell r="M28">
            <v>-154853.19</v>
          </cell>
          <cell r="P28">
            <v>-51413.69</v>
          </cell>
          <cell r="T28">
            <v>463800.09</v>
          </cell>
          <cell r="U28">
            <v>-49835.67</v>
          </cell>
          <cell r="V28">
            <v>-68303.240000000005</v>
          </cell>
          <cell r="AE28">
            <v>72839.839999999997</v>
          </cell>
          <cell r="AI28">
            <v>1643.7</v>
          </cell>
        </row>
        <row r="29">
          <cell r="A29" t="str">
            <v>Others (ODSC)</v>
          </cell>
        </row>
        <row r="30">
          <cell r="A30" t="e">
            <v>#N/A</v>
          </cell>
        </row>
        <row r="31">
          <cell r="A31" t="e">
            <v>#N/A</v>
          </cell>
          <cell r="U31">
            <v>-22</v>
          </cell>
        </row>
        <row r="32">
          <cell r="A32" t="str">
            <v>Salaries and Social Sec. (ISC)</v>
          </cell>
          <cell r="G32">
            <v>-6823.89</v>
          </cell>
          <cell r="H32">
            <v>-5369.37</v>
          </cell>
          <cell r="M32">
            <v>-17512.89</v>
          </cell>
          <cell r="P32">
            <v>-3339</v>
          </cell>
          <cell r="U32">
            <v>-1218</v>
          </cell>
          <cell r="X32">
            <v>-21110.52</v>
          </cell>
        </row>
        <row r="33">
          <cell r="A33" t="str">
            <v>Car/fuel compensation TOTAL</v>
          </cell>
          <cell r="F33">
            <v>-3864</v>
          </cell>
          <cell r="G33">
            <v>-29165.91</v>
          </cell>
          <cell r="H33">
            <v>-22683.45</v>
          </cell>
          <cell r="I33">
            <v>-30318.33</v>
          </cell>
          <cell r="L33">
            <v>-148833.87</v>
          </cell>
          <cell r="M33">
            <v>-72142.22</v>
          </cell>
          <cell r="N33">
            <v>-45247.08</v>
          </cell>
          <cell r="O33">
            <v>-13753.78</v>
          </cell>
          <cell r="P33">
            <v>-10529.29</v>
          </cell>
          <cell r="R33">
            <v>-39868.660000000003</v>
          </cell>
          <cell r="T33">
            <v>-112746.88</v>
          </cell>
          <cell r="U33">
            <v>-14526.94</v>
          </cell>
          <cell r="V33">
            <v>-74124.149999999994</v>
          </cell>
          <cell r="X33">
            <v>-87447.6</v>
          </cell>
          <cell r="Z33">
            <v>-8825.6200000000008</v>
          </cell>
          <cell r="AE33">
            <v>-11776.88</v>
          </cell>
          <cell r="AI33">
            <v>-9310.08</v>
          </cell>
          <cell r="AK33">
            <v>-12271.22</v>
          </cell>
          <cell r="AL33">
            <v>-26914.06</v>
          </cell>
        </row>
        <row r="34">
          <cell r="A34" t="str">
            <v>Car/fuel compensation TOTAL</v>
          </cell>
          <cell r="F34">
            <v>-276</v>
          </cell>
          <cell r="G34">
            <v>-3.27</v>
          </cell>
          <cell r="H34">
            <v>-3.27</v>
          </cell>
          <cell r="I34">
            <v>-2165.59</v>
          </cell>
          <cell r="L34">
            <v>-26.18</v>
          </cell>
          <cell r="M34">
            <v>-8.18</v>
          </cell>
          <cell r="N34">
            <v>-3.27</v>
          </cell>
          <cell r="O34">
            <v>-1.64</v>
          </cell>
          <cell r="R34">
            <v>-2847.76</v>
          </cell>
          <cell r="T34">
            <v>-8053.35</v>
          </cell>
          <cell r="U34">
            <v>-3.27</v>
          </cell>
          <cell r="V34">
            <v>-5294.58</v>
          </cell>
          <cell r="X34">
            <v>-9.82</v>
          </cell>
          <cell r="Z34">
            <v>-1.64</v>
          </cell>
          <cell r="AE34">
            <v>-841.2</v>
          </cell>
          <cell r="AL34">
            <v>-1922.43</v>
          </cell>
        </row>
        <row r="35">
          <cell r="A35" t="str">
            <v>Salaries and Social Sec. (ISC)</v>
          </cell>
          <cell r="F35">
            <v>-667.1</v>
          </cell>
          <cell r="G35">
            <v>-3040.1</v>
          </cell>
          <cell r="H35">
            <v>-2457.73</v>
          </cell>
          <cell r="I35">
            <v>-4591.9399999999996</v>
          </cell>
          <cell r="L35">
            <v>-17216.53</v>
          </cell>
          <cell r="M35">
            <v>-7795.26</v>
          </cell>
          <cell r="N35">
            <v>-5027.46</v>
          </cell>
          <cell r="O35">
            <v>-1532.31</v>
          </cell>
          <cell r="P35">
            <v>-1096.9100000000001</v>
          </cell>
          <cell r="R35">
            <v>-3887.12</v>
          </cell>
          <cell r="T35">
            <v>-17031.759999999998</v>
          </cell>
          <cell r="U35">
            <v>-1589.68</v>
          </cell>
          <cell r="V35">
            <v>-7368.22</v>
          </cell>
          <cell r="X35">
            <v>-9458.41</v>
          </cell>
          <cell r="Z35">
            <v>-952</v>
          </cell>
          <cell r="AE35">
            <v>-1768.92</v>
          </cell>
          <cell r="AI35">
            <v>-994.76</v>
          </cell>
          <cell r="AK35">
            <v>-1374.8</v>
          </cell>
          <cell r="AL35">
            <v>-3138.1</v>
          </cell>
        </row>
        <row r="36">
          <cell r="A36" t="str">
            <v>ISC Others</v>
          </cell>
        </row>
        <row r="37">
          <cell r="A37" t="str">
            <v>Office Material / Equipment</v>
          </cell>
          <cell r="U37">
            <v>-512.42999999999995</v>
          </cell>
        </row>
        <row r="38">
          <cell r="A38" t="str">
            <v>Office Material / Equipment</v>
          </cell>
        </row>
        <row r="39">
          <cell r="A39" t="str">
            <v>ISC Others</v>
          </cell>
        </row>
        <row r="40">
          <cell r="A40" t="str">
            <v>Salaries and Social Sec. (ISC)</v>
          </cell>
          <cell r="F40">
            <v>-46039.13</v>
          </cell>
          <cell r="G40">
            <v>-158590.23000000001</v>
          </cell>
          <cell r="H40">
            <v>-127255.27</v>
          </cell>
          <cell r="I40">
            <v>-311785.99</v>
          </cell>
          <cell r="L40">
            <v>-966326.71</v>
          </cell>
          <cell r="M40">
            <v>-408050.22</v>
          </cell>
          <cell r="N40">
            <v>-254807.33</v>
          </cell>
          <cell r="O40">
            <v>-82748.990000000005</v>
          </cell>
          <cell r="P40">
            <v>-62392.46</v>
          </cell>
          <cell r="R40">
            <v>-228615.51</v>
          </cell>
          <cell r="T40">
            <v>-1200778.1399999999</v>
          </cell>
          <cell r="U40">
            <v>-85179.69</v>
          </cell>
          <cell r="V40">
            <v>-458298.47</v>
          </cell>
          <cell r="X40">
            <v>-509806.62</v>
          </cell>
          <cell r="Z40">
            <v>-54856.42</v>
          </cell>
          <cell r="AE40">
            <v>-121090.74</v>
          </cell>
          <cell r="AI40">
            <v>-49942.71</v>
          </cell>
          <cell r="AK40">
            <v>-70683.360000000001</v>
          </cell>
          <cell r="AL40">
            <v>-188464.36</v>
          </cell>
        </row>
        <row r="41">
          <cell r="A41" t="str">
            <v>Salaries and Social Sec. (ISC)</v>
          </cell>
          <cell r="G41">
            <v>-584.54</v>
          </cell>
          <cell r="H41">
            <v>-1281.54</v>
          </cell>
          <cell r="I41">
            <v>-268.27</v>
          </cell>
          <cell r="L41">
            <v>-730.51</v>
          </cell>
          <cell r="M41">
            <v>-1887.11</v>
          </cell>
          <cell r="N41">
            <v>-908.71</v>
          </cell>
          <cell r="O41">
            <v>-150.9</v>
          </cell>
          <cell r="P41">
            <v>-106.52</v>
          </cell>
          <cell r="R41">
            <v>-42.08</v>
          </cell>
          <cell r="T41">
            <v>-740.37</v>
          </cell>
          <cell r="U41">
            <v>-180.82</v>
          </cell>
          <cell r="V41">
            <v>-84.16</v>
          </cell>
          <cell r="X41">
            <v>-2626.18</v>
          </cell>
          <cell r="Z41">
            <v>-35.51</v>
          </cell>
          <cell r="AE41">
            <v>-42.08</v>
          </cell>
          <cell r="AI41">
            <v>-65.430000000000007</v>
          </cell>
          <cell r="AK41">
            <v>-95.34</v>
          </cell>
          <cell r="AL41">
            <v>-80.87</v>
          </cell>
        </row>
        <row r="42">
          <cell r="A42" t="str">
            <v>Salaries and Social Sec. (ISC)</v>
          </cell>
          <cell r="H42">
            <v>-10000</v>
          </cell>
          <cell r="M42">
            <v>-33000</v>
          </cell>
          <cell r="P42">
            <v>-1000</v>
          </cell>
          <cell r="X42">
            <v>-56000</v>
          </cell>
        </row>
        <row r="43">
          <cell r="A43" t="str">
            <v>ISC Others</v>
          </cell>
          <cell r="U43">
            <v>-13430</v>
          </cell>
        </row>
        <row r="44">
          <cell r="A44" t="str">
            <v>English classes</v>
          </cell>
        </row>
        <row r="45">
          <cell r="A45" t="str">
            <v>English classes</v>
          </cell>
        </row>
        <row r="46">
          <cell r="A46" t="str">
            <v>ISC Others</v>
          </cell>
        </row>
        <row r="47">
          <cell r="A47" t="str">
            <v>Representative costs (ISC)</v>
          </cell>
        </row>
        <row r="48">
          <cell r="A48" t="str">
            <v>Representative costs (ISC)</v>
          </cell>
        </row>
        <row r="49">
          <cell r="A49" t="str">
            <v>Salaries and Social Sec. (ISC)</v>
          </cell>
          <cell r="F49">
            <v>-1920</v>
          </cell>
          <cell r="G49">
            <v>-34477.31</v>
          </cell>
          <cell r="H49">
            <v>-24341.58</v>
          </cell>
          <cell r="I49">
            <v>-28547.02</v>
          </cell>
          <cell r="L49">
            <v>-217166.34</v>
          </cell>
          <cell r="M49">
            <v>-77813.070000000007</v>
          </cell>
          <cell r="N49">
            <v>-51387.35</v>
          </cell>
          <cell r="O49">
            <v>-18705.14</v>
          </cell>
          <cell r="P49">
            <v>-16325.22</v>
          </cell>
          <cell r="R49">
            <v>-54134.87</v>
          </cell>
          <cell r="T49">
            <v>-128333.55</v>
          </cell>
          <cell r="U49">
            <v>-18314.22</v>
          </cell>
          <cell r="V49">
            <v>-109252.74</v>
          </cell>
          <cell r="X49">
            <v>-100613.99</v>
          </cell>
          <cell r="Z49">
            <v>-13649.13</v>
          </cell>
          <cell r="AE49">
            <v>-11557.63</v>
          </cell>
          <cell r="AI49">
            <v>-12388.15</v>
          </cell>
          <cell r="AK49">
            <v>-15670</v>
          </cell>
          <cell r="AL49">
            <v>-34712.31</v>
          </cell>
        </row>
        <row r="50">
          <cell r="A50" t="str">
            <v>ISC Others</v>
          </cell>
        </row>
        <row r="51">
          <cell r="A51" t="str">
            <v>ISC Others</v>
          </cell>
          <cell r="U51">
            <v>-4000.57</v>
          </cell>
        </row>
        <row r="52">
          <cell r="A52" t="str">
            <v>Business Trips (ISC)</v>
          </cell>
          <cell r="U52">
            <v>-50282.41</v>
          </cell>
          <cell r="V52">
            <v>-22379.8</v>
          </cell>
        </row>
        <row r="53">
          <cell r="A53" t="str">
            <v>Business Trips (ISC)</v>
          </cell>
          <cell r="V53">
            <v>-180</v>
          </cell>
        </row>
        <row r="54">
          <cell r="A54" t="str">
            <v>Provision for unused vacation (ISC)</v>
          </cell>
          <cell r="F54">
            <v>-4512.16</v>
          </cell>
          <cell r="G54">
            <v>-25923.22</v>
          </cell>
          <cell r="H54">
            <v>-22549.5</v>
          </cell>
          <cell r="I54">
            <v>-44794.36</v>
          </cell>
          <cell r="L54">
            <v>-157153.17000000001</v>
          </cell>
          <cell r="M54">
            <v>-67898.36</v>
          </cell>
          <cell r="N54">
            <v>-46399.85</v>
          </cell>
          <cell r="O54">
            <v>-16253.11</v>
          </cell>
          <cell r="P54">
            <v>-20346.7</v>
          </cell>
          <cell r="R54">
            <v>-32748.34</v>
          </cell>
          <cell r="T54">
            <v>-171858.24</v>
          </cell>
          <cell r="U54">
            <v>-9923.56</v>
          </cell>
          <cell r="V54">
            <v>-72979.009999999995</v>
          </cell>
          <cell r="X54">
            <v>-94552.18</v>
          </cell>
          <cell r="Z54">
            <v>-8185.68</v>
          </cell>
          <cell r="AE54">
            <v>-16805.259999999998</v>
          </cell>
          <cell r="AI54">
            <v>-11430.97</v>
          </cell>
          <cell r="AK54">
            <v>-12426.33</v>
          </cell>
          <cell r="AL54">
            <v>-31755.81</v>
          </cell>
        </row>
        <row r="55">
          <cell r="A55" t="str">
            <v>Salaries and Social Sec. (ISC)</v>
          </cell>
          <cell r="F55">
            <v>-2989.83</v>
          </cell>
          <cell r="G55">
            <v>-19338.62</v>
          </cell>
          <cell r="H55">
            <v>-13116.91</v>
          </cell>
          <cell r="I55">
            <v>-38056.47</v>
          </cell>
          <cell r="L55">
            <v>-119849.95</v>
          </cell>
          <cell r="M55">
            <v>-50228.59</v>
          </cell>
          <cell r="N55">
            <v>-28328.32</v>
          </cell>
          <cell r="O55">
            <v>-10724.79</v>
          </cell>
          <cell r="P55">
            <v>-9886.3700000000008</v>
          </cell>
          <cell r="R55">
            <v>-18387.060000000001</v>
          </cell>
          <cell r="T55">
            <v>-125160.39</v>
          </cell>
          <cell r="U55">
            <v>-10739.5</v>
          </cell>
          <cell r="V55">
            <v>-33500.5</v>
          </cell>
          <cell r="X55">
            <v>-58043.12</v>
          </cell>
          <cell r="Z55">
            <v>-6648.52</v>
          </cell>
          <cell r="AE55">
            <v>-13432.68</v>
          </cell>
          <cell r="AI55">
            <v>-8201.7099999999991</v>
          </cell>
          <cell r="AK55">
            <v>-10737.48</v>
          </cell>
          <cell r="AL55">
            <v>-26388.43</v>
          </cell>
        </row>
        <row r="56">
          <cell r="A56" t="str">
            <v>Salaries and Social Sec. (ISC)</v>
          </cell>
          <cell r="F56">
            <v>-12949.3</v>
          </cell>
          <cell r="G56">
            <v>-52356.59</v>
          </cell>
          <cell r="H56">
            <v>-42310.33</v>
          </cell>
          <cell r="I56">
            <v>-98812.57</v>
          </cell>
          <cell r="L56">
            <v>-297204.43</v>
          </cell>
          <cell r="M56">
            <v>-132718.53</v>
          </cell>
          <cell r="N56">
            <v>-76080.56</v>
          </cell>
          <cell r="O56">
            <v>-29357.53</v>
          </cell>
          <cell r="P56">
            <v>-31304.97</v>
          </cell>
          <cell r="R56">
            <v>-73372.55</v>
          </cell>
          <cell r="T56">
            <v>-424724.11</v>
          </cell>
          <cell r="U56">
            <v>-30064.12</v>
          </cell>
          <cell r="V56">
            <v>-154957.14000000001</v>
          </cell>
          <cell r="X56">
            <v>-180746.46</v>
          </cell>
          <cell r="Z56">
            <v>-20959.400000000001</v>
          </cell>
          <cell r="AE56">
            <v>-41266.620000000003</v>
          </cell>
          <cell r="AI56">
            <v>-19898.02</v>
          </cell>
          <cell r="AK56">
            <v>-23081.43</v>
          </cell>
          <cell r="AL56">
            <v>-41828.410000000003</v>
          </cell>
        </row>
        <row r="57">
          <cell r="A57" t="str">
            <v>ISC Others</v>
          </cell>
        </row>
        <row r="58">
          <cell r="A58" t="str">
            <v>Moscow Mobile Phones</v>
          </cell>
        </row>
        <row r="59">
          <cell r="A59" t="str">
            <v>Moscow Mobile Phones</v>
          </cell>
        </row>
        <row r="60">
          <cell r="A60" t="str">
            <v>ISC Others</v>
          </cell>
        </row>
        <row r="61">
          <cell r="A61" t="e">
            <v>#N/A</v>
          </cell>
        </row>
        <row r="62">
          <cell r="A62" t="str">
            <v>Moscow/SPb Internet</v>
          </cell>
        </row>
        <row r="63">
          <cell r="A63" t="str">
            <v>Car/fuel compensation TOTAL</v>
          </cell>
          <cell r="G63">
            <v>-672</v>
          </cell>
          <cell r="H63">
            <v>-504</v>
          </cell>
          <cell r="I63">
            <v>-1344</v>
          </cell>
          <cell r="L63">
            <v>-2856</v>
          </cell>
          <cell r="M63">
            <v>-1344</v>
          </cell>
          <cell r="N63">
            <v>-1176</v>
          </cell>
          <cell r="O63">
            <v>-504</v>
          </cell>
          <cell r="P63">
            <v>-840</v>
          </cell>
          <cell r="R63">
            <v>-336</v>
          </cell>
          <cell r="T63">
            <v>-7392</v>
          </cell>
          <cell r="U63">
            <v>-3147.79</v>
          </cell>
          <cell r="V63">
            <v>-840</v>
          </cell>
          <cell r="X63">
            <v>-2520</v>
          </cell>
          <cell r="Z63">
            <v>-336</v>
          </cell>
          <cell r="AE63">
            <v>-504</v>
          </cell>
          <cell r="AI63">
            <v>-504</v>
          </cell>
          <cell r="AK63">
            <v>-168</v>
          </cell>
        </row>
        <row r="64">
          <cell r="A64" t="str">
            <v>Car/fuel compensation TOTAL</v>
          </cell>
          <cell r="G64">
            <v>-48</v>
          </cell>
          <cell r="H64">
            <v>-36</v>
          </cell>
          <cell r="I64">
            <v>-96</v>
          </cell>
          <cell r="L64">
            <v>-204</v>
          </cell>
          <cell r="M64">
            <v>-96</v>
          </cell>
          <cell r="N64">
            <v>-84</v>
          </cell>
          <cell r="O64">
            <v>-36</v>
          </cell>
          <cell r="P64">
            <v>-60</v>
          </cell>
          <cell r="R64">
            <v>-24</v>
          </cell>
          <cell r="T64">
            <v>-528</v>
          </cell>
          <cell r="U64">
            <v>-224.84</v>
          </cell>
          <cell r="V64">
            <v>-60</v>
          </cell>
          <cell r="X64">
            <v>-180</v>
          </cell>
          <cell r="Z64">
            <v>-24</v>
          </cell>
          <cell r="AE64">
            <v>-36</v>
          </cell>
          <cell r="AI64">
            <v>-36</v>
          </cell>
          <cell r="AK64">
            <v>-12</v>
          </cell>
        </row>
        <row r="65">
          <cell r="A65" t="str">
            <v>Salaries and Social Sec. (ISC)</v>
          </cell>
          <cell r="F65">
            <v>-16.8</v>
          </cell>
          <cell r="G65">
            <v>-145.6</v>
          </cell>
          <cell r="H65">
            <v>-116.9</v>
          </cell>
          <cell r="I65">
            <v>-358.4</v>
          </cell>
          <cell r="L65">
            <v>-824.6</v>
          </cell>
          <cell r="M65">
            <v>-332.5</v>
          </cell>
          <cell r="N65">
            <v>-270.89999999999998</v>
          </cell>
          <cell r="O65">
            <v>-72.099999999999994</v>
          </cell>
          <cell r="P65">
            <v>-65.8</v>
          </cell>
          <cell r="R65">
            <v>-77.7</v>
          </cell>
          <cell r="T65">
            <v>-1436.4</v>
          </cell>
          <cell r="U65">
            <v>-298.2</v>
          </cell>
          <cell r="V65">
            <v>-208.6</v>
          </cell>
          <cell r="X65">
            <v>-448.7</v>
          </cell>
          <cell r="Z65">
            <v>-25.9</v>
          </cell>
          <cell r="AE65">
            <v>-148.4</v>
          </cell>
          <cell r="AI65">
            <v>-58.1</v>
          </cell>
          <cell r="AK65">
            <v>-63.7</v>
          </cell>
          <cell r="AL65">
            <v>-241.5</v>
          </cell>
        </row>
        <row r="66">
          <cell r="A66" t="str">
            <v>Office Material / Equipment</v>
          </cell>
        </row>
        <row r="67">
          <cell r="A67" t="str">
            <v>Office Material / Equipment</v>
          </cell>
        </row>
        <row r="68">
          <cell r="A68" t="str">
            <v>Salaries and Social Sec. (ISC)</v>
          </cell>
          <cell r="F68">
            <v>-573.91</v>
          </cell>
          <cell r="G68">
            <v>-5118.92</v>
          </cell>
          <cell r="H68">
            <v>-4094.16</v>
          </cell>
          <cell r="I68">
            <v>-12530.71</v>
          </cell>
          <cell r="L68">
            <v>-29211.53</v>
          </cell>
          <cell r="M68">
            <v>-11676.77</v>
          </cell>
          <cell r="N68">
            <v>-9565.4699999999993</v>
          </cell>
          <cell r="O68">
            <v>-2453.27</v>
          </cell>
          <cell r="P68">
            <v>-2100</v>
          </cell>
          <cell r="R68">
            <v>-2635.65</v>
          </cell>
          <cell r="T68">
            <v>-50773.48</v>
          </cell>
          <cell r="U68">
            <v>-12737.22</v>
          </cell>
          <cell r="V68">
            <v>-7382.2</v>
          </cell>
          <cell r="X68">
            <v>-15527.44</v>
          </cell>
          <cell r="Z68">
            <v>-840</v>
          </cell>
          <cell r="AE68">
            <v>-5250.89</v>
          </cell>
          <cell r="AI68">
            <v>-1905.65</v>
          </cell>
          <cell r="AK68">
            <v>-2208.92</v>
          </cell>
          <cell r="AL68">
            <v>-8938.1</v>
          </cell>
        </row>
        <row r="69">
          <cell r="A69" t="str">
            <v>Salaries and Social Sec. (ISC)</v>
          </cell>
          <cell r="G69">
            <v>-1260</v>
          </cell>
          <cell r="H69">
            <v>-2520</v>
          </cell>
          <cell r="I69">
            <v>-7560</v>
          </cell>
          <cell r="L69">
            <v>-11340</v>
          </cell>
          <cell r="M69">
            <v>-5040</v>
          </cell>
          <cell r="N69">
            <v>-5040</v>
          </cell>
          <cell r="O69">
            <v>-2520</v>
          </cell>
          <cell r="P69">
            <v>-3780</v>
          </cell>
          <cell r="R69">
            <v>-2520</v>
          </cell>
          <cell r="T69">
            <v>-18900</v>
          </cell>
          <cell r="U69">
            <v>-1260</v>
          </cell>
          <cell r="V69">
            <v>-2520</v>
          </cell>
          <cell r="X69">
            <v>-11340</v>
          </cell>
          <cell r="Z69">
            <v>-1260</v>
          </cell>
          <cell r="AE69">
            <v>-2520</v>
          </cell>
          <cell r="AI69">
            <v>-2520</v>
          </cell>
          <cell r="AK69">
            <v>-1260</v>
          </cell>
        </row>
        <row r="70">
          <cell r="A70" t="str">
            <v>Salaries and Social Sec. (ISC)</v>
          </cell>
        </row>
        <row r="71">
          <cell r="A71" t="str">
            <v>Salaries and Social Sec. (ISC)</v>
          </cell>
          <cell r="U71">
            <v>-4000</v>
          </cell>
        </row>
        <row r="72">
          <cell r="A72" t="str">
            <v>ISC Others</v>
          </cell>
        </row>
        <row r="73">
          <cell r="A73" t="str">
            <v>ISC Others</v>
          </cell>
        </row>
        <row r="74">
          <cell r="A74" t="str">
            <v>Business Trips (ISC)</v>
          </cell>
        </row>
        <row r="75">
          <cell r="A75" t="str">
            <v>Provision for unused vacation (ISC)</v>
          </cell>
          <cell r="F75">
            <v>-405.19</v>
          </cell>
          <cell r="G75">
            <v>-1872.35</v>
          </cell>
          <cell r="H75">
            <v>-1218.42</v>
          </cell>
          <cell r="I75">
            <v>-4584.6099999999997</v>
          </cell>
          <cell r="L75">
            <v>-8342.41</v>
          </cell>
          <cell r="M75">
            <v>-4100.28</v>
          </cell>
          <cell r="N75">
            <v>-2092.66</v>
          </cell>
          <cell r="O75">
            <v>-1215.8699999999999</v>
          </cell>
          <cell r="P75">
            <v>-1744.81</v>
          </cell>
          <cell r="R75">
            <v>-1444.78</v>
          </cell>
          <cell r="T75">
            <v>-14872.32</v>
          </cell>
          <cell r="U75">
            <v>-1505.02</v>
          </cell>
          <cell r="V75">
            <v>-2531.89</v>
          </cell>
          <cell r="X75">
            <v>-4570.3999999999996</v>
          </cell>
          <cell r="Z75">
            <v>-303.97000000000003</v>
          </cell>
          <cell r="AE75">
            <v>-2329.3000000000002</v>
          </cell>
          <cell r="AI75">
            <v>-1215.8699999999999</v>
          </cell>
          <cell r="AK75">
            <v>-1343.41</v>
          </cell>
          <cell r="AL75">
            <v>-982.11</v>
          </cell>
        </row>
        <row r="76">
          <cell r="A76" t="str">
            <v>Salaries and Social Sec. (ISC)</v>
          </cell>
          <cell r="G76">
            <v>-47.83</v>
          </cell>
          <cell r="H76">
            <v>-143.47999999999999</v>
          </cell>
          <cell r="I76">
            <v>-239.13</v>
          </cell>
          <cell r="L76">
            <v>-1052.18</v>
          </cell>
          <cell r="M76">
            <v>-143.47999999999999</v>
          </cell>
          <cell r="N76">
            <v>-143.47999999999999</v>
          </cell>
          <cell r="O76">
            <v>-47.83</v>
          </cell>
          <cell r="T76">
            <v>-1004.35</v>
          </cell>
          <cell r="U76">
            <v>-1190.6400000000001</v>
          </cell>
          <cell r="V76">
            <v>-95.65</v>
          </cell>
          <cell r="X76">
            <v>-191.3</v>
          </cell>
          <cell r="AE76">
            <v>-95.65</v>
          </cell>
          <cell r="AK76">
            <v>-47.83</v>
          </cell>
          <cell r="AL76">
            <v>-239.13</v>
          </cell>
        </row>
        <row r="77">
          <cell r="A77" t="str">
            <v>Salaries and Social Sec. (ISC)</v>
          </cell>
          <cell r="F77">
            <v>-178.4</v>
          </cell>
          <cell r="G77">
            <v>-2116.96</v>
          </cell>
          <cell r="H77">
            <v>-1911.85</v>
          </cell>
          <cell r="I77">
            <v>-5128.78</v>
          </cell>
          <cell r="L77">
            <v>-13524.64</v>
          </cell>
          <cell r="M77">
            <v>-5005.43</v>
          </cell>
          <cell r="N77">
            <v>-4356.3599999999997</v>
          </cell>
          <cell r="O77">
            <v>-882.35</v>
          </cell>
          <cell r="P77">
            <v>-1371.73</v>
          </cell>
          <cell r="R77">
            <v>-1310.0899999999999</v>
          </cell>
          <cell r="T77">
            <v>-22260.32</v>
          </cell>
          <cell r="U77">
            <v>-5838.41</v>
          </cell>
          <cell r="V77">
            <v>-2530.91</v>
          </cell>
          <cell r="X77">
            <v>-7853.31</v>
          </cell>
          <cell r="Z77">
            <v>-621.04</v>
          </cell>
          <cell r="AE77">
            <v>-1679.5</v>
          </cell>
          <cell r="AI77">
            <v>-684.97</v>
          </cell>
          <cell r="AK77">
            <v>-929.05</v>
          </cell>
          <cell r="AL77">
            <v>-2820.37</v>
          </cell>
        </row>
        <row r="78">
          <cell r="A78" t="str">
            <v>SPb Mobile Phones</v>
          </cell>
        </row>
        <row r="79">
          <cell r="A79" t="e">
            <v>#N/A</v>
          </cell>
        </row>
        <row r="80">
          <cell r="A80" t="str">
            <v>Selgros (logistic bonus)</v>
          </cell>
          <cell r="AE80">
            <v>-289135.05</v>
          </cell>
        </row>
        <row r="81">
          <cell r="A81" t="str">
            <v>Salaries and Social Sec. (FC)</v>
          </cell>
          <cell r="G81">
            <v>-389.2</v>
          </cell>
          <cell r="H81">
            <v>-375.9</v>
          </cell>
          <cell r="I81">
            <v>-154</v>
          </cell>
          <cell r="L81">
            <v>-3075.8</v>
          </cell>
          <cell r="M81">
            <v>-1200.5</v>
          </cell>
          <cell r="N81">
            <v>-818.3</v>
          </cell>
          <cell r="O81">
            <v>-266</v>
          </cell>
          <cell r="P81">
            <v>-215.6</v>
          </cell>
          <cell r="R81">
            <v>-285.60000000000002</v>
          </cell>
          <cell r="U81">
            <v>-269.5</v>
          </cell>
          <cell r="V81">
            <v>-442.4</v>
          </cell>
          <cell r="X81">
            <v>-1465.1</v>
          </cell>
          <cell r="Z81">
            <v>-206.5</v>
          </cell>
          <cell r="AI81">
            <v>-172.2</v>
          </cell>
          <cell r="AK81">
            <v>-236.6</v>
          </cell>
          <cell r="AL81">
            <v>-388.5</v>
          </cell>
        </row>
        <row r="82">
          <cell r="A82" t="str">
            <v>Car Leasing</v>
          </cell>
        </row>
        <row r="83">
          <cell r="A83" t="str">
            <v>Others</v>
          </cell>
        </row>
        <row r="84">
          <cell r="A84" t="str">
            <v>Metro (logistic bonus)</v>
          </cell>
          <cell r="T84">
            <v>-5667753.4400000004</v>
          </cell>
        </row>
        <row r="85">
          <cell r="A85" t="str">
            <v>Transport costs (to clients)</v>
          </cell>
          <cell r="F85">
            <v>-37958.49</v>
          </cell>
          <cell r="G85">
            <v>-21698.38</v>
          </cell>
          <cell r="H85">
            <v>-37077.82</v>
          </cell>
          <cell r="I85">
            <v>-224856.83</v>
          </cell>
          <cell r="L85">
            <v>-193485.34</v>
          </cell>
          <cell r="M85">
            <v>-118134.04</v>
          </cell>
          <cell r="N85">
            <v>-117330.78</v>
          </cell>
          <cell r="O85">
            <v>-20413.830000000002</v>
          </cell>
          <cell r="P85">
            <v>-16808.75</v>
          </cell>
          <cell r="R85">
            <v>-40271.760000000002</v>
          </cell>
          <cell r="T85">
            <v>-834703.98</v>
          </cell>
          <cell r="U85">
            <v>-45000.57</v>
          </cell>
          <cell r="V85">
            <v>-142303.54</v>
          </cell>
          <cell r="X85">
            <v>-189917.75</v>
          </cell>
          <cell r="Z85">
            <v>-24110.29</v>
          </cell>
          <cell r="AE85">
            <v>-252155.42</v>
          </cell>
          <cell r="AI85">
            <v>-21923.97</v>
          </cell>
          <cell r="AK85">
            <v>-4623.21</v>
          </cell>
          <cell r="AL85">
            <v>-156717.82999999999</v>
          </cell>
        </row>
        <row r="86">
          <cell r="A86" t="str">
            <v>Car Service (inc. fuel)</v>
          </cell>
        </row>
        <row r="87">
          <cell r="A87" t="str">
            <v>Salaries and Social Sec. (FC)</v>
          </cell>
          <cell r="G87">
            <v>-13981.09</v>
          </cell>
          <cell r="H87">
            <v>-13099.64</v>
          </cell>
          <cell r="I87">
            <v>-4856.7299999999996</v>
          </cell>
          <cell r="L87">
            <v>-110330.18</v>
          </cell>
          <cell r="M87">
            <v>-42028.36</v>
          </cell>
          <cell r="N87">
            <v>-28191.27</v>
          </cell>
          <cell r="O87">
            <v>-9547.64</v>
          </cell>
          <cell r="P87">
            <v>-8064</v>
          </cell>
          <cell r="R87">
            <v>-9822.5499999999993</v>
          </cell>
          <cell r="U87">
            <v>-9456</v>
          </cell>
          <cell r="V87">
            <v>-15429.82</v>
          </cell>
          <cell r="X87">
            <v>-52217.45</v>
          </cell>
          <cell r="Z87">
            <v>-7560</v>
          </cell>
          <cell r="AI87">
            <v>-6019.64</v>
          </cell>
          <cell r="AK87">
            <v>-8218.91</v>
          </cell>
          <cell r="AL87">
            <v>-12774.55</v>
          </cell>
        </row>
        <row r="88">
          <cell r="A88" t="str">
            <v>Salaries and Social Sec. (FC)</v>
          </cell>
          <cell r="G88">
            <v>-17265</v>
          </cell>
          <cell r="H88">
            <v>-13735</v>
          </cell>
          <cell r="I88">
            <v>-7905</v>
          </cell>
          <cell r="L88">
            <v>-123535</v>
          </cell>
          <cell r="M88">
            <v>-45885</v>
          </cell>
          <cell r="N88">
            <v>-28865</v>
          </cell>
          <cell r="O88">
            <v>-10015</v>
          </cell>
          <cell r="P88">
            <v>-8320</v>
          </cell>
          <cell r="R88">
            <v>-11355</v>
          </cell>
          <cell r="U88">
            <v>-9605</v>
          </cell>
          <cell r="V88">
            <v>-17675</v>
          </cell>
          <cell r="X88">
            <v>-55025</v>
          </cell>
          <cell r="Z88">
            <v>-7635</v>
          </cell>
          <cell r="AI88">
            <v>-6430</v>
          </cell>
          <cell r="AK88">
            <v>-9275</v>
          </cell>
          <cell r="AL88">
            <v>-14635</v>
          </cell>
        </row>
        <row r="89">
          <cell r="A89" t="str">
            <v>Others</v>
          </cell>
        </row>
        <row r="90">
          <cell r="A90" t="str">
            <v>Provision for unused vacation (FC)</v>
          </cell>
          <cell r="G90">
            <v>-2382.2399999999998</v>
          </cell>
          <cell r="H90">
            <v>-1743.86</v>
          </cell>
          <cell r="I90">
            <v>-921.13</v>
          </cell>
          <cell r="L90">
            <v>-16593.740000000002</v>
          </cell>
          <cell r="M90">
            <v>-5753.13</v>
          </cell>
          <cell r="N90">
            <v>-3427.52</v>
          </cell>
          <cell r="O90">
            <v>-1238.94</v>
          </cell>
          <cell r="P90">
            <v>-967.12</v>
          </cell>
          <cell r="R90">
            <v>-1344.42</v>
          </cell>
          <cell r="U90">
            <v>-1133.77</v>
          </cell>
          <cell r="V90">
            <v>-2231.9</v>
          </cell>
          <cell r="X90">
            <v>-6720.6</v>
          </cell>
          <cell r="Z90">
            <v>-915.41</v>
          </cell>
          <cell r="AI90">
            <v>-802.29</v>
          </cell>
          <cell r="AK90">
            <v>-1169.04</v>
          </cell>
          <cell r="AL90">
            <v>-1766.78</v>
          </cell>
        </row>
        <row r="91">
          <cell r="A91" t="str">
            <v>Salaries and Social Sec. (FC)</v>
          </cell>
          <cell r="G91">
            <v>-9553.85</v>
          </cell>
          <cell r="H91">
            <v>-8217.5400000000009</v>
          </cell>
          <cell r="I91">
            <v>-3900.55</v>
          </cell>
          <cell r="L91">
            <v>-71556.160000000003</v>
          </cell>
          <cell r="M91">
            <v>-26912.39</v>
          </cell>
          <cell r="N91">
            <v>-17478.12</v>
          </cell>
          <cell r="O91">
            <v>-5988.24</v>
          </cell>
          <cell r="P91">
            <v>-5013.07</v>
          </cell>
          <cell r="R91">
            <v>-6481.86</v>
          </cell>
          <cell r="U91">
            <v>-5837.8</v>
          </cell>
          <cell r="V91">
            <v>-10131.25</v>
          </cell>
          <cell r="X91">
            <v>-32829.699999999997</v>
          </cell>
          <cell r="Z91">
            <v>-4651.24</v>
          </cell>
          <cell r="AI91">
            <v>-3811.77</v>
          </cell>
          <cell r="AK91">
            <v>-5354.6</v>
          </cell>
          <cell r="AL91">
            <v>-8395</v>
          </cell>
        </row>
        <row r="92">
          <cell r="A92" t="str">
            <v>Transport costs (to clients)</v>
          </cell>
        </row>
        <row r="93">
          <cell r="A93" t="e">
            <v>#N/A</v>
          </cell>
        </row>
        <row r="94">
          <cell r="A94" t="e">
            <v>#N/A</v>
          </cell>
        </row>
        <row r="95">
          <cell r="A95" t="str">
            <v>Office Rent - Moscow</v>
          </cell>
        </row>
        <row r="96">
          <cell r="A96" t="str">
            <v>Office Rent - SPb (actual)</v>
          </cell>
        </row>
        <row r="97">
          <cell r="A97" t="str">
            <v>office materials</v>
          </cell>
        </row>
        <row r="98">
          <cell r="A98" t="str">
            <v>audit</v>
          </cell>
        </row>
        <row r="99">
          <cell r="A99" t="str">
            <v>bank services</v>
          </cell>
        </row>
        <row r="100">
          <cell r="A100" t="str">
            <v>G&amp;A others</v>
          </cell>
        </row>
        <row r="101">
          <cell r="A101" t="str">
            <v>phone,internet</v>
          </cell>
        </row>
        <row r="102">
          <cell r="A102" t="str">
            <v>Debt Collection Agency fees</v>
          </cell>
        </row>
        <row r="103">
          <cell r="A103" t="str">
            <v>Debt Collection Agency fees</v>
          </cell>
        </row>
        <row r="104">
          <cell r="A104" t="str">
            <v>Salaries and Social Sec. (G&amp;A)</v>
          </cell>
          <cell r="F104">
            <v>-344.4</v>
          </cell>
          <cell r="G104">
            <v>-885.5</v>
          </cell>
          <cell r="H104">
            <v>-755.3</v>
          </cell>
          <cell r="I104">
            <v>-2426.9</v>
          </cell>
          <cell r="L104">
            <v>-6515.6</v>
          </cell>
          <cell r="M104">
            <v>-2447.9</v>
          </cell>
          <cell r="N104">
            <v>-1630.3</v>
          </cell>
          <cell r="O104">
            <v>-564.9</v>
          </cell>
          <cell r="P104">
            <v>-417.9</v>
          </cell>
          <cell r="R104">
            <v>-574</v>
          </cell>
          <cell r="T104">
            <v>-9080.4</v>
          </cell>
          <cell r="U104">
            <v>-568.4</v>
          </cell>
          <cell r="V104">
            <v>-1467.9</v>
          </cell>
          <cell r="X104">
            <v>-3046.4</v>
          </cell>
          <cell r="Z104">
            <v>-329.7</v>
          </cell>
          <cell r="AE104">
            <v>-914.2</v>
          </cell>
          <cell r="AI104">
            <v>-317.10000000000002</v>
          </cell>
          <cell r="AK104">
            <v>-459.2</v>
          </cell>
          <cell r="AL104">
            <v>-969.5</v>
          </cell>
        </row>
        <row r="105">
          <cell r="A105" t="str">
            <v>Wlodek</v>
          </cell>
        </row>
        <row r="106">
          <cell r="A106" t="str">
            <v>IT-services (1C related)</v>
          </cell>
        </row>
        <row r="107">
          <cell r="A107" t="str">
            <v>Team building events</v>
          </cell>
        </row>
        <row r="108">
          <cell r="A108" t="str">
            <v>AK leasing</v>
          </cell>
        </row>
        <row r="109">
          <cell r="A109" t="str">
            <v>office materials</v>
          </cell>
        </row>
        <row r="110">
          <cell r="A110" t="str">
            <v>office materials</v>
          </cell>
        </row>
        <row r="111">
          <cell r="A111" t="str">
            <v>G&amp;A others</v>
          </cell>
        </row>
        <row r="112">
          <cell r="A112" t="str">
            <v>losses (VAT)</v>
          </cell>
          <cell r="I112">
            <v>-61702.99</v>
          </cell>
          <cell r="T112">
            <v>-844256.16</v>
          </cell>
          <cell r="AE112">
            <v>-67179.64</v>
          </cell>
        </row>
        <row r="113">
          <cell r="A113" t="str">
            <v>G&amp;A others</v>
          </cell>
        </row>
        <row r="114">
          <cell r="A114" t="str">
            <v>IT-services (normal)</v>
          </cell>
        </row>
        <row r="115">
          <cell r="A115" t="str">
            <v>Salaries and Social Sec. (G&amp;A)</v>
          </cell>
          <cell r="F115">
            <v>-19797.39</v>
          </cell>
          <cell r="G115">
            <v>-60940.66</v>
          </cell>
          <cell r="H115">
            <v>-48561.99</v>
          </cell>
          <cell r="I115">
            <v>-152752.82</v>
          </cell>
          <cell r="L115">
            <v>-419452.49</v>
          </cell>
          <cell r="M115">
            <v>-159048.88</v>
          </cell>
          <cell r="N115">
            <v>-106266.17</v>
          </cell>
          <cell r="O115">
            <v>-37776.370000000003</v>
          </cell>
          <cell r="P115">
            <v>-32333.94</v>
          </cell>
          <cell r="R115">
            <v>-34480.19</v>
          </cell>
          <cell r="T115">
            <v>-629284.66</v>
          </cell>
          <cell r="U115">
            <v>-40355.25</v>
          </cell>
          <cell r="V115">
            <v>-96661.55</v>
          </cell>
          <cell r="X115">
            <v>-200049.73</v>
          </cell>
          <cell r="Z115">
            <v>-23035.03</v>
          </cell>
          <cell r="AE115">
            <v>-57590.54</v>
          </cell>
          <cell r="AI115">
            <v>-22076.47</v>
          </cell>
          <cell r="AK115">
            <v>-27698.74</v>
          </cell>
          <cell r="AL115">
            <v>-57313.46</v>
          </cell>
        </row>
        <row r="116">
          <cell r="A116" t="str">
            <v>Salaries and Social Sec. (G&amp;A)</v>
          </cell>
          <cell r="G116">
            <v>-9.86</v>
          </cell>
          <cell r="H116">
            <v>-3.29</v>
          </cell>
          <cell r="I116">
            <v>-6.57</v>
          </cell>
          <cell r="L116">
            <v>-26.29</v>
          </cell>
          <cell r="M116">
            <v>-13.15</v>
          </cell>
          <cell r="N116">
            <v>-9.86</v>
          </cell>
          <cell r="O116">
            <v>-3.29</v>
          </cell>
          <cell r="P116">
            <v>-6.57</v>
          </cell>
          <cell r="T116">
            <v>-95.32</v>
          </cell>
          <cell r="U116">
            <v>-6.57</v>
          </cell>
          <cell r="V116">
            <v>-9.86</v>
          </cell>
          <cell r="X116">
            <v>-19.72</v>
          </cell>
          <cell r="Z116">
            <v>-3.29</v>
          </cell>
          <cell r="AE116">
            <v>-3.29</v>
          </cell>
          <cell r="AI116">
            <v>-3.29</v>
          </cell>
        </row>
        <row r="117">
          <cell r="A117" t="str">
            <v>Human resourt</v>
          </cell>
        </row>
        <row r="118">
          <cell r="A118" t="str">
            <v>Subscription</v>
          </cell>
        </row>
        <row r="119">
          <cell r="A119" t="str">
            <v>Subscription</v>
          </cell>
        </row>
        <row r="120">
          <cell r="A120" t="str">
            <v>Salaries and Social Sec. (G&amp;A)</v>
          </cell>
        </row>
        <row r="121">
          <cell r="A121" t="str">
            <v>post service</v>
          </cell>
        </row>
        <row r="122">
          <cell r="A122" t="str">
            <v>Salaries and Social Sec. (G&amp;A)</v>
          </cell>
          <cell r="F122">
            <v>-1200</v>
          </cell>
          <cell r="G122">
            <v>-3600</v>
          </cell>
          <cell r="H122">
            <v>-3000</v>
          </cell>
          <cell r="I122">
            <v>-9400</v>
          </cell>
          <cell r="L122">
            <v>-27200</v>
          </cell>
          <cell r="M122">
            <v>-9600</v>
          </cell>
          <cell r="N122">
            <v>-6200</v>
          </cell>
          <cell r="O122">
            <v>-2200</v>
          </cell>
          <cell r="P122">
            <v>-1600</v>
          </cell>
          <cell r="R122">
            <v>-2200</v>
          </cell>
          <cell r="T122">
            <v>-36600</v>
          </cell>
          <cell r="U122">
            <v>-2200</v>
          </cell>
          <cell r="V122">
            <v>-5800</v>
          </cell>
          <cell r="X122">
            <v>-12200</v>
          </cell>
          <cell r="Z122">
            <v>-1400</v>
          </cell>
          <cell r="AE122">
            <v>-3600</v>
          </cell>
          <cell r="AI122">
            <v>-1200</v>
          </cell>
          <cell r="AK122">
            <v>-1800</v>
          </cell>
          <cell r="AL122">
            <v>-3600</v>
          </cell>
        </row>
        <row r="123">
          <cell r="A123" t="str">
            <v>G&amp;A others</v>
          </cell>
        </row>
        <row r="124">
          <cell r="A124" t="str">
            <v>G&amp;A others</v>
          </cell>
          <cell r="U124">
            <v>-3345</v>
          </cell>
        </row>
        <row r="125">
          <cell r="A125" t="str">
            <v>Business Trips (G&amp;A)</v>
          </cell>
        </row>
        <row r="126">
          <cell r="A126" t="str">
            <v>Business Trips (G&amp;A)</v>
          </cell>
        </row>
        <row r="127">
          <cell r="A127" t="str">
            <v>Provision for unused vacation (G&amp;A)</v>
          </cell>
          <cell r="F127">
            <v>-3066.32</v>
          </cell>
          <cell r="G127">
            <v>-7505.23</v>
          </cell>
          <cell r="H127">
            <v>-4517.13</v>
          </cell>
          <cell r="I127">
            <v>-13871.43</v>
          </cell>
          <cell r="L127">
            <v>-36915.64</v>
          </cell>
          <cell r="M127">
            <v>-19116.439999999999</v>
          </cell>
          <cell r="N127">
            <v>-16947.11</v>
          </cell>
          <cell r="O127">
            <v>-5816.65</v>
          </cell>
          <cell r="P127">
            <v>-9379.84</v>
          </cell>
          <cell r="R127">
            <v>-1992.9</v>
          </cell>
          <cell r="T127">
            <v>-85835.85</v>
          </cell>
          <cell r="U127">
            <v>-4171.87</v>
          </cell>
          <cell r="V127">
            <v>-8668.2900000000009</v>
          </cell>
          <cell r="X127">
            <v>-28233.4</v>
          </cell>
          <cell r="Z127">
            <v>-2842.43</v>
          </cell>
          <cell r="AE127">
            <v>-5952.55</v>
          </cell>
          <cell r="AI127">
            <v>-5745.47</v>
          </cell>
          <cell r="AK127">
            <v>-4865.18</v>
          </cell>
          <cell r="AL127">
            <v>-9150.5</v>
          </cell>
        </row>
        <row r="128">
          <cell r="A128" t="str">
            <v>G&amp;A others</v>
          </cell>
          <cell r="T128">
            <v>-97746.36</v>
          </cell>
          <cell r="U128">
            <v>-190.31</v>
          </cell>
        </row>
        <row r="129">
          <cell r="A129" t="str">
            <v>Salaries and Social Sec. (G&amp;A)</v>
          </cell>
          <cell r="G129">
            <v>-3290.5</v>
          </cell>
          <cell r="H129">
            <v>-1167.58</v>
          </cell>
          <cell r="I129">
            <v>-5284.31</v>
          </cell>
          <cell r="L129">
            <v>-13906.03</v>
          </cell>
          <cell r="M129">
            <v>-5272.04</v>
          </cell>
          <cell r="N129">
            <v>-1261.45</v>
          </cell>
          <cell r="O129">
            <v>-353.63</v>
          </cell>
          <cell r="P129">
            <v>-93.87</v>
          </cell>
          <cell r="R129">
            <v>-1627.91</v>
          </cell>
          <cell r="T129">
            <v>-17333.5</v>
          </cell>
          <cell r="U129">
            <v>-1214.52</v>
          </cell>
          <cell r="V129">
            <v>-3396.63</v>
          </cell>
          <cell r="X129">
            <v>-4658.08</v>
          </cell>
          <cell r="Z129">
            <v>-353.63</v>
          </cell>
          <cell r="AE129">
            <v>-1674.84</v>
          </cell>
          <cell r="AI129">
            <v>-554.19000000000005</v>
          </cell>
          <cell r="AK129">
            <v>-1014.52</v>
          </cell>
          <cell r="AL129">
            <v>-1521.79</v>
          </cell>
        </row>
        <row r="130">
          <cell r="A130" t="str">
            <v>Salaries and Social Sec. (G&amp;A)</v>
          </cell>
          <cell r="F130">
            <v>-4293.88</v>
          </cell>
          <cell r="G130">
            <v>-14996.49</v>
          </cell>
          <cell r="H130">
            <v>-11632.65</v>
          </cell>
          <cell r="I130">
            <v>-35841.949999999997</v>
          </cell>
          <cell r="L130">
            <v>-99589.32</v>
          </cell>
          <cell r="M130">
            <v>-37703.97</v>
          </cell>
          <cell r="N130">
            <v>-24936.04</v>
          </cell>
          <cell r="O130">
            <v>-9624.17</v>
          </cell>
          <cell r="P130">
            <v>-9703.5300000000007</v>
          </cell>
          <cell r="R130">
            <v>-8128.17</v>
          </cell>
          <cell r="T130">
            <v>-155831.25</v>
          </cell>
          <cell r="U130">
            <v>-10282.64</v>
          </cell>
          <cell r="V130">
            <v>-22776.12</v>
          </cell>
          <cell r="X130">
            <v>-49751.94</v>
          </cell>
          <cell r="Z130">
            <v>-6323.5</v>
          </cell>
          <cell r="AE130">
            <v>-13153.54</v>
          </cell>
          <cell r="AI130">
            <v>-6160.52</v>
          </cell>
          <cell r="AK130">
            <v>-6305.88</v>
          </cell>
          <cell r="AL130">
            <v>-9941.3799999999992</v>
          </cell>
        </row>
        <row r="131">
          <cell r="A131" t="str">
            <v>Taxi costs</v>
          </cell>
        </row>
        <row r="132">
          <cell r="A132" t="str">
            <v>phone,internet</v>
          </cell>
        </row>
        <row r="133">
          <cell r="A133" t="str">
            <v>IT-services (normal)</v>
          </cell>
        </row>
        <row r="134">
          <cell r="A134" t="str">
            <v>G&amp;A others</v>
          </cell>
        </row>
        <row r="135">
          <cell r="A135" t="str">
            <v>penalty</v>
          </cell>
        </row>
        <row r="136">
          <cell r="A136" t="str">
            <v>penalty</v>
          </cell>
        </row>
        <row r="137">
          <cell r="A137" t="str">
            <v>penalty</v>
          </cell>
          <cell r="T137">
            <v>-504000</v>
          </cell>
        </row>
        <row r="138">
          <cell r="A138" t="str">
            <v>penalty</v>
          </cell>
        </row>
        <row r="139">
          <cell r="A139" t="str">
            <v>Office Rent - Moscow</v>
          </cell>
        </row>
        <row r="140">
          <cell r="A140" t="str">
            <v>Law service (actual)</v>
          </cell>
        </row>
        <row r="141">
          <cell r="A141" t="e">
            <v>#N/A</v>
          </cell>
          <cell r="I141">
            <v>0.1</v>
          </cell>
          <cell r="P141">
            <v>-26209.56</v>
          </cell>
          <cell r="T141">
            <v>1424.35</v>
          </cell>
          <cell r="U141">
            <v>2.91</v>
          </cell>
          <cell r="V141">
            <v>219.8</v>
          </cell>
          <cell r="AL141">
            <v>26.21</v>
          </cell>
        </row>
        <row r="142">
          <cell r="A142" t="str">
            <v>External Sales TOTAL</v>
          </cell>
          <cell r="F142">
            <v>1419740.2</v>
          </cell>
          <cell r="G142">
            <v>4114587.7</v>
          </cell>
          <cell r="H142">
            <v>3370581.38</v>
          </cell>
          <cell r="I142">
            <v>9725362.8699999992</v>
          </cell>
          <cell r="L142">
            <v>28600679.449999999</v>
          </cell>
          <cell r="M142">
            <v>10240160.699999999</v>
          </cell>
          <cell r="N142">
            <v>6703687.0499999998</v>
          </cell>
          <cell r="O142">
            <v>2285618.75</v>
          </cell>
          <cell r="P142">
            <v>1511170.79</v>
          </cell>
          <cell r="R142">
            <v>2549064.69</v>
          </cell>
          <cell r="T142">
            <v>38361602.490000002</v>
          </cell>
          <cell r="U142">
            <v>1995863.44</v>
          </cell>
          <cell r="V142">
            <v>6057820.6500000004</v>
          </cell>
          <cell r="X142">
            <v>12321648.689999999</v>
          </cell>
          <cell r="Z142">
            <v>1629666.14</v>
          </cell>
          <cell r="AE142">
            <v>3883950.14</v>
          </cell>
          <cell r="AI142">
            <v>1455258.17</v>
          </cell>
          <cell r="AK142">
            <v>2126015.65</v>
          </cell>
          <cell r="AL142">
            <v>6124086.54</v>
          </cell>
        </row>
        <row r="143">
          <cell r="A143" t="str">
            <v>G&amp;A others</v>
          </cell>
          <cell r="U143">
            <v>37529.68</v>
          </cell>
        </row>
        <row r="144">
          <cell r="A144" t="str">
            <v>G&amp;A others</v>
          </cell>
          <cell r="T144">
            <v>-134584.5</v>
          </cell>
        </row>
        <row r="145">
          <cell r="A145" t="str">
            <v>Cost of Goods Sold</v>
          </cell>
          <cell r="F145">
            <v>-598610.46</v>
          </cell>
          <cell r="G145">
            <v>-1275196.71</v>
          </cell>
          <cell r="H145">
            <v>-1579709.53</v>
          </cell>
          <cell r="I145">
            <v>-4553949.45</v>
          </cell>
          <cell r="L145">
            <v>-14252893.25</v>
          </cell>
          <cell r="M145">
            <v>-5043882.01</v>
          </cell>
          <cell r="N145">
            <v>-3224096.97</v>
          </cell>
          <cell r="O145">
            <v>-1280108.54</v>
          </cell>
          <cell r="P145">
            <v>-909317.92</v>
          </cell>
          <cell r="R145">
            <v>-1299013.71</v>
          </cell>
          <cell r="T145">
            <v>-15343673.109999999</v>
          </cell>
          <cell r="U145">
            <v>-887745.55</v>
          </cell>
          <cell r="V145">
            <v>-2891519.14</v>
          </cell>
          <cell r="X145">
            <v>-6097108.9500000002</v>
          </cell>
          <cell r="Z145">
            <v>-870453.81</v>
          </cell>
          <cell r="AE145">
            <v>-1570961.95</v>
          </cell>
          <cell r="AI145">
            <v>-708272.85</v>
          </cell>
          <cell r="AK145">
            <v>-938090.83</v>
          </cell>
          <cell r="AL145">
            <v>-2269246.9300000002</v>
          </cell>
        </row>
        <row r="146">
          <cell r="A146" t="str">
            <v>G&amp;A others</v>
          </cell>
          <cell r="T146">
            <v>-47150.21</v>
          </cell>
          <cell r="U146">
            <v>-23878.02</v>
          </cell>
        </row>
        <row r="147">
          <cell r="A147" t="str">
            <v>G&amp;A others</v>
          </cell>
          <cell r="F147">
            <v>0.01</v>
          </cell>
          <cell r="T147">
            <v>-40125.4</v>
          </cell>
          <cell r="U147">
            <v>-15729.46</v>
          </cell>
        </row>
        <row r="148">
          <cell r="A148" t="e">
            <v>#N/A</v>
          </cell>
        </row>
        <row r="149">
          <cell r="A149" t="str">
            <v>Salaries and Social Sec. (WH)</v>
          </cell>
          <cell r="F149">
            <v>-184.8</v>
          </cell>
          <cell r="G149">
            <v>-405.36</v>
          </cell>
          <cell r="H149">
            <v>-391.3</v>
          </cell>
          <cell r="I149">
            <v>-1179.5</v>
          </cell>
          <cell r="L149">
            <v>-3357.96</v>
          </cell>
          <cell r="M149">
            <v>-1188.5999999999999</v>
          </cell>
          <cell r="N149">
            <v>-833.7</v>
          </cell>
          <cell r="O149">
            <v>-290.5</v>
          </cell>
          <cell r="P149">
            <v>-200.96</v>
          </cell>
          <cell r="R149">
            <v>-262.5</v>
          </cell>
          <cell r="T149">
            <v>-4574.5600000000004</v>
          </cell>
          <cell r="U149">
            <v>-271.66000000000003</v>
          </cell>
          <cell r="V149">
            <v>-714.7</v>
          </cell>
          <cell r="X149">
            <v>-1541.46</v>
          </cell>
          <cell r="Z149">
            <v>-175.76</v>
          </cell>
          <cell r="AE149">
            <v>-455.7</v>
          </cell>
          <cell r="AI149">
            <v>-144.19999999999999</v>
          </cell>
          <cell r="AK149">
            <v>-220.56</v>
          </cell>
          <cell r="AL149">
            <v>-483</v>
          </cell>
        </row>
        <row r="150">
          <cell r="A150" t="str">
            <v>Others (WH)</v>
          </cell>
        </row>
        <row r="151">
          <cell r="A151" t="str">
            <v>Others (WH)</v>
          </cell>
        </row>
        <row r="152">
          <cell r="A152" t="str">
            <v>Others (WH)</v>
          </cell>
        </row>
        <row r="153">
          <cell r="A153" t="str">
            <v>Salaries and Social Sec. (WH)</v>
          </cell>
          <cell r="F153">
            <v>-7142.01</v>
          </cell>
          <cell r="G153">
            <v>-19015.11</v>
          </cell>
          <cell r="H153">
            <v>-17178.54</v>
          </cell>
          <cell r="I153">
            <v>-52307.39</v>
          </cell>
          <cell r="L153">
            <v>-153048.45000000001</v>
          </cell>
          <cell r="M153">
            <v>-53339.75</v>
          </cell>
          <cell r="N153">
            <v>-36370.31</v>
          </cell>
          <cell r="O153">
            <v>-12835.35</v>
          </cell>
          <cell r="P153">
            <v>-9239.2099999999991</v>
          </cell>
          <cell r="R153">
            <v>-11710.69</v>
          </cell>
          <cell r="T153">
            <v>-208250.31</v>
          </cell>
          <cell r="U153">
            <v>-12328.51</v>
          </cell>
          <cell r="V153">
            <v>-32217.74</v>
          </cell>
          <cell r="X153">
            <v>-69664.14</v>
          </cell>
          <cell r="Z153">
            <v>-8161.85</v>
          </cell>
          <cell r="AE153">
            <v>-20328.53</v>
          </cell>
          <cell r="AI153">
            <v>-6512.03</v>
          </cell>
          <cell r="AK153">
            <v>-9755.9500000000007</v>
          </cell>
          <cell r="AL153">
            <v>-20892.63</v>
          </cell>
        </row>
        <row r="154">
          <cell r="A154" t="str">
            <v>Salaries and Social Sec. (WH)</v>
          </cell>
          <cell r="G154">
            <v>-948.28</v>
          </cell>
          <cell r="H154">
            <v>-890.83</v>
          </cell>
          <cell r="I154">
            <v>-3074.74</v>
          </cell>
          <cell r="L154">
            <v>-5833.41</v>
          </cell>
          <cell r="M154">
            <v>-2701.17</v>
          </cell>
          <cell r="N154">
            <v>-2097.71</v>
          </cell>
          <cell r="O154">
            <v>-1034.51</v>
          </cell>
          <cell r="P154">
            <v>-1637.93</v>
          </cell>
          <cell r="R154">
            <v>-718.41</v>
          </cell>
          <cell r="T154">
            <v>-12040.47</v>
          </cell>
          <cell r="U154">
            <v>-919.54</v>
          </cell>
          <cell r="V154">
            <v>-1379.35</v>
          </cell>
          <cell r="X154">
            <v>-4482.8100000000004</v>
          </cell>
          <cell r="Z154">
            <v>-603.44000000000005</v>
          </cell>
          <cell r="AE154">
            <v>-890.83</v>
          </cell>
          <cell r="AI154">
            <v>-890.83</v>
          </cell>
          <cell r="AK154">
            <v>-431.02</v>
          </cell>
          <cell r="AL154">
            <v>-287.36</v>
          </cell>
        </row>
        <row r="155">
          <cell r="A155" t="str">
            <v>Others (WH)</v>
          </cell>
        </row>
        <row r="156">
          <cell r="A156" t="str">
            <v>Others (WH)</v>
          </cell>
        </row>
        <row r="157">
          <cell r="A157" t="str">
            <v>Provision for unused vacation (WH)</v>
          </cell>
          <cell r="F157">
            <v>-858.86</v>
          </cell>
          <cell r="G157">
            <v>-2945.64</v>
          </cell>
          <cell r="H157">
            <v>-2180.5700000000002</v>
          </cell>
          <cell r="I157">
            <v>-8414.91</v>
          </cell>
          <cell r="L157">
            <v>-18554.71</v>
          </cell>
          <cell r="M157">
            <v>-7690.37</v>
          </cell>
          <cell r="N157">
            <v>-4289.1899999999996</v>
          </cell>
          <cell r="O157">
            <v>-1697.26</v>
          </cell>
          <cell r="P157">
            <v>-1291.81</v>
          </cell>
          <cell r="R157">
            <v>-2377.69</v>
          </cell>
          <cell r="T157">
            <v>-27343.17</v>
          </cell>
          <cell r="U157">
            <v>-2347.4899999999998</v>
          </cell>
          <cell r="V157">
            <v>-4864.21</v>
          </cell>
          <cell r="X157">
            <v>-9924.81</v>
          </cell>
          <cell r="Z157">
            <v>-1372.21</v>
          </cell>
          <cell r="AE157">
            <v>-2673.21</v>
          </cell>
          <cell r="AI157">
            <v>-936.29</v>
          </cell>
          <cell r="AK157">
            <v>-906.74</v>
          </cell>
          <cell r="AL157">
            <v>-1049.57</v>
          </cell>
        </row>
        <row r="158">
          <cell r="A158" t="str">
            <v>Salaries and Social Sec. (WH)</v>
          </cell>
          <cell r="F158">
            <v>-487.65</v>
          </cell>
          <cell r="G158">
            <v>-1465.28</v>
          </cell>
          <cell r="H158">
            <v>-930.61</v>
          </cell>
          <cell r="I158">
            <v>-3776.79</v>
          </cell>
          <cell r="L158">
            <v>-7077.88</v>
          </cell>
          <cell r="M158">
            <v>-3576.57</v>
          </cell>
          <cell r="N158">
            <v>-2157.34</v>
          </cell>
          <cell r="O158">
            <v>-741.16</v>
          </cell>
          <cell r="P158">
            <v>-868.56</v>
          </cell>
          <cell r="R158">
            <v>-1051.99</v>
          </cell>
          <cell r="T158">
            <v>-11123.78</v>
          </cell>
          <cell r="U158">
            <v>-748.74</v>
          </cell>
          <cell r="V158">
            <v>-1875.98</v>
          </cell>
          <cell r="X158">
            <v>-4145.3900000000003</v>
          </cell>
          <cell r="Z158">
            <v>-289.51</v>
          </cell>
          <cell r="AE158">
            <v>-1213.69</v>
          </cell>
          <cell r="AI158">
            <v>-768.49</v>
          </cell>
          <cell r="AK158">
            <v>-857.35</v>
          </cell>
          <cell r="AL158">
            <v>-1443.66</v>
          </cell>
        </row>
        <row r="159">
          <cell r="A159" t="str">
            <v>Salaries and Social Sec. (WH)</v>
          </cell>
          <cell r="F159">
            <v>-2359.96</v>
          </cell>
          <cell r="G159">
            <v>-5773.04</v>
          </cell>
          <cell r="H159">
            <v>-5277.13</v>
          </cell>
          <cell r="I159">
            <v>-16099.97</v>
          </cell>
          <cell r="L159">
            <v>-46351.88</v>
          </cell>
          <cell r="M159">
            <v>-16425.060000000001</v>
          </cell>
          <cell r="N159">
            <v>-10923.2</v>
          </cell>
          <cell r="O159">
            <v>-4271.2299999999996</v>
          </cell>
          <cell r="P159">
            <v>-3674.66</v>
          </cell>
          <cell r="R159">
            <v>-3711.43</v>
          </cell>
          <cell r="T159">
            <v>-63788.58</v>
          </cell>
          <cell r="U159">
            <v>-4012.7</v>
          </cell>
          <cell r="V159">
            <v>-9651.66</v>
          </cell>
          <cell r="X159">
            <v>-21914.33</v>
          </cell>
          <cell r="Z159">
            <v>-2809.87</v>
          </cell>
          <cell r="AE159">
            <v>-5926.15</v>
          </cell>
          <cell r="AI159">
            <v>-2398.64</v>
          </cell>
          <cell r="AK159">
            <v>-3029.17</v>
          </cell>
          <cell r="AL159">
            <v>-4646.6499999999996</v>
          </cell>
        </row>
        <row r="160">
          <cell r="A160" t="str">
            <v>Others (WH)</v>
          </cell>
        </row>
        <row r="161">
          <cell r="A161" t="str">
            <v>Warehouse outsoursing</v>
          </cell>
        </row>
        <row r="162">
          <cell r="A162" t="str">
            <v>Warehouse outsoursing</v>
          </cell>
        </row>
        <row r="163">
          <cell r="A163" t="str">
            <v>Warehouse outsoursing</v>
          </cell>
        </row>
        <row r="164">
          <cell r="F164">
            <v>-117541.15</v>
          </cell>
          <cell r="G164">
            <v>2310754.94</v>
          </cell>
          <cell r="H164">
            <v>1079013.5900000001</v>
          </cell>
          <cell r="I164">
            <v>3352687.56</v>
          </cell>
          <cell r="L164">
            <v>3921740.2</v>
          </cell>
          <cell r="M164">
            <v>2890752.11</v>
          </cell>
          <cell r="N164">
            <v>1777918.67</v>
          </cell>
          <cell r="O164">
            <v>684738.23</v>
          </cell>
          <cell r="P164">
            <v>248102.52</v>
          </cell>
          <cell r="R164">
            <v>522864.37</v>
          </cell>
          <cell r="T164">
            <v>-2960107.61</v>
          </cell>
          <cell r="U164">
            <v>528815.93999999994</v>
          </cell>
          <cell r="V164">
            <v>1329795.56</v>
          </cell>
          <cell r="X164">
            <v>3083001.32</v>
          </cell>
          <cell r="Z164">
            <v>504940.84</v>
          </cell>
          <cell r="AE164">
            <v>156526.74</v>
          </cell>
          <cell r="AI164">
            <v>537539.02</v>
          </cell>
          <cell r="AK164">
            <v>846663.73</v>
          </cell>
          <cell r="AL164">
            <v>-19667.47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BL174"/>
  <sheetViews>
    <sheetView showGridLines="0" zoomScale="70" zoomScaleNormal="70" workbookViewId="0">
      <pane xSplit="20" ySplit="2" topLeftCell="U3" activePane="bottomRight" state="frozen"/>
      <selection activeCell="A28" sqref="A28:IV28"/>
      <selection pane="topRight" activeCell="A28" sqref="A28:IV28"/>
      <selection pane="bottomLeft" activeCell="A28" sqref="A28:IV28"/>
      <selection pane="bottomRight" activeCell="U7" sqref="U7"/>
    </sheetView>
  </sheetViews>
  <sheetFormatPr defaultColWidth="15.42578125" defaultRowHeight="15" outlineLevelRow="1" outlineLevelCol="1"/>
  <cols>
    <col min="1" max="1" width="2.7109375" style="16" hidden="1" customWidth="1"/>
    <col min="2" max="2" width="9.7109375" style="16" hidden="1" customWidth="1"/>
    <col min="3" max="3" width="18.85546875" style="18" hidden="1" customWidth="1"/>
    <col min="4" max="4" width="43.42578125" style="16" customWidth="1"/>
    <col min="5" max="6" width="9" style="16" hidden="1" customWidth="1"/>
    <col min="7" max="7" width="9.5703125" style="16" hidden="1" customWidth="1"/>
    <col min="8" max="8" width="10.28515625" style="16" hidden="1" customWidth="1"/>
    <col min="9" max="9" width="9" style="16" hidden="1" customWidth="1"/>
    <col min="10" max="10" width="13.85546875" style="16" hidden="1" customWidth="1"/>
    <col min="11" max="11" width="12.7109375" style="16" hidden="1" customWidth="1"/>
    <col min="12" max="12" width="10.42578125" style="16" hidden="1" customWidth="1"/>
    <col min="13" max="13" width="10.7109375" style="16" hidden="1" customWidth="1"/>
    <col min="14" max="14" width="11.5703125" style="16" hidden="1" customWidth="1"/>
    <col min="15" max="15" width="10.5703125" style="16" hidden="1" customWidth="1"/>
    <col min="16" max="17" width="13.5703125" style="16" hidden="1" customWidth="1"/>
    <col min="18" max="18" width="12.7109375" style="16" hidden="1" customWidth="1"/>
    <col min="19" max="19" width="15.42578125" style="16" customWidth="1" collapsed="1"/>
    <col min="20" max="20" width="13.42578125" style="16" customWidth="1"/>
    <col min="21" max="21" width="14.5703125" style="16" customWidth="1" outlineLevel="1"/>
    <col min="22" max="22" width="16.7109375" style="16" customWidth="1" outlineLevel="1"/>
    <col min="23" max="23" width="12.7109375" style="16" customWidth="1"/>
    <col min="24" max="24" width="11.5703125" style="16" customWidth="1"/>
    <col min="25" max="26" width="13.7109375" style="16" customWidth="1" outlineLevel="1"/>
    <col min="27" max="27" width="12.7109375" style="16" customWidth="1" outlineLevel="1"/>
    <col min="28" max="28" width="11.140625" style="16" customWidth="1" outlineLevel="1"/>
    <col min="29" max="29" width="16.7109375" style="16" customWidth="1" outlineLevel="1"/>
    <col min="30" max="30" width="12.140625" style="16" customWidth="1"/>
    <col min="31" max="31" width="11.42578125" style="16" customWidth="1"/>
    <col min="32" max="43" width="16.7109375" style="16" customWidth="1" outlineLevel="1"/>
    <col min="44" max="44" width="13.28515625" style="16" customWidth="1"/>
    <col min="45" max="45" width="10.85546875" style="16" customWidth="1"/>
    <col min="46" max="46" width="12.140625" style="16" customWidth="1"/>
    <col min="47" max="47" width="10.5703125" style="16" customWidth="1"/>
    <col min="48" max="52" width="16.7109375" style="16" customWidth="1" outlineLevel="1"/>
    <col min="53" max="53" width="14.5703125" style="16" customWidth="1"/>
    <col min="54" max="54" width="8.85546875" style="16" customWidth="1"/>
    <col min="55" max="60" width="16.7109375" style="16" customWidth="1" outlineLevel="1"/>
    <col min="61" max="61" width="15.42578125" style="16"/>
    <col min="62" max="62" width="9.140625" style="16" customWidth="1"/>
    <col min="63" max="63" width="15.42578125" style="17" customWidth="1"/>
    <col min="64" max="16384" width="15.42578125" style="16"/>
  </cols>
  <sheetData>
    <row r="1" spans="2:63" ht="5.25" customHeight="1" thickBot="1">
      <c r="D1" s="242"/>
      <c r="E1" s="28"/>
      <c r="F1" s="28"/>
      <c r="G1" s="28"/>
      <c r="H1" s="28"/>
      <c r="I1" s="28"/>
      <c r="J1" s="28"/>
      <c r="K1" s="368"/>
      <c r="L1" s="367"/>
      <c r="M1" s="367"/>
      <c r="N1" s="367"/>
      <c r="O1" s="367"/>
      <c r="P1" s="366"/>
      <c r="U1" s="365"/>
      <c r="V1" s="364"/>
      <c r="W1" s="363"/>
      <c r="X1" s="363"/>
      <c r="Y1" s="365"/>
      <c r="Z1" s="363"/>
      <c r="AA1" s="363"/>
      <c r="AB1" s="363"/>
      <c r="AC1" s="364"/>
      <c r="AD1" s="363"/>
      <c r="AE1" s="363"/>
      <c r="AF1" s="441"/>
      <c r="AG1" s="442"/>
      <c r="AH1" s="442"/>
      <c r="AI1" s="442"/>
      <c r="AJ1" s="442"/>
      <c r="AK1" s="442"/>
      <c r="AL1" s="442"/>
      <c r="AM1" s="442"/>
      <c r="AN1" s="442"/>
      <c r="AO1" s="442"/>
      <c r="AP1" s="442"/>
      <c r="AQ1" s="443"/>
      <c r="AR1" s="18"/>
      <c r="AS1" s="18"/>
    </row>
    <row r="2" spans="2:63" s="352" customFormat="1" ht="46.5" customHeight="1" thickBot="1">
      <c r="B2" s="362"/>
      <c r="C2" s="361"/>
      <c r="D2" s="357"/>
      <c r="E2" s="360"/>
      <c r="F2" s="359"/>
      <c r="G2" s="359"/>
      <c r="H2" s="359"/>
      <c r="I2" s="359"/>
      <c r="J2" s="359"/>
      <c r="K2" s="359"/>
      <c r="L2" s="359"/>
      <c r="M2" s="359"/>
      <c r="N2" s="359"/>
      <c r="O2" s="359"/>
      <c r="P2" s="358"/>
      <c r="Q2" s="357"/>
      <c r="R2" s="354"/>
      <c r="S2" s="357"/>
      <c r="T2" s="354"/>
      <c r="U2" s="356" t="str">
        <f>'3 Вставляю с программы'!L4</f>
        <v>Михаил</v>
      </c>
      <c r="V2" s="355" t="str">
        <f>'3 Вставляю с программы'!I4</f>
        <v>Зоя</v>
      </c>
      <c r="W2" s="439" t="s">
        <v>5</v>
      </c>
      <c r="X2" s="440"/>
      <c r="Y2" s="356" t="s">
        <v>11</v>
      </c>
      <c r="Z2" s="354" t="s">
        <v>12</v>
      </c>
      <c r="AA2" s="354" t="s">
        <v>13</v>
      </c>
      <c r="AB2" s="354" t="s">
        <v>14</v>
      </c>
      <c r="AC2" s="355" t="str">
        <f>'3 Вставляю с программы'!F4</f>
        <v>Аня</v>
      </c>
      <c r="AD2" s="439" t="s">
        <v>33</v>
      </c>
      <c r="AE2" s="440"/>
      <c r="AF2" s="356" t="s">
        <v>32</v>
      </c>
      <c r="AG2" s="356" t="s">
        <v>32</v>
      </c>
      <c r="AH2" s="356" t="s">
        <v>32</v>
      </c>
      <c r="AI2" s="356" t="s">
        <v>32</v>
      </c>
      <c r="AJ2" s="356" t="s">
        <v>32</v>
      </c>
      <c r="AK2" s="356" t="s">
        <v>32</v>
      </c>
      <c r="AL2" s="356" t="s">
        <v>32</v>
      </c>
      <c r="AM2" s="356" t="s">
        <v>32</v>
      </c>
      <c r="AN2" s="356" t="s">
        <v>32</v>
      </c>
      <c r="AO2" s="356" t="s">
        <v>32</v>
      </c>
      <c r="AP2" s="356" t="s">
        <v>32</v>
      </c>
      <c r="AQ2" s="356" t="s">
        <v>32</v>
      </c>
      <c r="AR2" s="439"/>
      <c r="AS2" s="440"/>
      <c r="AT2" s="439"/>
      <c r="AU2" s="440"/>
      <c r="AV2" s="354"/>
      <c r="AW2" s="354"/>
      <c r="AX2" s="354"/>
      <c r="AY2" s="354"/>
      <c r="AZ2" s="354"/>
      <c r="BA2" s="439"/>
      <c r="BB2" s="440"/>
      <c r="BC2" s="354"/>
      <c r="BD2" s="354"/>
      <c r="BE2" s="354"/>
      <c r="BF2" s="354"/>
      <c r="BG2" s="354"/>
      <c r="BH2" s="354"/>
      <c r="BI2" s="439"/>
      <c r="BJ2" s="440"/>
      <c r="BK2" s="353" t="s">
        <v>7</v>
      </c>
    </row>
    <row r="3" spans="2:63" outlineLevel="1">
      <c r="B3" s="315"/>
      <c r="C3" s="314"/>
      <c r="D3" s="351"/>
      <c r="E3" s="350"/>
      <c r="F3" s="313"/>
      <c r="G3" s="313"/>
      <c r="H3" s="313"/>
      <c r="I3" s="313"/>
      <c r="J3" s="349"/>
      <c r="K3" s="313"/>
      <c r="L3" s="313"/>
      <c r="M3" s="312"/>
      <c r="N3" s="312"/>
      <c r="O3" s="108"/>
      <c r="P3" s="107"/>
      <c r="Q3" s="105"/>
      <c r="R3" s="348"/>
      <c r="S3" s="105">
        <v>9725.362869999999</v>
      </c>
      <c r="T3" s="369"/>
      <c r="U3" s="342"/>
      <c r="V3" s="342"/>
      <c r="W3" s="342"/>
      <c r="X3" s="342"/>
      <c r="Y3" s="342"/>
      <c r="Z3" s="342"/>
      <c r="AA3" s="342"/>
      <c r="AB3" s="342"/>
      <c r="AC3" s="342"/>
      <c r="AD3" s="342"/>
      <c r="AE3" s="342"/>
      <c r="AF3" s="342"/>
      <c r="BJ3" s="63"/>
    </row>
    <row r="4" spans="2:63" outlineLevel="1">
      <c r="B4" s="155"/>
      <c r="C4" s="154"/>
      <c r="D4" s="197"/>
      <c r="E4" s="101"/>
      <c r="F4" s="95"/>
      <c r="G4" s="95"/>
      <c r="H4" s="95"/>
      <c r="I4" s="95"/>
      <c r="J4" s="96"/>
      <c r="K4" s="95"/>
      <c r="L4" s="95"/>
      <c r="M4" s="94"/>
      <c r="N4" s="94"/>
      <c r="O4" s="94"/>
      <c r="P4" s="93"/>
      <c r="Q4" s="69"/>
      <c r="R4" s="347"/>
      <c r="S4" s="69">
        <v>38470.087599999999</v>
      </c>
      <c r="T4" s="370"/>
      <c r="U4" s="342"/>
      <c r="V4" s="342"/>
      <c r="W4" s="342"/>
      <c r="X4" s="342"/>
      <c r="Y4" s="342"/>
      <c r="Z4" s="342"/>
      <c r="AA4" s="342"/>
      <c r="AB4" s="342"/>
      <c r="AC4" s="342"/>
      <c r="AD4" s="342"/>
      <c r="AE4" s="342"/>
      <c r="AF4" s="342"/>
      <c r="BJ4" s="63"/>
    </row>
    <row r="5" spans="2:63" outlineLevel="1">
      <c r="B5" s="141"/>
      <c r="C5" s="140"/>
      <c r="D5" s="257"/>
      <c r="E5" s="196"/>
      <c r="F5" s="84"/>
      <c r="G5" s="84"/>
      <c r="H5" s="84"/>
      <c r="I5" s="84"/>
      <c r="J5" s="85"/>
      <c r="K5" s="84"/>
      <c r="L5" s="84"/>
      <c r="M5" s="83"/>
      <c r="N5" s="83"/>
      <c r="O5" s="83"/>
      <c r="P5" s="82"/>
      <c r="Q5" s="254"/>
      <c r="R5" s="305"/>
      <c r="S5" s="254">
        <v>163651.15760999997</v>
      </c>
      <c r="T5" s="371"/>
      <c r="U5" s="342"/>
      <c r="V5" s="342"/>
      <c r="W5" s="342"/>
      <c r="X5" s="342"/>
      <c r="Y5" s="342"/>
      <c r="Z5" s="342"/>
      <c r="AA5" s="342"/>
      <c r="AB5" s="342"/>
      <c r="AC5" s="342"/>
      <c r="AD5" s="342"/>
      <c r="AE5" s="342"/>
      <c r="AF5" s="342"/>
      <c r="BJ5" s="63"/>
    </row>
    <row r="6" spans="2:63" ht="15.75" outlineLevel="1" thickBot="1">
      <c r="B6" s="49"/>
      <c r="C6" s="186"/>
      <c r="D6" s="257"/>
      <c r="E6" s="184"/>
      <c r="F6" s="182"/>
      <c r="G6" s="182"/>
      <c r="H6" s="182"/>
      <c r="I6" s="182"/>
      <c r="J6" s="183"/>
      <c r="K6" s="182"/>
      <c r="L6" s="182"/>
      <c r="M6" s="346"/>
      <c r="N6" s="346"/>
      <c r="O6" s="346"/>
      <c r="P6" s="345"/>
      <c r="Q6" s="254"/>
      <c r="R6" s="344"/>
      <c r="S6" s="254">
        <v>-352</v>
      </c>
      <c r="T6" s="372"/>
      <c r="U6" s="343">
        <v>-352</v>
      </c>
      <c r="V6" s="342"/>
      <c r="W6" s="342"/>
      <c r="X6" s="342"/>
      <c r="Y6" s="342"/>
      <c r="Z6" s="342"/>
      <c r="AA6" s="342"/>
      <c r="AB6" s="342"/>
      <c r="AC6" s="342"/>
      <c r="AD6" s="342"/>
      <c r="AE6" s="342"/>
      <c r="AF6" s="342"/>
      <c r="BJ6" s="63"/>
    </row>
    <row r="7" spans="2:63" ht="16.5" thickBot="1">
      <c r="B7" s="303"/>
      <c r="C7" s="275"/>
      <c r="D7" s="291" t="s">
        <v>19</v>
      </c>
      <c r="E7" s="302"/>
      <c r="F7" s="301"/>
      <c r="G7" s="301"/>
      <c r="H7" s="301"/>
      <c r="I7" s="301"/>
      <c r="J7" s="301"/>
      <c r="K7" s="301"/>
      <c r="L7" s="301"/>
      <c r="M7" s="301"/>
      <c r="N7" s="301"/>
      <c r="O7" s="301"/>
      <c r="P7" s="300"/>
      <c r="Q7" s="299"/>
      <c r="R7" s="298"/>
      <c r="S7" s="299">
        <v>211494.60807999998</v>
      </c>
      <c r="T7" s="373">
        <v>1.1752076452367157</v>
      </c>
      <c r="U7" s="437" t="e">
        <f>SUMIFS([1]Temp!T$1:T$65536,[1]Temp!$A$1:$A$65536,D7)/1000</f>
        <v>#VALUE!</v>
      </c>
      <c r="V7" s="437" t="e">
        <f>SUMIFS([1]Temp!AE$1:AE$65536,[1]Temp!A$1:A$65536,'1'!D7)/1000</f>
        <v>#VALUE!</v>
      </c>
      <c r="W7" s="341" t="e">
        <f>U7+V7</f>
        <v>#VALUE!</v>
      </c>
      <c r="X7" s="320"/>
      <c r="Y7" s="437" t="e">
        <f>SUMIFS([1]Temp!I$1:I$65536,[1]Temp!$A$1:$A$65536,'1'!$D7)/1000</f>
        <v>#VALUE!</v>
      </c>
      <c r="Z7" s="437" t="e">
        <f>SUMIFS([1]Temp!AL$1:AL$65536,[1]Temp!$A$1:$A$65536,'1'!$D7)/1000</f>
        <v>#VALUE!</v>
      </c>
      <c r="AA7" s="437" t="e">
        <f>SUMIFS([1]Temp!F$1:F$65536,[1]Temp!$A$1:$A$65536,'1'!$D7)/1000</f>
        <v>#VALUE!</v>
      </c>
      <c r="AB7" s="437" t="e">
        <f>SUMIFS([1]Temp!R$1:R$65536,[1]Temp!$A$1:$A$65536,'1'!$D7)/1000</f>
        <v>#VALUE!</v>
      </c>
      <c r="AC7" s="437" t="e">
        <f>SUMIFS([1]Temp!V$1:V$65536,[1]Temp!$A$1:$A$65536,'1'!$D7)/1000</f>
        <v>#VALUE!</v>
      </c>
      <c r="AD7" s="341" t="e">
        <f>Y7+Z7+AA7+AB7+AC7</f>
        <v>#VALUE!</v>
      </c>
      <c r="AE7" s="320" t="e">
        <f>AD7/AD16</f>
        <v>#VALUE!</v>
      </c>
      <c r="AF7" s="67" t="e">
        <f>SUMIFS([1]Temp!L$1:L$65536,[1]Temp!$A$1:$A$65536,'1'!$D7)/1000</f>
        <v>#VALUE!</v>
      </c>
      <c r="AG7" s="67" t="e">
        <f>SUMIFS([1]Temp!X$1:X$65536,[1]Temp!$A$1:$A$65536,'1'!$D7)/1000</f>
        <v>#VALUE!</v>
      </c>
      <c r="AH7" s="67" t="e">
        <f>SUMIFS([1]Temp!M$1:M$65536,[1]Temp!$A$1:$A$65536,'1'!$D7)/1000</f>
        <v>#VALUE!</v>
      </c>
      <c r="AI7" s="67" t="e">
        <f>SUMIFS([1]Temp!N$1:N$65536,[1]Temp!$A$1:$A$65536,'1'!$D7)/1000</f>
        <v>#VALUE!</v>
      </c>
      <c r="AJ7" s="67" t="e">
        <f>SUMIFS([1]Temp!G$1:G$65536,[1]Temp!$A$1:$A$65536,'1'!$D7)/1000</f>
        <v>#VALUE!</v>
      </c>
      <c r="AK7" s="67" t="e">
        <f>SUMIFS([1]Temp!H$1:H$65536,[1]Temp!$A$1:$A$65536,'1'!$D7)/1000</f>
        <v>#VALUE!</v>
      </c>
      <c r="AL7" s="67" t="e">
        <f>SUMIFS([1]Temp!O$1:O$65536,[1]Temp!$A$1:$A$65536,'1'!$D7)/1000</f>
        <v>#VALUE!</v>
      </c>
      <c r="AM7" s="67" t="e">
        <f>SUMIFS([1]Temp!AK$1:AK$65536,[1]Temp!$A$1:$A$65536,'1'!$D7)/1000</f>
        <v>#VALUE!</v>
      </c>
      <c r="AN7" s="67" t="e">
        <f>SUMIFS([1]Temp!Z$1:Z$65536,[1]Temp!$A$1:$A$65536,'1'!$D7)/1000</f>
        <v>#VALUE!</v>
      </c>
      <c r="AO7" s="67" t="e">
        <f>SUMIFS([1]Temp!P$1:P$65536,[1]Temp!$A$1:$A$65536,'1'!$D7)/1000</f>
        <v>#VALUE!</v>
      </c>
      <c r="AP7" s="67" t="e">
        <f>SUMIFS([1]Temp!AI$1:AI$65536,[1]Temp!$A$1:$A$65536,'1'!$D7)/1000</f>
        <v>#VALUE!</v>
      </c>
      <c r="AQ7" s="67" t="e">
        <f>SUMIFS([1]Temp!U$1:U$65536,[1]Temp!$A$1:$A$65536,'1'!$D7)/1000</f>
        <v>#VALUE!</v>
      </c>
      <c r="AR7" s="169"/>
      <c r="AS7" s="340"/>
      <c r="AT7" s="170"/>
      <c r="AU7" s="340"/>
      <c r="AV7" s="67"/>
      <c r="AW7" s="67"/>
      <c r="AX7" s="67"/>
      <c r="AY7" s="67"/>
      <c r="AZ7" s="67"/>
      <c r="BA7" s="169"/>
      <c r="BB7" s="340"/>
      <c r="BC7" s="67"/>
      <c r="BD7" s="67"/>
      <c r="BE7" s="67"/>
      <c r="BF7" s="67"/>
      <c r="BG7" s="67"/>
      <c r="BH7" s="67"/>
      <c r="BI7" s="169"/>
      <c r="BJ7" s="340"/>
      <c r="BK7" s="126" t="e">
        <f>S7-W7-AD7-AR7-AT7-BA7-BI7</f>
        <v>#VALUE!</v>
      </c>
    </row>
    <row r="8" spans="2:63" ht="16.5" outlineLevel="1" thickBot="1">
      <c r="B8" s="49"/>
      <c r="C8" s="125"/>
      <c r="D8" s="217" t="s">
        <v>6</v>
      </c>
      <c r="E8" s="46"/>
      <c r="F8" s="45"/>
      <c r="G8" s="45"/>
      <c r="H8" s="45"/>
      <c r="I8" s="45"/>
      <c r="J8" s="216"/>
      <c r="K8" s="45"/>
      <c r="L8" s="45"/>
      <c r="M8" s="45"/>
      <c r="N8" s="45"/>
      <c r="O8" s="45"/>
      <c r="P8" s="44"/>
      <c r="Q8" s="42"/>
      <c r="R8" s="43"/>
      <c r="S8" s="42" t="s">
        <v>6</v>
      </c>
      <c r="T8" s="41" t="s">
        <v>6</v>
      </c>
      <c r="U8" s="24"/>
      <c r="V8" s="24"/>
      <c r="W8" s="66"/>
      <c r="X8" s="319"/>
      <c r="Y8" s="24"/>
      <c r="Z8" s="24"/>
      <c r="AA8" s="24"/>
      <c r="AB8" s="24"/>
      <c r="AC8" s="24"/>
      <c r="AD8" s="66"/>
      <c r="AE8" s="319"/>
      <c r="AF8" s="19"/>
      <c r="AG8" s="19"/>
      <c r="AH8" s="19"/>
      <c r="AI8" s="19"/>
      <c r="AJ8" s="19"/>
      <c r="AK8" s="20"/>
      <c r="AL8" s="20"/>
      <c r="AM8" s="20"/>
      <c r="AN8" s="20"/>
      <c r="AO8" s="20"/>
      <c r="AP8" s="20"/>
      <c r="AQ8" s="20"/>
      <c r="AR8" s="64"/>
      <c r="AS8" s="317"/>
      <c r="AT8" s="64"/>
      <c r="AU8" s="317"/>
      <c r="AV8" s="18"/>
      <c r="AW8" s="18"/>
      <c r="AX8" s="18"/>
      <c r="AY8" s="18"/>
      <c r="AZ8" s="18"/>
      <c r="BA8" s="64"/>
      <c r="BB8" s="317"/>
      <c r="BC8" s="18"/>
      <c r="BD8" s="18"/>
      <c r="BE8" s="18"/>
      <c r="BF8" s="18"/>
      <c r="BG8" s="18"/>
      <c r="BH8" s="18"/>
      <c r="BI8" s="64"/>
      <c r="BJ8" s="317"/>
    </row>
    <row r="9" spans="2:63" ht="15.75" outlineLevel="1">
      <c r="B9" s="339"/>
      <c r="C9" s="314"/>
      <c r="D9" s="291" t="s">
        <v>20</v>
      </c>
      <c r="E9" s="338"/>
      <c r="F9" s="336"/>
      <c r="G9" s="336"/>
      <c r="H9" s="336"/>
      <c r="I9" s="336"/>
      <c r="J9" s="337"/>
      <c r="K9" s="336"/>
      <c r="L9" s="336"/>
      <c r="M9" s="335"/>
      <c r="N9" s="335"/>
      <c r="O9" s="335"/>
      <c r="P9" s="334"/>
      <c r="Q9" s="310"/>
      <c r="R9" s="333"/>
      <c r="S9" s="310">
        <v>-24495</v>
      </c>
      <c r="T9" s="234">
        <v>-0.13611085186240063</v>
      </c>
      <c r="U9" s="437" t="e">
        <f>SUMIFS([1]Temp!T$1:T$65536,[1]Temp!$A$1:$A$65536,D9)/1000</f>
        <v>#VALUE!</v>
      </c>
      <c r="V9" s="437" t="e">
        <f>SUMIFS([1]Temp!AE$1:AE$65536,[1]Temp!A$1:A$65536,'1'!D9)/1000</f>
        <v>#VALUE!</v>
      </c>
      <c r="W9" s="331" t="e">
        <f>U9+V9</f>
        <v>#VALUE!</v>
      </c>
      <c r="X9" s="325"/>
      <c r="Y9" s="437" t="e">
        <f>SUMIFS([1]Temp!I$1:I$65536,[1]Temp!$A$1:$A$65536,'1'!D9)/1000</f>
        <v>#VALUE!</v>
      </c>
      <c r="Z9" s="437" t="e">
        <f>SUMIFS([1]Temp!AL$1:AL$65536,[1]Temp!$A$1:$A$65536,'1'!D9)/1000</f>
        <v>#VALUE!</v>
      </c>
      <c r="AA9" s="437" t="e">
        <f>SUMIFS([1]Temp!F$1:F$65536,[1]Temp!$A$1:$A$65536,'1'!D9)/1000</f>
        <v>#VALUE!</v>
      </c>
      <c r="AB9" s="437" t="e">
        <f>SUMIFS([1]Temp!R$1:R$65536,[1]Temp!$A$1:$A$65536,'1'!D9)/1000</f>
        <v>#VALUE!</v>
      </c>
      <c r="AC9" s="437" t="e">
        <f>SUMIFS([1]Temp!V$1:V$65536,[1]Temp!$A$1:$A$65536,'1'!D9)/1000</f>
        <v>#VALUE!</v>
      </c>
      <c r="AD9" s="65" t="e">
        <f>Y9+Z9+AA9+AB9+AC9</f>
        <v>#VALUE!</v>
      </c>
      <c r="AE9" s="325"/>
      <c r="AF9" s="67" t="e">
        <f>SUMIFS([1]Temp!L$1:L$65536,[1]Temp!$A$1:$A$65536,'1'!$D9)/1000</f>
        <v>#VALUE!</v>
      </c>
      <c r="AG9" s="67" t="e">
        <f>SUMIFS([1]Temp!X$1:X$65536,[1]Temp!$A$1:$A$65536,'1'!$D9)/1000</f>
        <v>#VALUE!</v>
      </c>
      <c r="AH9" s="67" t="e">
        <f>SUMIFS([1]Temp!M$1:M$65536,[1]Temp!$A$1:$A$65536,'1'!$D9)/1000</f>
        <v>#VALUE!</v>
      </c>
      <c r="AI9" s="67" t="e">
        <f>SUMIFS([1]Temp!N$1:N$65536,[1]Temp!$A$1:$A$65536,'1'!$D9)/1000</f>
        <v>#VALUE!</v>
      </c>
      <c r="AJ9" s="67" t="e">
        <f>SUMIFS([1]Temp!G$1:G$65536,[1]Temp!$A$1:$A$65536,'1'!$D9)/1000</f>
        <v>#VALUE!</v>
      </c>
      <c r="AK9" s="67" t="e">
        <f>SUMIFS([1]Temp!H$1:H$65536,[1]Temp!$A$1:$A$65536,'1'!$D9)/1000</f>
        <v>#VALUE!</v>
      </c>
      <c r="AL9" s="67" t="e">
        <f>SUMIFS([1]Temp!O$1:O$65536,[1]Temp!$A$1:$A$65536,'1'!$D9)/1000</f>
        <v>#VALUE!</v>
      </c>
      <c r="AM9" s="67" t="e">
        <f>SUMIFS([1]Temp!AK$1:AK$65536,[1]Temp!$A$1:$A$65536,'1'!$D9)/1000</f>
        <v>#VALUE!</v>
      </c>
      <c r="AN9" s="67" t="e">
        <f>SUMIFS([1]Temp!Z$1:Z$65536,[1]Temp!$A$1:$A$65536,'1'!$D9)/1000</f>
        <v>#VALUE!</v>
      </c>
      <c r="AO9" s="67" t="e">
        <f>SUMIFS([1]Temp!P$1:P$65536,[1]Temp!$A$1:$A$65536,'1'!$D9)/1000</f>
        <v>#VALUE!</v>
      </c>
      <c r="AP9" s="67" t="e">
        <f>SUMIFS([1]Temp!AI$1:AI$65536,[1]Temp!$A$1:$A$65536,'1'!$D9)/1000</f>
        <v>#VALUE!</v>
      </c>
      <c r="AQ9" s="67" t="e">
        <f>SUMIFS([1]Temp!U$1:U$65536,[1]Temp!$A$1:$A$65536,'1'!$D9)/1000</f>
        <v>#VALUE!</v>
      </c>
      <c r="AR9" s="65"/>
      <c r="AS9" s="318"/>
      <c r="AT9" s="67"/>
      <c r="AU9" s="318"/>
      <c r="AV9" s="67"/>
      <c r="AW9" s="67"/>
      <c r="AX9" s="67"/>
      <c r="AY9" s="67"/>
      <c r="AZ9" s="67"/>
      <c r="BA9" s="330"/>
      <c r="BB9" s="317"/>
      <c r="BC9" s="67"/>
      <c r="BD9" s="67"/>
      <c r="BE9" s="67"/>
      <c r="BF9" s="67"/>
      <c r="BG9" s="67"/>
      <c r="BH9" s="67"/>
      <c r="BI9" s="330"/>
      <c r="BJ9" s="317"/>
      <c r="BK9" s="126" t="e">
        <f>S9-W9-AD9-AR9-AT9-BA9-BI9</f>
        <v>#VALUE!</v>
      </c>
    </row>
    <row r="10" spans="2:63" ht="15.75" outlineLevel="1">
      <c r="B10" s="150"/>
      <c r="C10" s="154"/>
      <c r="D10" s="291" t="s">
        <v>21</v>
      </c>
      <c r="E10" s="332"/>
      <c r="F10" s="328"/>
      <c r="G10" s="95"/>
      <c r="H10" s="328"/>
      <c r="I10" s="328"/>
      <c r="J10" s="329"/>
      <c r="K10" s="328"/>
      <c r="L10" s="328"/>
      <c r="M10" s="327"/>
      <c r="N10" s="327"/>
      <c r="O10" s="327"/>
      <c r="P10" s="326"/>
      <c r="Q10" s="69"/>
      <c r="R10" s="308"/>
      <c r="S10" s="69">
        <v>-4686</v>
      </c>
      <c r="T10" s="227">
        <v>-2.6038597747589685E-2</v>
      </c>
      <c r="U10" s="437" t="e">
        <f>SUMIFS([1]Temp!T$1:T$65536,[1]Temp!$A$1:$A$65536,D10)/1000</f>
        <v>#VALUE!</v>
      </c>
      <c r="V10" s="437" t="e">
        <f>SUMIFS([1]Temp!AE$1:AE$65536,[1]Temp!A$1:A$65536,'1'!D10)/1000</f>
        <v>#VALUE!</v>
      </c>
      <c r="W10" s="331" t="e">
        <f>U10+V10</f>
        <v>#VALUE!</v>
      </c>
      <c r="X10" s="325"/>
      <c r="Y10" s="437" t="e">
        <f>SUMIFS([1]Temp!I$1:I$65536,[1]Temp!$A$1:$A$65536,'1'!D10)/1000</f>
        <v>#VALUE!</v>
      </c>
      <c r="Z10" s="437" t="e">
        <f>SUMIFS([1]Temp!AL$1:AL$65536,[1]Temp!$A$1:$A$65536,'1'!D10)/1000</f>
        <v>#VALUE!</v>
      </c>
      <c r="AA10" s="437" t="e">
        <f>SUMIFS([1]Temp!F$1:F$65536,[1]Temp!$A$1:$A$65536,'1'!D10)/1000</f>
        <v>#VALUE!</v>
      </c>
      <c r="AB10" s="437" t="e">
        <f>SUMIFS([1]Temp!R$1:R$65536,[1]Temp!$A$1:$A$65536,'1'!D10)/1000</f>
        <v>#VALUE!</v>
      </c>
      <c r="AC10" s="437" t="e">
        <f>SUMIFS([1]Temp!V$1:V$65536,[1]Temp!$A$1:$A$65536,'1'!D10)/1000</f>
        <v>#VALUE!</v>
      </c>
      <c r="AD10" s="65" t="e">
        <f>Y10+Z10+AA10+AB10+AC10</f>
        <v>#VALUE!</v>
      </c>
      <c r="AE10" s="325"/>
      <c r="AF10" s="67" t="e">
        <f>SUMIFS([1]Temp!L$1:L$65536,[1]Temp!$A$1:$A$65536,'1'!$D10)/1000</f>
        <v>#VALUE!</v>
      </c>
      <c r="AG10" s="67" t="e">
        <f>SUMIFS([1]Temp!X$1:X$65536,[1]Temp!$A$1:$A$65536,'1'!$D10)/1000</f>
        <v>#VALUE!</v>
      </c>
      <c r="AH10" s="67" t="e">
        <f>SUMIFS([1]Temp!M$1:M$65536,[1]Temp!$A$1:$A$65536,'1'!$D10)/1000</f>
        <v>#VALUE!</v>
      </c>
      <c r="AI10" s="67" t="e">
        <f>SUMIFS([1]Temp!N$1:N$65536,[1]Temp!$A$1:$A$65536,'1'!$D10)/1000</f>
        <v>#VALUE!</v>
      </c>
      <c r="AJ10" s="67" t="e">
        <f>SUMIFS([1]Temp!G$1:G$65536,[1]Temp!$A$1:$A$65536,'1'!$D10)/1000</f>
        <v>#VALUE!</v>
      </c>
      <c r="AK10" s="67" t="e">
        <f>SUMIFS([1]Temp!H$1:H$65536,[1]Temp!$A$1:$A$65536,'1'!$D10)/1000</f>
        <v>#VALUE!</v>
      </c>
      <c r="AL10" s="67" t="e">
        <f>SUMIFS([1]Temp!O$1:O$65536,[1]Temp!$A$1:$A$65536,'1'!$D10)/1000</f>
        <v>#VALUE!</v>
      </c>
      <c r="AM10" s="67" t="e">
        <f>SUMIFS([1]Temp!AK$1:AK$65536,[1]Temp!$A$1:$A$65536,'1'!$D10)/1000</f>
        <v>#VALUE!</v>
      </c>
      <c r="AN10" s="67" t="e">
        <f>SUMIFS([1]Temp!Z$1:Z$65536,[1]Temp!$A$1:$A$65536,'1'!$D10)/1000</f>
        <v>#VALUE!</v>
      </c>
      <c r="AO10" s="67" t="e">
        <f>SUMIFS([1]Temp!P$1:P$65536,[1]Temp!$A$1:$A$65536,'1'!$D10)/1000</f>
        <v>#VALUE!</v>
      </c>
      <c r="AP10" s="67" t="e">
        <f>SUMIFS([1]Temp!AI$1:AI$65536,[1]Temp!$A$1:$A$65536,'1'!$D10)/1000</f>
        <v>#VALUE!</v>
      </c>
      <c r="AQ10" s="67" t="e">
        <f>SUMIFS([1]Temp!U$1:U$65536,[1]Temp!$A$1:$A$65536,'1'!$D10)/1000</f>
        <v>#VALUE!</v>
      </c>
      <c r="AR10" s="65"/>
      <c r="AS10" s="318"/>
      <c r="AT10" s="67"/>
      <c r="AU10" s="318"/>
      <c r="AV10" s="67"/>
      <c r="AW10" s="67"/>
      <c r="AX10" s="67"/>
      <c r="AY10" s="67"/>
      <c r="AZ10" s="67"/>
      <c r="BA10" s="330"/>
      <c r="BB10" s="317"/>
      <c r="BC10" s="67"/>
      <c r="BD10" s="67"/>
      <c r="BE10" s="67"/>
      <c r="BF10" s="67"/>
      <c r="BG10" s="67"/>
      <c r="BH10" s="67"/>
      <c r="BI10" s="330"/>
      <c r="BJ10" s="317"/>
      <c r="BK10" s="126" t="e">
        <f>S10-W10-AD10-AR10-AT10-BA10-BI10</f>
        <v>#VALUE!</v>
      </c>
    </row>
    <row r="11" spans="2:63" ht="15.75" outlineLevel="1">
      <c r="B11" s="150"/>
      <c r="C11" s="154"/>
      <c r="D11" s="197"/>
      <c r="E11" s="328"/>
      <c r="F11" s="328"/>
      <c r="G11" s="328"/>
      <c r="H11" s="328"/>
      <c r="I11" s="328"/>
      <c r="J11" s="329"/>
      <c r="K11" s="328"/>
      <c r="L11" s="328"/>
      <c r="M11" s="327"/>
      <c r="N11" s="327"/>
      <c r="O11" s="327"/>
      <c r="P11" s="326"/>
      <c r="Q11" s="69"/>
      <c r="R11" s="308"/>
      <c r="S11" s="69"/>
      <c r="T11" s="227"/>
      <c r="U11" s="24"/>
      <c r="V11" s="24"/>
      <c r="W11" s="79"/>
      <c r="X11" s="325"/>
      <c r="Y11" s="24"/>
      <c r="Z11" s="24"/>
      <c r="AA11" s="24"/>
      <c r="AB11" s="24"/>
      <c r="AC11" s="24"/>
      <c r="AD11" s="65"/>
      <c r="AE11" s="325"/>
      <c r="AF11" s="20"/>
      <c r="AG11" s="20"/>
      <c r="AH11" s="20"/>
      <c r="AI11" s="20"/>
      <c r="AJ11" s="20"/>
      <c r="AK11" s="20"/>
      <c r="AL11" s="20"/>
      <c r="AM11" s="20"/>
      <c r="AN11" s="20"/>
      <c r="AO11" s="20"/>
      <c r="AP11" s="20"/>
      <c r="AQ11" s="20"/>
      <c r="AR11" s="281"/>
      <c r="AS11" s="318"/>
      <c r="AT11" s="281"/>
      <c r="AU11" s="318"/>
      <c r="AV11" s="18"/>
      <c r="AW11" s="18"/>
      <c r="AX11" s="18"/>
      <c r="AY11" s="18"/>
      <c r="AZ11" s="18"/>
      <c r="BA11" s="64"/>
      <c r="BB11" s="317"/>
      <c r="BC11" s="18"/>
      <c r="BD11" s="18"/>
      <c r="BE11" s="18"/>
      <c r="BF11" s="18"/>
      <c r="BG11" s="18"/>
      <c r="BH11" s="18"/>
      <c r="BI11" s="64"/>
      <c r="BJ11" s="317"/>
    </row>
    <row r="12" spans="2:63" ht="15.75" outlineLevel="1">
      <c r="B12" s="141"/>
      <c r="C12" s="263"/>
      <c r="D12" s="324"/>
      <c r="E12" s="87"/>
      <c r="F12" s="86"/>
      <c r="G12" s="86"/>
      <c r="H12" s="86"/>
      <c r="I12" s="86"/>
      <c r="J12" s="256"/>
      <c r="K12" s="86"/>
      <c r="L12" s="86"/>
      <c r="M12" s="86"/>
      <c r="N12" s="86"/>
      <c r="O12" s="86"/>
      <c r="P12" s="255"/>
      <c r="Q12" s="69"/>
      <c r="R12" s="253"/>
      <c r="S12" s="69"/>
      <c r="T12" s="227"/>
      <c r="U12" s="24"/>
      <c r="V12" s="24"/>
      <c r="W12" s="66"/>
      <c r="X12" s="319"/>
      <c r="Y12" s="24"/>
      <c r="Z12" s="24"/>
      <c r="AA12" s="24"/>
      <c r="AB12" s="24"/>
      <c r="AC12" s="24"/>
      <c r="AD12" s="65"/>
      <c r="AE12" s="319"/>
      <c r="AF12" s="20"/>
      <c r="AG12" s="20"/>
      <c r="AH12" s="20"/>
      <c r="AI12" s="20"/>
      <c r="AJ12" s="20"/>
      <c r="AK12" s="20"/>
      <c r="AL12" s="20"/>
      <c r="AM12" s="20"/>
      <c r="AN12" s="20"/>
      <c r="AO12" s="20"/>
      <c r="AP12" s="20"/>
      <c r="AQ12" s="20"/>
      <c r="AR12" s="281"/>
      <c r="AS12" s="318"/>
      <c r="AT12" s="281"/>
      <c r="AU12" s="318"/>
      <c r="AV12" s="18"/>
      <c r="AW12" s="18"/>
      <c r="AX12" s="18"/>
      <c r="AY12" s="18"/>
      <c r="AZ12" s="18"/>
      <c r="BA12" s="64"/>
      <c r="BB12" s="317"/>
      <c r="BC12" s="18"/>
      <c r="BD12" s="18"/>
      <c r="BE12" s="18"/>
      <c r="BF12" s="18"/>
      <c r="BG12" s="18"/>
      <c r="BH12" s="18"/>
      <c r="BI12" s="64"/>
      <c r="BJ12" s="317"/>
    </row>
    <row r="13" spans="2:63" ht="16.5" outlineLevel="1" thickBot="1">
      <c r="B13" s="49"/>
      <c r="C13" s="125"/>
      <c r="D13" s="257"/>
      <c r="E13" s="46"/>
      <c r="F13" s="45"/>
      <c r="G13" s="45"/>
      <c r="H13" s="45"/>
      <c r="I13" s="45"/>
      <c r="J13" s="216"/>
      <c r="K13" s="45"/>
      <c r="L13" s="45"/>
      <c r="M13" s="45"/>
      <c r="N13" s="45"/>
      <c r="O13" s="45"/>
      <c r="P13" s="44"/>
      <c r="Q13" s="254"/>
      <c r="R13" s="43"/>
      <c r="S13" s="254"/>
      <c r="T13" s="374"/>
      <c r="U13" s="20"/>
      <c r="V13" s="20"/>
      <c r="W13" s="316"/>
      <c r="X13" s="319"/>
      <c r="Y13" s="20"/>
      <c r="Z13" s="20"/>
      <c r="AA13" s="20"/>
      <c r="AB13" s="20"/>
      <c r="AC13" s="20"/>
      <c r="AD13" s="65"/>
      <c r="AE13" s="319"/>
      <c r="AF13" s="20"/>
      <c r="AG13" s="20"/>
      <c r="AH13" s="20"/>
      <c r="AI13" s="20"/>
      <c r="AJ13" s="20"/>
      <c r="AK13" s="20"/>
      <c r="AL13" s="20"/>
      <c r="AM13" s="20"/>
      <c r="AN13" s="20"/>
      <c r="AO13" s="20"/>
      <c r="AP13" s="20"/>
      <c r="AQ13" s="20"/>
      <c r="AR13" s="20"/>
      <c r="AS13" s="318"/>
      <c r="AT13" s="281"/>
      <c r="AU13" s="318"/>
      <c r="AV13" s="20"/>
      <c r="AW13" s="20"/>
      <c r="AX13" s="20"/>
      <c r="AY13" s="20"/>
      <c r="AZ13" s="20"/>
      <c r="BA13" s="64"/>
      <c r="BB13" s="317"/>
      <c r="BC13" s="20"/>
      <c r="BD13" s="20"/>
      <c r="BE13" s="20"/>
      <c r="BF13" s="20"/>
      <c r="BG13" s="20"/>
      <c r="BH13" s="20"/>
      <c r="BI13" s="64"/>
      <c r="BJ13" s="317"/>
    </row>
    <row r="14" spans="2:63" ht="16.5" thickBot="1">
      <c r="B14" s="260"/>
      <c r="C14" s="275"/>
      <c r="D14" s="291" t="s">
        <v>5</v>
      </c>
      <c r="E14" s="302"/>
      <c r="F14" s="301"/>
      <c r="G14" s="301"/>
      <c r="H14" s="301"/>
      <c r="I14" s="301"/>
      <c r="J14" s="301"/>
      <c r="K14" s="301"/>
      <c r="L14" s="301"/>
      <c r="M14" s="301"/>
      <c r="N14" s="301"/>
      <c r="O14" s="301"/>
      <c r="P14" s="300"/>
      <c r="Q14" s="299"/>
      <c r="R14" s="298"/>
      <c r="S14" s="299">
        <v>-31531</v>
      </c>
      <c r="T14" s="373">
        <v>-0.17520764523671581</v>
      </c>
      <c r="U14" s="128" t="e">
        <f>U9+U10+U13</f>
        <v>#VALUE!</v>
      </c>
      <c r="V14" s="67" t="e">
        <f>V9+V10</f>
        <v>#VALUE!</v>
      </c>
      <c r="W14" s="323" t="e">
        <f>W9+W10+W13</f>
        <v>#VALUE!</v>
      </c>
      <c r="X14" s="320"/>
      <c r="Y14" s="128" t="e">
        <f>Y9+Y10</f>
        <v>#VALUE!</v>
      </c>
      <c r="Z14" s="67" t="e">
        <f>Z9+Z10</f>
        <v>#VALUE!</v>
      </c>
      <c r="AA14" s="128" t="e">
        <f>AA9+AA10</f>
        <v>#VALUE!</v>
      </c>
      <c r="AB14" s="67" t="e">
        <f>AB9+AB10</f>
        <v>#VALUE!</v>
      </c>
      <c r="AC14" s="128" t="e">
        <f>AC9+AC10</f>
        <v>#VALUE!</v>
      </c>
      <c r="AD14" s="169" t="e">
        <f>SUM(Y14:AC14)</f>
        <v>#VALUE!</v>
      </c>
      <c r="AE14" s="320" t="e">
        <f>AD14/AD16</f>
        <v>#VALUE!</v>
      </c>
      <c r="AF14" s="67" t="e">
        <f t="shared" ref="AF14:AQ14" si="0">AF9+AF10</f>
        <v>#VALUE!</v>
      </c>
      <c r="AG14" s="67" t="e">
        <f t="shared" si="0"/>
        <v>#VALUE!</v>
      </c>
      <c r="AH14" s="67" t="e">
        <f t="shared" si="0"/>
        <v>#VALUE!</v>
      </c>
      <c r="AI14" s="67" t="e">
        <f t="shared" si="0"/>
        <v>#VALUE!</v>
      </c>
      <c r="AJ14" s="67" t="e">
        <f t="shared" si="0"/>
        <v>#VALUE!</v>
      </c>
      <c r="AK14" s="67" t="e">
        <f t="shared" si="0"/>
        <v>#VALUE!</v>
      </c>
      <c r="AL14" s="67" t="e">
        <f t="shared" si="0"/>
        <v>#VALUE!</v>
      </c>
      <c r="AM14" s="67" t="e">
        <f t="shared" si="0"/>
        <v>#VALUE!</v>
      </c>
      <c r="AN14" s="67" t="e">
        <f t="shared" si="0"/>
        <v>#VALUE!</v>
      </c>
      <c r="AO14" s="67" t="e">
        <f t="shared" si="0"/>
        <v>#VALUE!</v>
      </c>
      <c r="AP14" s="67" t="e">
        <f t="shared" si="0"/>
        <v>#VALUE!</v>
      </c>
      <c r="AQ14" s="67" t="e">
        <f t="shared" si="0"/>
        <v>#VALUE!</v>
      </c>
      <c r="AR14" s="169"/>
      <c r="AS14" s="320"/>
      <c r="AT14" s="169"/>
      <c r="AU14" s="320"/>
      <c r="AV14" s="322"/>
      <c r="AW14" s="322"/>
      <c r="AX14" s="322"/>
      <c r="AY14" s="322"/>
      <c r="AZ14" s="321"/>
      <c r="BA14" s="169"/>
      <c r="BB14" s="320"/>
      <c r="BC14" s="67"/>
      <c r="BD14" s="67"/>
      <c r="BE14" s="67"/>
      <c r="BF14" s="67"/>
      <c r="BG14" s="67"/>
      <c r="BH14" s="67"/>
      <c r="BI14" s="169"/>
      <c r="BJ14" s="320"/>
      <c r="BK14" s="126" t="e">
        <f>S14-W14-AD14-AR14-AT14-BA14-BI14</f>
        <v>#VALUE!</v>
      </c>
    </row>
    <row r="15" spans="2:63" ht="16.5" thickBot="1">
      <c r="B15" s="49"/>
      <c r="C15" s="125"/>
      <c r="D15" s="217" t="s">
        <v>6</v>
      </c>
      <c r="E15" s="46"/>
      <c r="F15" s="45"/>
      <c r="G15" s="45"/>
      <c r="H15" s="45"/>
      <c r="I15" s="45"/>
      <c r="J15" s="216"/>
      <c r="K15" s="45"/>
      <c r="L15" s="45"/>
      <c r="M15" s="45"/>
      <c r="N15" s="45"/>
      <c r="O15" s="45"/>
      <c r="P15" s="44"/>
      <c r="Q15" s="42"/>
      <c r="R15" s="43"/>
      <c r="S15" s="42" t="s">
        <v>6</v>
      </c>
      <c r="T15" s="41" t="s">
        <v>6</v>
      </c>
      <c r="U15" s="24"/>
      <c r="V15" s="24"/>
      <c r="W15" s="66"/>
      <c r="X15" s="319"/>
      <c r="Y15" s="24"/>
      <c r="Z15" s="24"/>
      <c r="AA15" s="24"/>
      <c r="AB15" s="24"/>
      <c r="AC15" s="24"/>
      <c r="AD15" s="65"/>
      <c r="AE15" s="319"/>
      <c r="AF15" s="20"/>
      <c r="AG15" s="20"/>
      <c r="AH15" s="20"/>
      <c r="AI15" s="20"/>
      <c r="AJ15" s="20"/>
      <c r="AK15" s="20"/>
      <c r="AL15" s="20"/>
      <c r="AM15" s="20"/>
      <c r="AN15" s="20"/>
      <c r="AO15" s="20"/>
      <c r="AP15" s="20"/>
      <c r="AQ15" s="20"/>
      <c r="AR15" s="281"/>
      <c r="AS15" s="318"/>
      <c r="AT15" s="281"/>
      <c r="AU15" s="318"/>
      <c r="AV15" s="18"/>
      <c r="AW15" s="18"/>
      <c r="AX15" s="18"/>
      <c r="AY15" s="18"/>
      <c r="AZ15" s="18"/>
      <c r="BA15" s="64"/>
      <c r="BB15" s="317"/>
      <c r="BC15" s="18"/>
      <c r="BD15" s="18"/>
      <c r="BE15" s="18"/>
      <c r="BF15" s="18"/>
      <c r="BG15" s="18"/>
      <c r="BH15" s="18"/>
      <c r="BI15" s="64"/>
      <c r="BJ15" s="317"/>
    </row>
    <row r="16" spans="2:63" ht="16.5" thickBot="1">
      <c r="B16" s="124"/>
      <c r="C16" s="275"/>
      <c r="D16" s="176"/>
      <c r="E16" s="175"/>
      <c r="F16" s="174"/>
      <c r="G16" s="174"/>
      <c r="H16" s="174"/>
      <c r="I16" s="174"/>
      <c r="J16" s="174"/>
      <c r="K16" s="174"/>
      <c r="L16" s="174"/>
      <c r="M16" s="174"/>
      <c r="N16" s="174"/>
      <c r="O16" s="174"/>
      <c r="P16" s="173"/>
      <c r="Q16" s="172"/>
      <c r="R16" s="215"/>
      <c r="S16" s="172"/>
      <c r="T16" s="208"/>
      <c r="U16" s="211"/>
      <c r="V16" s="244"/>
      <c r="W16" s="375"/>
      <c r="X16" s="376"/>
      <c r="Y16" s="211"/>
      <c r="Z16" s="244"/>
      <c r="AA16" s="211"/>
      <c r="AB16" s="244"/>
      <c r="AC16" s="211"/>
      <c r="AD16" s="209"/>
      <c r="AE16" s="376"/>
      <c r="AF16" s="244"/>
      <c r="AG16" s="244"/>
      <c r="AH16" s="244"/>
      <c r="AI16" s="244"/>
      <c r="AJ16" s="244"/>
      <c r="AK16" s="244"/>
      <c r="AL16" s="244"/>
      <c r="AM16" s="244"/>
      <c r="AN16" s="244"/>
      <c r="AO16" s="244"/>
      <c r="AP16" s="244"/>
      <c r="AQ16" s="244"/>
      <c r="AR16" s="209"/>
      <c r="AS16" s="377"/>
      <c r="AT16" s="209"/>
      <c r="AU16" s="377"/>
      <c r="AV16" s="244"/>
      <c r="AW16" s="244"/>
      <c r="AX16" s="244"/>
      <c r="AY16" s="244"/>
      <c r="AZ16" s="244"/>
      <c r="BA16" s="209"/>
      <c r="BB16" s="377"/>
      <c r="BC16" s="244"/>
      <c r="BD16" s="244"/>
      <c r="BE16" s="244"/>
      <c r="BF16" s="244"/>
      <c r="BG16" s="244"/>
      <c r="BH16" s="244"/>
      <c r="BI16" s="209"/>
      <c r="BJ16" s="377"/>
      <c r="BK16" s="126"/>
    </row>
    <row r="17" spans="2:63" ht="16.5" thickBot="1">
      <c r="B17" s="49"/>
      <c r="C17" s="125"/>
      <c r="D17" s="217"/>
      <c r="E17" s="46"/>
      <c r="F17" s="45"/>
      <c r="G17" s="45"/>
      <c r="H17" s="45"/>
      <c r="I17" s="45"/>
      <c r="J17" s="216"/>
      <c r="K17" s="45"/>
      <c r="L17" s="45"/>
      <c r="M17" s="45"/>
      <c r="N17" s="45"/>
      <c r="O17" s="45"/>
      <c r="P17" s="44"/>
      <c r="Q17" s="42"/>
      <c r="R17" s="43"/>
      <c r="S17" s="42"/>
      <c r="T17" s="41"/>
      <c r="U17" s="24"/>
      <c r="V17" s="24"/>
      <c r="W17" s="316"/>
      <c r="X17" s="41"/>
      <c r="Y17" s="24"/>
      <c r="Z17" s="24"/>
      <c r="AA17" s="24"/>
      <c r="AB17" s="24"/>
      <c r="AC17" s="24"/>
      <c r="AD17" s="65"/>
      <c r="AE17" s="41"/>
      <c r="AF17" s="19"/>
      <c r="AG17" s="19"/>
      <c r="AH17" s="19"/>
      <c r="AI17" s="19"/>
      <c r="AJ17" s="19"/>
      <c r="AK17" s="18"/>
      <c r="AL17" s="18"/>
      <c r="AM17" s="18"/>
      <c r="AN17" s="18"/>
      <c r="AO17" s="18"/>
      <c r="AP17" s="18"/>
      <c r="AQ17" s="18"/>
      <c r="AR17" s="64"/>
      <c r="AS17" s="63"/>
      <c r="AT17" s="64"/>
      <c r="AU17" s="63"/>
      <c r="AV17" s="18"/>
      <c r="AW17" s="18"/>
      <c r="AX17" s="18"/>
      <c r="AY17" s="18"/>
      <c r="AZ17" s="18"/>
      <c r="BA17" s="64"/>
      <c r="BB17" s="63"/>
      <c r="BC17" s="18"/>
      <c r="BD17" s="18"/>
      <c r="BE17" s="18"/>
      <c r="BF17" s="18"/>
      <c r="BG17" s="18"/>
      <c r="BH17" s="18"/>
      <c r="BI17" s="64"/>
      <c r="BJ17" s="63"/>
    </row>
    <row r="18" spans="2:63" outlineLevel="1">
      <c r="B18" s="315"/>
      <c r="C18" s="314"/>
      <c r="D18" s="378"/>
      <c r="E18" s="350"/>
      <c r="F18" s="313"/>
      <c r="G18" s="313"/>
      <c r="H18" s="313"/>
      <c r="I18" s="313"/>
      <c r="J18" s="349"/>
      <c r="K18" s="313"/>
      <c r="L18" s="313"/>
      <c r="M18" s="312"/>
      <c r="N18" s="312"/>
      <c r="O18" s="312"/>
      <c r="P18" s="311"/>
      <c r="Q18" s="310"/>
      <c r="R18" s="309"/>
      <c r="S18" s="310"/>
      <c r="T18" s="234"/>
      <c r="U18" s="67"/>
      <c r="V18" s="67"/>
      <c r="W18" s="252"/>
      <c r="X18" s="78"/>
      <c r="Y18" s="67"/>
      <c r="Z18" s="67"/>
      <c r="AA18" s="67"/>
      <c r="AB18" s="67"/>
      <c r="AC18" s="67"/>
      <c r="AD18" s="282"/>
      <c r="AE18" s="78"/>
      <c r="AF18" s="67"/>
      <c r="AG18" s="67"/>
      <c r="AH18" s="67"/>
      <c r="AI18" s="67"/>
      <c r="AJ18" s="67"/>
      <c r="AK18" s="67"/>
      <c r="AL18" s="67"/>
      <c r="AM18" s="67"/>
      <c r="AN18" s="67"/>
      <c r="AO18" s="67"/>
      <c r="AP18" s="67"/>
      <c r="AQ18" s="67"/>
      <c r="AR18" s="282"/>
      <c r="AS18" s="78"/>
      <c r="AT18" s="282"/>
      <c r="AU18" s="78"/>
      <c r="AV18" s="67"/>
      <c r="AW18" s="67"/>
      <c r="AX18" s="67"/>
      <c r="AY18" s="67"/>
      <c r="AZ18" s="67"/>
      <c r="BA18" s="282"/>
      <c r="BB18" s="78"/>
      <c r="BC18" s="67"/>
      <c r="BD18" s="67"/>
      <c r="BE18" s="67"/>
      <c r="BF18" s="67"/>
      <c r="BG18" s="67"/>
      <c r="BH18" s="67"/>
      <c r="BI18" s="282"/>
      <c r="BJ18" s="78"/>
      <c r="BK18" s="126"/>
    </row>
    <row r="19" spans="2:63" outlineLevel="1">
      <c r="B19" s="155"/>
      <c r="C19" s="154"/>
      <c r="D19" s="149"/>
      <c r="E19" s="101"/>
      <c r="F19" s="95"/>
      <c r="G19" s="95"/>
      <c r="H19" s="95"/>
      <c r="I19" s="95"/>
      <c r="J19" s="96"/>
      <c r="K19" s="95"/>
      <c r="L19" s="95"/>
      <c r="M19" s="94"/>
      <c r="N19" s="94"/>
      <c r="O19" s="94"/>
      <c r="P19" s="93"/>
      <c r="Q19" s="69"/>
      <c r="R19" s="308"/>
      <c r="S19" s="69"/>
      <c r="T19" s="379"/>
      <c r="U19" s="20"/>
      <c r="V19" s="20"/>
      <c r="W19" s="20"/>
      <c r="X19" s="78"/>
      <c r="Y19" s="20"/>
      <c r="Z19" s="20"/>
      <c r="AA19" s="20"/>
      <c r="AB19" s="20"/>
      <c r="AC19" s="20"/>
      <c r="AD19" s="20"/>
      <c r="AE19" s="78"/>
      <c r="AF19" s="20"/>
      <c r="AG19" s="20"/>
      <c r="AH19" s="20"/>
      <c r="AI19" s="20"/>
      <c r="AJ19" s="20"/>
      <c r="AK19" s="20"/>
      <c r="AL19" s="20"/>
      <c r="AM19" s="20"/>
      <c r="AN19" s="20"/>
      <c r="AO19" s="20"/>
      <c r="AP19" s="20"/>
      <c r="AQ19" s="20"/>
      <c r="AR19" s="20"/>
      <c r="AS19" s="78"/>
      <c r="AT19" s="20"/>
      <c r="AU19" s="78"/>
      <c r="AV19" s="20"/>
      <c r="AW19" s="20"/>
      <c r="AX19" s="20"/>
      <c r="AY19" s="20"/>
      <c r="AZ19" s="20"/>
      <c r="BA19" s="20"/>
      <c r="BB19" s="78"/>
      <c r="BC19" s="20"/>
      <c r="BD19" s="20"/>
      <c r="BE19" s="20"/>
      <c r="BF19" s="20"/>
      <c r="BG19" s="20"/>
      <c r="BH19" s="20"/>
      <c r="BI19" s="20"/>
      <c r="BJ19" s="78"/>
      <c r="BK19" s="126"/>
    </row>
    <row r="20" spans="2:63" outlineLevel="1">
      <c r="B20" s="141"/>
      <c r="C20" s="140"/>
      <c r="D20" s="307"/>
      <c r="E20" s="196"/>
      <c r="F20" s="84"/>
      <c r="G20" s="84"/>
      <c r="H20" s="84"/>
      <c r="I20" s="84"/>
      <c r="J20" s="85"/>
      <c r="K20" s="84"/>
      <c r="L20" s="84"/>
      <c r="M20" s="83"/>
      <c r="N20" s="83"/>
      <c r="O20" s="83"/>
      <c r="P20" s="82"/>
      <c r="Q20" s="69"/>
      <c r="R20" s="306"/>
      <c r="S20" s="69"/>
      <c r="T20" s="379"/>
      <c r="U20" s="20"/>
      <c r="V20" s="20"/>
      <c r="W20" s="20"/>
      <c r="X20" s="78"/>
      <c r="Y20" s="20"/>
      <c r="Z20" s="20"/>
      <c r="AA20" s="20"/>
      <c r="AB20" s="20"/>
      <c r="AC20" s="20"/>
      <c r="AD20" s="20"/>
      <c r="AE20" s="78"/>
      <c r="AF20" s="20"/>
      <c r="AG20" s="20"/>
      <c r="AH20" s="20"/>
      <c r="AI20" s="20"/>
      <c r="AJ20" s="20"/>
      <c r="AK20" s="20"/>
      <c r="AL20" s="20"/>
      <c r="AM20" s="20"/>
      <c r="AN20" s="20"/>
      <c r="AO20" s="20"/>
      <c r="AP20" s="20"/>
      <c r="AQ20" s="20"/>
      <c r="AR20" s="20"/>
      <c r="AS20" s="78"/>
      <c r="AT20" s="20"/>
      <c r="AU20" s="78"/>
      <c r="AV20" s="20"/>
      <c r="AW20" s="20"/>
      <c r="AX20" s="20"/>
      <c r="AY20" s="20"/>
      <c r="AZ20" s="20"/>
      <c r="BA20" s="20"/>
      <c r="BB20" s="78"/>
      <c r="BC20" s="20"/>
      <c r="BD20" s="20"/>
      <c r="BE20" s="20"/>
      <c r="BF20" s="20"/>
      <c r="BG20" s="20"/>
      <c r="BH20" s="20"/>
      <c r="BI20" s="20"/>
      <c r="BJ20" s="78"/>
      <c r="BK20" s="126"/>
    </row>
    <row r="21" spans="2:63" ht="16.5" outlineLevel="1" thickBot="1">
      <c r="B21" s="141"/>
      <c r="C21" s="140"/>
      <c r="D21" s="197"/>
      <c r="E21" s="196"/>
      <c r="F21" s="84"/>
      <c r="G21" s="84"/>
      <c r="H21" s="84"/>
      <c r="I21" s="84"/>
      <c r="J21" s="85"/>
      <c r="K21" s="84"/>
      <c r="L21" s="84"/>
      <c r="M21" s="83"/>
      <c r="N21" s="83"/>
      <c r="O21" s="83"/>
      <c r="P21" s="82"/>
      <c r="Q21" s="69"/>
      <c r="R21" s="305"/>
      <c r="S21" s="69"/>
      <c r="T21" s="227"/>
      <c r="U21" s="20"/>
      <c r="V21" s="20"/>
      <c r="W21" s="252"/>
      <c r="X21" s="78"/>
      <c r="Y21" s="20"/>
      <c r="Z21" s="20"/>
      <c r="AA21" s="20"/>
      <c r="AB21" s="20"/>
      <c r="AC21" s="20"/>
      <c r="AD21" s="65"/>
      <c r="AE21" s="78"/>
      <c r="AF21" s="20"/>
      <c r="AG21" s="20"/>
      <c r="AH21" s="20"/>
      <c r="AI21" s="20"/>
      <c r="AJ21" s="20"/>
      <c r="AK21" s="20"/>
      <c r="AL21" s="20"/>
      <c r="AM21" s="20"/>
      <c r="AN21" s="20"/>
      <c r="AO21" s="20"/>
      <c r="AP21" s="20"/>
      <c r="AQ21" s="20"/>
      <c r="AR21" s="64"/>
      <c r="AS21" s="63"/>
      <c r="AT21" s="64"/>
      <c r="AU21" s="63"/>
      <c r="AV21" s="20"/>
      <c r="AW21" s="20"/>
      <c r="AX21" s="20"/>
      <c r="AY21" s="20"/>
      <c r="AZ21" s="20"/>
      <c r="BA21" s="64"/>
      <c r="BB21" s="63"/>
      <c r="BC21" s="20"/>
      <c r="BD21" s="20"/>
      <c r="BE21" s="20"/>
      <c r="BF21" s="20"/>
      <c r="BG21" s="20"/>
      <c r="BH21" s="20"/>
      <c r="BI21" s="64"/>
      <c r="BJ21" s="63"/>
      <c r="BK21" s="126"/>
    </row>
    <row r="22" spans="2:63" ht="16.5" outlineLevel="1" thickBot="1">
      <c r="B22" s="141"/>
      <c r="C22" s="140"/>
      <c r="D22" s="279"/>
      <c r="E22" s="196"/>
      <c r="F22" s="84"/>
      <c r="G22" s="84"/>
      <c r="H22" s="84"/>
      <c r="I22" s="84"/>
      <c r="J22" s="85"/>
      <c r="K22" s="84"/>
      <c r="L22" s="84"/>
      <c r="M22" s="83"/>
      <c r="N22" s="83"/>
      <c r="O22" s="83"/>
      <c r="P22" s="82"/>
      <c r="Q22" s="254"/>
      <c r="R22" s="304"/>
      <c r="S22" s="254"/>
      <c r="T22" s="374"/>
      <c r="U22" s="24"/>
      <c r="V22" s="24"/>
      <c r="W22" s="79"/>
      <c r="X22" s="78"/>
      <c r="Y22" s="24"/>
      <c r="Z22" s="24"/>
      <c r="AA22" s="24"/>
      <c r="AB22" s="24"/>
      <c r="AC22" s="24"/>
      <c r="AD22" s="65"/>
      <c r="AE22" s="78"/>
      <c r="AF22" s="20"/>
      <c r="AG22" s="20"/>
      <c r="AH22" s="20"/>
      <c r="AI22" s="20"/>
      <c r="AJ22" s="20"/>
      <c r="AK22" s="20"/>
      <c r="AL22" s="20"/>
      <c r="AM22" s="20"/>
      <c r="AN22" s="20"/>
      <c r="AO22" s="20"/>
      <c r="AP22" s="20"/>
      <c r="AQ22" s="20"/>
      <c r="AR22" s="64"/>
      <c r="AS22" s="63"/>
      <c r="AT22" s="64"/>
      <c r="AU22" s="63"/>
      <c r="AV22" s="20"/>
      <c r="AW22" s="20"/>
      <c r="AX22" s="20"/>
      <c r="AY22" s="20"/>
      <c r="AZ22" s="20"/>
      <c r="BA22" s="64"/>
      <c r="BB22" s="63"/>
      <c r="BC22" s="20"/>
      <c r="BD22" s="20"/>
      <c r="BE22" s="20"/>
      <c r="BF22" s="20"/>
      <c r="BG22" s="20"/>
      <c r="BH22" s="20"/>
      <c r="BI22" s="64"/>
      <c r="BJ22" s="63"/>
      <c r="BK22" s="126"/>
    </row>
    <row r="23" spans="2:63" ht="16.5" thickBot="1">
      <c r="B23" s="303"/>
      <c r="C23" s="275"/>
      <c r="D23" s="291"/>
      <c r="E23" s="302"/>
      <c r="F23" s="301"/>
      <c r="G23" s="301"/>
      <c r="H23" s="301"/>
      <c r="I23" s="301"/>
      <c r="J23" s="301"/>
      <c r="K23" s="301"/>
      <c r="L23" s="301"/>
      <c r="M23" s="301"/>
      <c r="N23" s="301"/>
      <c r="O23" s="301"/>
      <c r="P23" s="300"/>
      <c r="Q23" s="299"/>
      <c r="R23" s="298"/>
      <c r="S23" s="69"/>
      <c r="T23" s="127"/>
      <c r="U23" s="67"/>
      <c r="V23" s="67"/>
      <c r="W23" s="128"/>
      <c r="X23" s="127"/>
      <c r="Y23" s="67"/>
      <c r="Z23" s="67"/>
      <c r="AA23" s="67"/>
      <c r="AB23" s="67"/>
      <c r="AC23" s="67"/>
      <c r="AD23" s="128"/>
      <c r="AE23" s="127"/>
      <c r="AF23" s="67"/>
      <c r="AG23" s="67"/>
      <c r="AH23" s="67"/>
      <c r="AI23" s="67"/>
      <c r="AJ23" s="67"/>
      <c r="AK23" s="67"/>
      <c r="AL23" s="67"/>
      <c r="AM23" s="67"/>
      <c r="AN23" s="67"/>
      <c r="AO23" s="67"/>
      <c r="AP23" s="67"/>
      <c r="AQ23" s="67"/>
      <c r="AR23" s="128"/>
      <c r="AS23" s="127"/>
      <c r="AT23" s="128"/>
      <c r="AU23" s="127"/>
      <c r="AV23" s="67"/>
      <c r="AW23" s="67"/>
      <c r="AX23" s="67"/>
      <c r="AY23" s="67"/>
      <c r="AZ23" s="67"/>
      <c r="BA23" s="128"/>
      <c r="BB23" s="127"/>
      <c r="BC23" s="67"/>
      <c r="BD23" s="67"/>
      <c r="BE23" s="67"/>
      <c r="BF23" s="67"/>
      <c r="BG23" s="67"/>
      <c r="BH23" s="67"/>
      <c r="BI23" s="128"/>
      <c r="BJ23" s="127"/>
      <c r="BK23" s="126"/>
    </row>
    <row r="24" spans="2:63" ht="16.5" thickBot="1">
      <c r="B24" s="49"/>
      <c r="C24" s="125"/>
      <c r="D24" s="217"/>
      <c r="E24" s="46"/>
      <c r="F24" s="45"/>
      <c r="G24" s="45"/>
      <c r="H24" s="45"/>
      <c r="I24" s="45"/>
      <c r="J24" s="216"/>
      <c r="K24" s="45"/>
      <c r="L24" s="45"/>
      <c r="M24" s="45"/>
      <c r="N24" s="45"/>
      <c r="O24" s="45"/>
      <c r="P24" s="44"/>
      <c r="Q24" s="42"/>
      <c r="R24" s="43"/>
      <c r="S24" s="42"/>
      <c r="T24" s="41"/>
      <c r="U24" s="24"/>
      <c r="V24" s="24"/>
      <c r="W24" s="66"/>
      <c r="X24" s="41"/>
      <c r="Y24" s="24"/>
      <c r="Z24" s="24"/>
      <c r="AA24" s="24"/>
      <c r="AB24" s="24"/>
      <c r="AC24" s="24"/>
      <c r="AD24" s="65"/>
      <c r="AE24" s="41"/>
      <c r="AF24" s="20"/>
      <c r="AG24" s="20"/>
      <c r="AH24" s="20"/>
      <c r="AI24" s="20"/>
      <c r="AJ24" s="20"/>
      <c r="AK24" s="20"/>
      <c r="AL24" s="20"/>
      <c r="AM24" s="20"/>
      <c r="AN24" s="20"/>
      <c r="AO24" s="20"/>
      <c r="AP24" s="20"/>
      <c r="AQ24" s="20"/>
      <c r="AR24" s="64"/>
      <c r="AS24" s="63"/>
      <c r="AT24" s="64"/>
      <c r="AU24" s="63"/>
      <c r="AV24" s="20"/>
      <c r="AW24" s="20"/>
      <c r="AX24" s="20"/>
      <c r="AY24" s="20"/>
      <c r="AZ24" s="20"/>
      <c r="BA24" s="64"/>
      <c r="BB24" s="63"/>
      <c r="BC24" s="20"/>
      <c r="BD24" s="20"/>
      <c r="BE24" s="20"/>
      <c r="BF24" s="20"/>
      <c r="BG24" s="20"/>
      <c r="BH24" s="20"/>
      <c r="BI24" s="64"/>
      <c r="BJ24" s="63"/>
    </row>
    <row r="25" spans="2:63" ht="15" customHeight="1" thickBot="1">
      <c r="B25" s="124"/>
      <c r="C25" s="275"/>
      <c r="D25" s="176"/>
      <c r="E25" s="248"/>
      <c r="F25" s="247"/>
      <c r="G25" s="247"/>
      <c r="H25" s="247"/>
      <c r="I25" s="247"/>
      <c r="J25" s="247"/>
      <c r="K25" s="247"/>
      <c r="L25" s="247"/>
      <c r="M25" s="247"/>
      <c r="N25" s="247"/>
      <c r="O25" s="247"/>
      <c r="P25" s="246"/>
      <c r="Q25" s="32"/>
      <c r="R25" s="245"/>
      <c r="S25" s="172"/>
      <c r="T25" s="208"/>
      <c r="U25" s="24"/>
      <c r="V25" s="24"/>
      <c r="W25" s="375"/>
      <c r="X25" s="208"/>
      <c r="Y25" s="24"/>
      <c r="Z25" s="24"/>
      <c r="AA25" s="24"/>
      <c r="AB25" s="24"/>
      <c r="AC25" s="24"/>
      <c r="AD25" s="375"/>
      <c r="AE25" s="208"/>
      <c r="AF25" s="244"/>
      <c r="AG25" s="244"/>
      <c r="AH25" s="244"/>
      <c r="AI25" s="244"/>
      <c r="AJ25" s="244"/>
      <c r="AK25" s="244"/>
      <c r="AL25" s="244"/>
      <c r="AM25" s="244"/>
      <c r="AN25" s="244"/>
      <c r="AO25" s="244"/>
      <c r="AP25" s="244"/>
      <c r="AQ25" s="244"/>
      <c r="AR25" s="375"/>
      <c r="AS25" s="208"/>
      <c r="AT25" s="375"/>
      <c r="AU25" s="208"/>
      <c r="AV25" s="244"/>
      <c r="AW25" s="244"/>
      <c r="AX25" s="244"/>
      <c r="AY25" s="244"/>
      <c r="AZ25" s="244"/>
      <c r="BA25" s="375"/>
      <c r="BB25" s="208"/>
      <c r="BC25" s="244"/>
      <c r="BD25" s="244"/>
      <c r="BE25" s="244"/>
      <c r="BF25" s="244"/>
      <c r="BG25" s="244"/>
      <c r="BH25" s="244"/>
      <c r="BI25" s="375"/>
      <c r="BJ25" s="208"/>
      <c r="BK25" s="126"/>
    </row>
    <row r="26" spans="2:63" ht="16.5" thickBot="1">
      <c r="B26" s="49"/>
      <c r="C26" s="125"/>
      <c r="D26" s="217"/>
      <c r="E26" s="46"/>
      <c r="F26" s="45"/>
      <c r="G26" s="45"/>
      <c r="H26" s="45"/>
      <c r="I26" s="45"/>
      <c r="J26" s="216"/>
      <c r="K26" s="45"/>
      <c r="L26" s="45"/>
      <c r="M26" s="45"/>
      <c r="N26" s="45"/>
      <c r="O26" s="45"/>
      <c r="P26" s="44"/>
      <c r="Q26" s="42"/>
      <c r="R26" s="43"/>
      <c r="S26" s="42"/>
      <c r="T26" s="41"/>
      <c r="U26" s="24"/>
      <c r="V26" s="24"/>
      <c r="W26" s="66"/>
      <c r="X26" s="41"/>
      <c r="Y26" s="24"/>
      <c r="Z26" s="24"/>
      <c r="AA26" s="24"/>
      <c r="AB26" s="24"/>
      <c r="AC26" s="24"/>
      <c r="AD26" s="65"/>
      <c r="AE26" s="41"/>
      <c r="AF26" s="20"/>
      <c r="AG26" s="20"/>
      <c r="AH26" s="20"/>
      <c r="AI26" s="20"/>
      <c r="AJ26" s="20"/>
      <c r="AK26" s="20"/>
      <c r="AL26" s="20"/>
      <c r="AM26" s="20"/>
      <c r="AN26" s="20"/>
      <c r="AO26" s="20"/>
      <c r="AP26" s="20"/>
      <c r="AQ26" s="20"/>
      <c r="AR26" s="64"/>
      <c r="AS26" s="63"/>
      <c r="AT26" s="64"/>
      <c r="AU26" s="63"/>
      <c r="AV26" s="20"/>
      <c r="AW26" s="20"/>
      <c r="AX26" s="20"/>
      <c r="AY26" s="20"/>
      <c r="AZ26" s="20"/>
      <c r="BA26" s="64"/>
      <c r="BB26" s="63"/>
      <c r="BC26" s="20"/>
      <c r="BD26" s="20"/>
      <c r="BE26" s="20"/>
      <c r="BF26" s="20"/>
      <c r="BG26" s="20"/>
      <c r="BH26" s="20"/>
      <c r="BI26" s="64"/>
      <c r="BJ26" s="63"/>
    </row>
    <row r="27" spans="2:63" s="242" customFormat="1" ht="16.5" thickBot="1">
      <c r="B27" s="178"/>
      <c r="C27" s="177"/>
      <c r="D27" s="291" t="s">
        <v>5</v>
      </c>
      <c r="E27" s="101"/>
      <c r="F27" s="95"/>
      <c r="G27" s="95"/>
      <c r="H27" s="95"/>
      <c r="I27" s="95"/>
      <c r="J27" s="95"/>
      <c r="K27" s="95"/>
      <c r="L27" s="95"/>
      <c r="M27" s="95"/>
      <c r="N27" s="95"/>
      <c r="O27" s="95"/>
      <c r="P27" s="290"/>
      <c r="Q27" s="69"/>
      <c r="R27" s="297"/>
      <c r="S27" s="69">
        <v>-15055.291999999999</v>
      </c>
      <c r="T27" s="127">
        <v>-8.3657424746159836E-2</v>
      </c>
      <c r="U27" s="67" t="e">
        <f>SUM(U28:U37)</f>
        <v>#VALUE!</v>
      </c>
      <c r="V27" s="67" t="e">
        <f>SUM(V28:V37)</f>
        <v>#VALUE!</v>
      </c>
      <c r="W27" s="128" t="e">
        <f t="shared" ref="W27:W37" si="1">U27+V27</f>
        <v>#VALUE!</v>
      </c>
      <c r="X27" s="127"/>
      <c r="Y27" s="67" t="e">
        <f>SUM(Y28:Y37)</f>
        <v>#VALUE!</v>
      </c>
      <c r="Z27" s="67" t="e">
        <f>SUM(Z28:Z37)</f>
        <v>#VALUE!</v>
      </c>
      <c r="AA27" s="67" t="e">
        <f>SUM(AA28:AA37)</f>
        <v>#VALUE!</v>
      </c>
      <c r="AB27" s="67" t="e">
        <f>SUM(AB28:AB37)</f>
        <v>#VALUE!</v>
      </c>
      <c r="AC27" s="67" t="e">
        <f>SUM(AC28:AC37)</f>
        <v>#VALUE!</v>
      </c>
      <c r="AD27" s="128" t="e">
        <f>SUM(Y27:AC27)</f>
        <v>#VALUE!</v>
      </c>
      <c r="AE27" s="127" t="e">
        <f>AD27/AD16</f>
        <v>#VALUE!</v>
      </c>
      <c r="AF27" s="67" t="e">
        <f t="shared" ref="AF27:AQ27" si="2">SUM(AF28:AF37)</f>
        <v>#VALUE!</v>
      </c>
      <c r="AG27" s="67" t="e">
        <f t="shared" si="2"/>
        <v>#VALUE!</v>
      </c>
      <c r="AH27" s="67" t="e">
        <f t="shared" si="2"/>
        <v>#VALUE!</v>
      </c>
      <c r="AI27" s="67" t="e">
        <f t="shared" si="2"/>
        <v>#VALUE!</v>
      </c>
      <c r="AJ27" s="67" t="e">
        <f t="shared" si="2"/>
        <v>#VALUE!</v>
      </c>
      <c r="AK27" s="67" t="e">
        <f t="shared" si="2"/>
        <v>#VALUE!</v>
      </c>
      <c r="AL27" s="67" t="e">
        <f t="shared" si="2"/>
        <v>#VALUE!</v>
      </c>
      <c r="AM27" s="67" t="e">
        <f t="shared" si="2"/>
        <v>#VALUE!</v>
      </c>
      <c r="AN27" s="67" t="e">
        <f t="shared" si="2"/>
        <v>#VALUE!</v>
      </c>
      <c r="AO27" s="67" t="e">
        <f t="shared" si="2"/>
        <v>#VALUE!</v>
      </c>
      <c r="AP27" s="67" t="e">
        <f t="shared" si="2"/>
        <v>#VALUE!</v>
      </c>
      <c r="AQ27" s="67" t="e">
        <f t="shared" si="2"/>
        <v>#VALUE!</v>
      </c>
      <c r="AR27" s="128"/>
      <c r="AS27" s="127"/>
      <c r="AT27" s="67"/>
      <c r="AU27" s="127"/>
      <c r="AV27" s="67"/>
      <c r="AW27" s="67"/>
      <c r="AX27" s="67"/>
      <c r="AY27" s="67"/>
      <c r="AZ27" s="67"/>
      <c r="BA27" s="128"/>
      <c r="BB27" s="127"/>
      <c r="BC27" s="67"/>
      <c r="BD27" s="67"/>
      <c r="BE27" s="67"/>
      <c r="BF27" s="67"/>
      <c r="BG27" s="67"/>
      <c r="BH27" s="67"/>
      <c r="BI27" s="128"/>
      <c r="BJ27" s="127"/>
      <c r="BK27" s="126" t="e">
        <f t="shared" ref="BK27:BK37" si="3">S27-W27-AD27-AR27-AT27-BA27-BI27</f>
        <v>#VALUE!</v>
      </c>
    </row>
    <row r="28" spans="2:63" ht="15.75" outlineLevel="1">
      <c r="B28" s="167"/>
      <c r="C28" s="296"/>
      <c r="D28" s="291" t="s">
        <v>22</v>
      </c>
      <c r="E28" s="206"/>
      <c r="F28" s="204"/>
      <c r="G28" s="204"/>
      <c r="H28" s="204"/>
      <c r="I28" s="204"/>
      <c r="J28" s="205"/>
      <c r="K28" s="204"/>
      <c r="L28" s="109"/>
      <c r="M28" s="108"/>
      <c r="N28" s="108"/>
      <c r="O28" s="108"/>
      <c r="P28" s="107"/>
      <c r="Q28" s="265"/>
      <c r="R28" s="277"/>
      <c r="S28" s="69">
        <v>-6587.7493299999996</v>
      </c>
      <c r="T28" s="129">
        <v>-3.6606008294029754E-2</v>
      </c>
      <c r="U28" s="437" t="e">
        <f>SUMIFS([1]Temp!T$1:T$65536,[1]Temp!$A$1:$A$65536,D28)/1000</f>
        <v>#VALUE!</v>
      </c>
      <c r="V28" s="437" t="e">
        <f>SUMIFS([1]Temp!AE$1:AE$65536,[1]Temp!A$1:A$65536,'1'!D28)/1000</f>
        <v>#VALUE!</v>
      </c>
      <c r="W28" s="282" t="e">
        <f t="shared" si="1"/>
        <v>#VALUE!</v>
      </c>
      <c r="X28" s="78"/>
      <c r="Y28" s="437" t="e">
        <f>SUMIFS([1]Temp!I$1:I$65536,[1]Temp!$A$1:$A$65536,'1'!$D28)/1000</f>
        <v>#VALUE!</v>
      </c>
      <c r="Z28" s="437" t="e">
        <f>SUMIFS([1]Temp!AL$1:AL$65536,[1]Temp!$A$1:$A$65536,'1'!$D28)/1000</f>
        <v>#VALUE!</v>
      </c>
      <c r="AA28" s="437" t="e">
        <f>SUMIFS([1]Temp!F$1:F$65536,[1]Temp!$A$1:$A$65536,'1'!$D28)/1000</f>
        <v>#VALUE!</v>
      </c>
      <c r="AB28" s="437" t="e">
        <f>SUMIFS([1]Temp!R$1:R$65536,[1]Temp!$A$1:$A$65536,'1'!$D28)/1000</f>
        <v>#VALUE!</v>
      </c>
      <c r="AC28" s="437" t="e">
        <f>SUMIFS([1]Temp!V$1:V$65536,[1]Temp!$A$1:$A$65536,'1'!$D28)/1000</f>
        <v>#VALUE!</v>
      </c>
      <c r="AD28" s="282" t="e">
        <f>SUM(Y28:AC28)</f>
        <v>#VALUE!</v>
      </c>
      <c r="AE28" s="251" t="e">
        <f>AD28/AD16</f>
        <v>#VALUE!</v>
      </c>
      <c r="AF28" s="67" t="e">
        <f>SUMIFS([1]Temp!L$1:L$65536,[1]Temp!$A$1:$A$65536,'1'!$D28)/1000</f>
        <v>#VALUE!</v>
      </c>
      <c r="AG28" s="67" t="e">
        <f>SUMIFS([1]Temp!X$1:X$65536,[1]Temp!$A$1:$A$65536,'1'!$D28)/1000</f>
        <v>#VALUE!</v>
      </c>
      <c r="AH28" s="67" t="e">
        <f>SUMIFS([1]Temp!M$1:M$65536,[1]Temp!$A$1:$A$65536,'1'!$D28)/1000</f>
        <v>#VALUE!</v>
      </c>
      <c r="AI28" s="67" t="e">
        <f>SUMIFS([1]Temp!N$1:N$65536,[1]Temp!$A$1:$A$65536,'1'!$D28)/1000</f>
        <v>#VALUE!</v>
      </c>
      <c r="AJ28" s="67" t="e">
        <f>SUMIFS([1]Temp!G$1:G$65536,[1]Temp!$A$1:$A$65536,'1'!$D28)/1000</f>
        <v>#VALUE!</v>
      </c>
      <c r="AK28" s="67" t="e">
        <f>SUMIFS([1]Temp!H$1:H$65536,[1]Temp!$A$1:$A$65536,'1'!$D28)/1000</f>
        <v>#VALUE!</v>
      </c>
      <c r="AL28" s="67" t="e">
        <f>SUMIFS([1]Temp!O$1:O$65536,[1]Temp!$A$1:$A$65536,'1'!$D28)/1000</f>
        <v>#VALUE!</v>
      </c>
      <c r="AM28" s="67" t="e">
        <f>SUMIFS([1]Temp!AK$1:AK$65536,[1]Temp!$A$1:$A$65536,'1'!$D28)/1000</f>
        <v>#VALUE!</v>
      </c>
      <c r="AN28" s="67" t="e">
        <f>SUMIFS([1]Temp!Z$1:Z$65536,[1]Temp!$A$1:$A$65536,'1'!$D28)/1000</f>
        <v>#VALUE!</v>
      </c>
      <c r="AO28" s="67" t="e">
        <f>SUMIFS([1]Temp!P$1:P$65536,[1]Temp!$A$1:$A$65536,'1'!$D28)/1000</f>
        <v>#VALUE!</v>
      </c>
      <c r="AP28" s="67" t="e">
        <f>SUMIFS([1]Temp!AI$1:AI$65536,[1]Temp!$A$1:$A$65536,'1'!$D28)/1000</f>
        <v>#VALUE!</v>
      </c>
      <c r="AQ28" s="67" t="e">
        <f>SUMIFS([1]Temp!U$1:U$65536,[1]Temp!$A$1:$A$65536,'1'!$D28)/1000</f>
        <v>#VALUE!</v>
      </c>
      <c r="AR28" s="282"/>
      <c r="AS28" s="63"/>
      <c r="AT28" s="67"/>
      <c r="AU28" s="280"/>
      <c r="AV28" s="67"/>
      <c r="AW28" s="67"/>
      <c r="AX28" s="67"/>
      <c r="AY28" s="67"/>
      <c r="AZ28" s="67"/>
      <c r="BA28" s="282"/>
      <c r="BB28" s="63"/>
      <c r="BC28" s="67"/>
      <c r="BD28" s="67"/>
      <c r="BE28" s="67"/>
      <c r="BF28" s="67"/>
      <c r="BG28" s="67"/>
      <c r="BH28" s="67"/>
      <c r="BI28" s="282"/>
      <c r="BJ28" s="63"/>
      <c r="BK28" s="126" t="e">
        <f t="shared" si="3"/>
        <v>#VALUE!</v>
      </c>
    </row>
    <row r="29" spans="2:63" ht="15.75" outlineLevel="1">
      <c r="B29" s="155"/>
      <c r="C29" s="295"/>
      <c r="D29" s="291" t="s">
        <v>23</v>
      </c>
      <c r="E29" s="287"/>
      <c r="F29" s="285"/>
      <c r="G29" s="285"/>
      <c r="H29" s="285"/>
      <c r="I29" s="285"/>
      <c r="J29" s="286"/>
      <c r="K29" s="285"/>
      <c r="L29" s="95"/>
      <c r="M29" s="94"/>
      <c r="N29" s="94"/>
      <c r="O29" s="94"/>
      <c r="P29" s="93"/>
      <c r="Q29" s="228"/>
      <c r="R29" s="277"/>
      <c r="S29" s="69">
        <v>-5667.7534399999995</v>
      </c>
      <c r="T29" s="227">
        <v>-3.1493886461092122E-2</v>
      </c>
      <c r="U29" s="437" t="e">
        <f>SUMIFS([1]Temp!T$1:T$65536,[1]Temp!$A$1:$A$65536,D29)/1000</f>
        <v>#VALUE!</v>
      </c>
      <c r="V29" s="438"/>
      <c r="W29" s="282" t="e">
        <f t="shared" si="1"/>
        <v>#VALUE!</v>
      </c>
      <c r="X29" s="78"/>
      <c r="Y29" s="437"/>
      <c r="Z29" s="438"/>
      <c r="AA29" s="437"/>
      <c r="AB29" s="438"/>
      <c r="AC29" s="437"/>
      <c r="AD29" s="65"/>
      <c r="AE29" s="78"/>
      <c r="AF29" s="20"/>
      <c r="AG29" s="20"/>
      <c r="AH29" s="20"/>
      <c r="AI29" s="20"/>
      <c r="AJ29" s="20"/>
      <c r="AK29" s="20"/>
      <c r="AL29" s="20"/>
      <c r="AM29" s="20"/>
      <c r="AN29" s="20"/>
      <c r="AO29" s="20"/>
      <c r="AP29" s="20"/>
      <c r="AQ29" s="20"/>
      <c r="AR29" s="64"/>
      <c r="AS29" s="63"/>
      <c r="AT29" s="64"/>
      <c r="AU29" s="280"/>
      <c r="AV29" s="20"/>
      <c r="AW29" s="20"/>
      <c r="AX29" s="20"/>
      <c r="AY29" s="20"/>
      <c r="AZ29" s="20"/>
      <c r="BA29" s="282"/>
      <c r="BB29" s="280"/>
      <c r="BC29" s="20"/>
      <c r="BD29" s="20"/>
      <c r="BE29" s="20"/>
      <c r="BF29" s="20"/>
      <c r="BG29" s="20"/>
      <c r="BH29" s="20"/>
      <c r="BI29" s="282"/>
      <c r="BJ29" s="280"/>
      <c r="BK29" s="126" t="e">
        <f t="shared" si="3"/>
        <v>#VALUE!</v>
      </c>
    </row>
    <row r="30" spans="2:63" ht="15.75" outlineLevel="1">
      <c r="B30" s="155"/>
      <c r="C30" s="295"/>
      <c r="D30" s="291" t="s">
        <v>24</v>
      </c>
      <c r="E30" s="287"/>
      <c r="F30" s="285"/>
      <c r="G30" s="285"/>
      <c r="H30" s="285"/>
      <c r="I30" s="285"/>
      <c r="J30" s="286"/>
      <c r="K30" s="285"/>
      <c r="L30" s="95"/>
      <c r="M30" s="94"/>
      <c r="N30" s="94"/>
      <c r="O30" s="94"/>
      <c r="P30" s="93"/>
      <c r="Q30" s="228"/>
      <c r="R30" s="277"/>
      <c r="S30" s="69">
        <v>-289.13504999999998</v>
      </c>
      <c r="T30" s="227">
        <v>-1.6066306576353457E-3</v>
      </c>
      <c r="U30" s="437" t="e">
        <f>SUMIFS([1]Temp!T$1:T$65536,[1]Temp!$A$1:$A$65536,D30)/1000</f>
        <v>#VALUE!</v>
      </c>
      <c r="V30" s="437" t="e">
        <f>SUMIFS([1]Temp!AE$1:AE$65536,[1]Temp!A$1:A$65536,'1'!D30)/1000</f>
        <v>#VALUE!</v>
      </c>
      <c r="W30" s="282" t="e">
        <f t="shared" si="1"/>
        <v>#VALUE!</v>
      </c>
      <c r="X30" s="78"/>
      <c r="Y30" s="437"/>
      <c r="Z30" s="437"/>
      <c r="AA30" s="437"/>
      <c r="AB30" s="437"/>
      <c r="AC30" s="437"/>
      <c r="AD30" s="65"/>
      <c r="AE30" s="78"/>
      <c r="AF30" s="20"/>
      <c r="AG30" s="20"/>
      <c r="AH30" s="20"/>
      <c r="AI30" s="20"/>
      <c r="AJ30" s="20"/>
      <c r="AK30" s="20"/>
      <c r="AL30" s="20"/>
      <c r="AM30" s="20"/>
      <c r="AN30" s="20"/>
      <c r="AO30" s="20"/>
      <c r="AP30" s="20"/>
      <c r="AQ30" s="20"/>
      <c r="AR30" s="64"/>
      <c r="AS30" s="63"/>
      <c r="AT30" s="64"/>
      <c r="AU30" s="280"/>
      <c r="AV30" s="20"/>
      <c r="AW30" s="20"/>
      <c r="AX30" s="20"/>
      <c r="AY30" s="20"/>
      <c r="AZ30" s="20"/>
      <c r="BA30" s="282"/>
      <c r="BB30" s="280"/>
      <c r="BC30" s="20"/>
      <c r="BD30" s="20"/>
      <c r="BE30" s="20"/>
      <c r="BF30" s="20"/>
      <c r="BG30" s="20"/>
      <c r="BH30" s="20"/>
      <c r="BI30" s="282"/>
      <c r="BJ30" s="280"/>
      <c r="BK30" s="126" t="e">
        <f t="shared" si="3"/>
        <v>#VALUE!</v>
      </c>
    </row>
    <row r="31" spans="2:63" ht="15.75" outlineLevel="1">
      <c r="B31" s="155"/>
      <c r="C31" s="295"/>
      <c r="D31" s="291" t="s">
        <v>25</v>
      </c>
      <c r="E31" s="287"/>
      <c r="F31" s="285"/>
      <c r="G31" s="285"/>
      <c r="H31" s="285"/>
      <c r="I31" s="285"/>
      <c r="J31" s="286"/>
      <c r="K31" s="285"/>
      <c r="L31" s="285"/>
      <c r="M31" s="284"/>
      <c r="N31" s="94"/>
      <c r="O31" s="94"/>
      <c r="P31" s="93"/>
      <c r="Q31" s="228"/>
      <c r="R31" s="277"/>
      <c r="S31" s="69">
        <v>-1244.8078899999998</v>
      </c>
      <c r="T31" s="379">
        <v>-6.9169978490686863E-3</v>
      </c>
      <c r="U31" s="437" t="e">
        <f>SUMIFS([1]Temp!T$1:T$65536,[1]Temp!$A$1:$A$65536,D31)/1000</f>
        <v>#VALUE!</v>
      </c>
      <c r="V31" s="437" t="e">
        <f>SUMIFS([1]Temp!AE$1:AE$65536,[1]Temp!A$1:A$65536,'1'!D31)/1000</f>
        <v>#VALUE!</v>
      </c>
      <c r="W31" s="282" t="e">
        <f t="shared" si="1"/>
        <v>#VALUE!</v>
      </c>
      <c r="X31" s="78"/>
      <c r="Y31" s="437" t="e">
        <f>SUMIFS([1]Temp!I$1:I$65536,[1]Temp!$A$1:$A$65536,'1'!$D31)/1000</f>
        <v>#VALUE!</v>
      </c>
      <c r="Z31" s="437" t="e">
        <f>SUMIFS([1]Temp!AL$1:AL$65536,[1]Temp!$A$1:$A$65536,'1'!$D31)/1000</f>
        <v>#VALUE!</v>
      </c>
      <c r="AA31" s="437" t="e">
        <f>SUMIFS([1]Temp!F$1:F$65536,[1]Temp!$A$1:$A$65536,'1'!$D31)/1000</f>
        <v>#VALUE!</v>
      </c>
      <c r="AB31" s="437" t="e">
        <f>SUMIFS([1]Temp!R$1:R$65536,[1]Temp!$A$1:$A$65536,'1'!$D31)/1000</f>
        <v>#VALUE!</v>
      </c>
      <c r="AC31" s="437" t="e">
        <f>SUMIFS([1]Temp!V$1:V$65536,[1]Temp!$A$1:$A$65536,'1'!$D31)/1000</f>
        <v>#VALUE!</v>
      </c>
      <c r="AD31" s="282" t="e">
        <f t="shared" ref="AD31:AD37" si="4">SUM(Y31:AC31)</f>
        <v>#VALUE!</v>
      </c>
      <c r="AE31" s="78" t="e">
        <f>AD31/AD16</f>
        <v>#VALUE!</v>
      </c>
      <c r="AF31" s="67" t="e">
        <f>SUMIFS([1]Temp!L$1:L$65536,[1]Temp!$A$1:$A$65536,'1'!$D31)/1000</f>
        <v>#VALUE!</v>
      </c>
      <c r="AG31" s="67" t="e">
        <f>SUMIFS([1]Temp!X$1:X$65536,[1]Temp!$A$1:$A$65536,'1'!$D31)/1000</f>
        <v>#VALUE!</v>
      </c>
      <c r="AH31" s="67" t="e">
        <f>SUMIFS([1]Temp!M$1:M$65536,[1]Temp!$A$1:$A$65536,'1'!$D31)/1000</f>
        <v>#VALUE!</v>
      </c>
      <c r="AI31" s="67" t="e">
        <f>SUMIFS([1]Temp!N$1:N$65536,[1]Temp!$A$1:$A$65536,'1'!$D31)/1000</f>
        <v>#VALUE!</v>
      </c>
      <c r="AJ31" s="67" t="e">
        <f>SUMIFS([1]Temp!G$1:G$65536,[1]Temp!$A$1:$A$65536,'1'!$D31)/1000</f>
        <v>#VALUE!</v>
      </c>
      <c r="AK31" s="67" t="e">
        <f>SUMIFS([1]Temp!H$1:H$65536,[1]Temp!$A$1:$A$65536,'1'!$D31)/1000</f>
        <v>#VALUE!</v>
      </c>
      <c r="AL31" s="67" t="e">
        <f>SUMIFS([1]Temp!O$1:O$65536,[1]Temp!$A$1:$A$65536,'1'!$D31)/1000</f>
        <v>#VALUE!</v>
      </c>
      <c r="AM31" s="67" t="e">
        <f>SUMIFS([1]Temp!AK$1:AK$65536,[1]Temp!$A$1:$A$65536,'1'!$D31)/1000</f>
        <v>#VALUE!</v>
      </c>
      <c r="AN31" s="67" t="e">
        <f>SUMIFS([1]Temp!Z$1:Z$65536,[1]Temp!$A$1:$A$65536,'1'!$D31)/1000</f>
        <v>#VALUE!</v>
      </c>
      <c r="AO31" s="67" t="e">
        <f>SUMIFS([1]Temp!P$1:P$65536,[1]Temp!$A$1:$A$65536,'1'!$D31)/1000</f>
        <v>#VALUE!</v>
      </c>
      <c r="AP31" s="67" t="e">
        <f>SUMIFS([1]Temp!AI$1:AI$65536,[1]Temp!$A$1:$A$65536,'1'!$D31)/1000</f>
        <v>#VALUE!</v>
      </c>
      <c r="AQ31" s="67" t="e">
        <f>SUMIFS([1]Temp!U$1:U$65536,[1]Temp!$A$1:$A$65536,'1'!$D31)/1000</f>
        <v>#VALUE!</v>
      </c>
      <c r="AR31" s="282"/>
      <c r="AS31" s="280"/>
      <c r="AT31" s="67"/>
      <c r="AU31" s="280"/>
      <c r="AV31" s="67"/>
      <c r="AW31" s="67"/>
      <c r="AX31" s="67"/>
      <c r="AY31" s="67"/>
      <c r="AZ31" s="67"/>
      <c r="BA31" s="282"/>
      <c r="BB31" s="280"/>
      <c r="BC31" s="67"/>
      <c r="BD31" s="67"/>
      <c r="BE31" s="67"/>
      <c r="BF31" s="67"/>
      <c r="BG31" s="67"/>
      <c r="BH31" s="67"/>
      <c r="BI31" s="282"/>
      <c r="BJ31" s="280"/>
      <c r="BK31" s="126" t="e">
        <f t="shared" si="3"/>
        <v>#VALUE!</v>
      </c>
    </row>
    <row r="32" spans="2:63" ht="15.75" outlineLevel="1">
      <c r="B32" s="155"/>
      <c r="C32" s="295"/>
      <c r="D32" s="291" t="s">
        <v>26</v>
      </c>
      <c r="E32" s="287"/>
      <c r="F32" s="285"/>
      <c r="G32" s="285"/>
      <c r="H32" s="285"/>
      <c r="I32" s="285"/>
      <c r="J32" s="286"/>
      <c r="K32" s="285"/>
      <c r="L32" s="285"/>
      <c r="M32" s="284"/>
      <c r="N32" s="94"/>
      <c r="O32" s="94"/>
      <c r="P32" s="93"/>
      <c r="Q32" s="228"/>
      <c r="R32" s="277"/>
      <c r="S32" s="69">
        <v>-61.925870000000003</v>
      </c>
      <c r="T32" s="379">
        <v>-3.441021807724139E-4</v>
      </c>
      <c r="U32" s="437" t="e">
        <f>SUMIFS([1]Temp!T$1:T$65536,[1]Temp!$A$1:$A$65536,D32)/1000</f>
        <v>#VALUE!</v>
      </c>
      <c r="V32" s="437" t="e">
        <f>SUMIFS([1]Temp!AE$1:AE$65536,[1]Temp!A$1:A$65536,'1'!D32)/1000</f>
        <v>#VALUE!</v>
      </c>
      <c r="W32" s="282" t="e">
        <f t="shared" si="1"/>
        <v>#VALUE!</v>
      </c>
      <c r="X32" s="78"/>
      <c r="Y32" s="437" t="e">
        <f>SUMIFS([1]Temp!I$1:I$65536,[1]Temp!$A$1:$A$65536,'1'!$D32)/1000</f>
        <v>#VALUE!</v>
      </c>
      <c r="Z32" s="437" t="e">
        <f>SUMIFS([1]Temp!AL$1:AL$65536,[1]Temp!$A$1:$A$65536,'1'!$D32)/1000</f>
        <v>#VALUE!</v>
      </c>
      <c r="AA32" s="437" t="e">
        <f>SUMIFS([1]Temp!F$1:F$65536,[1]Temp!$A$1:$A$65536,'1'!$D32)/1000</f>
        <v>#VALUE!</v>
      </c>
      <c r="AB32" s="437" t="e">
        <f>SUMIFS([1]Temp!R$1:R$65536,[1]Temp!$A$1:$A$65536,'1'!$D32)/1000</f>
        <v>#VALUE!</v>
      </c>
      <c r="AC32" s="437" t="e">
        <f>SUMIFS([1]Temp!V$1:V$65536,[1]Temp!$A$1:$A$65536,'1'!$D32)/1000</f>
        <v>#VALUE!</v>
      </c>
      <c r="AD32" s="282" t="e">
        <f t="shared" si="4"/>
        <v>#VALUE!</v>
      </c>
      <c r="AE32" s="78" t="e">
        <f>AD32/AD16</f>
        <v>#VALUE!</v>
      </c>
      <c r="AF32" s="67" t="e">
        <f>SUMIFS([1]Temp!L$1:L$65536,[1]Temp!$A$1:$A$65536,'1'!$D32)/1000</f>
        <v>#VALUE!</v>
      </c>
      <c r="AG32" s="67" t="e">
        <f>SUMIFS([1]Temp!X$1:X$65536,[1]Temp!$A$1:$A$65536,'1'!$D32)/1000</f>
        <v>#VALUE!</v>
      </c>
      <c r="AH32" s="67" t="e">
        <f>SUMIFS([1]Temp!M$1:M$65536,[1]Temp!$A$1:$A$65536,'1'!$D32)/1000</f>
        <v>#VALUE!</v>
      </c>
      <c r="AI32" s="67" t="e">
        <f>SUMIFS([1]Temp!N$1:N$65536,[1]Temp!$A$1:$A$65536,'1'!$D32)/1000</f>
        <v>#VALUE!</v>
      </c>
      <c r="AJ32" s="67" t="e">
        <f>SUMIFS([1]Temp!G$1:G$65536,[1]Temp!$A$1:$A$65536,'1'!$D32)/1000</f>
        <v>#VALUE!</v>
      </c>
      <c r="AK32" s="67" t="e">
        <f>SUMIFS([1]Temp!H$1:H$65536,[1]Temp!$A$1:$A$65536,'1'!$D32)/1000</f>
        <v>#VALUE!</v>
      </c>
      <c r="AL32" s="67" t="e">
        <f>SUMIFS([1]Temp!O$1:O$65536,[1]Temp!$A$1:$A$65536,'1'!$D32)/1000</f>
        <v>#VALUE!</v>
      </c>
      <c r="AM32" s="67" t="e">
        <f>SUMIFS([1]Temp!AK$1:AK$65536,[1]Temp!$A$1:$A$65536,'1'!$D32)/1000</f>
        <v>#VALUE!</v>
      </c>
      <c r="AN32" s="67" t="e">
        <f>SUMIFS([1]Temp!Z$1:Z$65536,[1]Temp!$A$1:$A$65536,'1'!$D32)/1000</f>
        <v>#VALUE!</v>
      </c>
      <c r="AO32" s="67" t="e">
        <f>SUMIFS([1]Temp!P$1:P$65536,[1]Temp!$A$1:$A$65536,'1'!$D32)/1000</f>
        <v>#VALUE!</v>
      </c>
      <c r="AP32" s="67" t="e">
        <f>SUMIFS([1]Temp!AI$1:AI$65536,[1]Temp!$A$1:$A$65536,'1'!$D32)/1000</f>
        <v>#VALUE!</v>
      </c>
      <c r="AQ32" s="67" t="e">
        <f>SUMIFS([1]Temp!U$1:U$65536,[1]Temp!$A$1:$A$65536,'1'!$D32)/1000</f>
        <v>#VALUE!</v>
      </c>
      <c r="AR32" s="282"/>
      <c r="AS32" s="280"/>
      <c r="AT32" s="67"/>
      <c r="AU32" s="280"/>
      <c r="AV32" s="67"/>
      <c r="AW32" s="67"/>
      <c r="AX32" s="67"/>
      <c r="AY32" s="67"/>
      <c r="AZ32" s="67"/>
      <c r="BA32" s="282"/>
      <c r="BB32" s="280"/>
      <c r="BC32" s="67"/>
      <c r="BD32" s="67"/>
      <c r="BE32" s="67"/>
      <c r="BF32" s="67"/>
      <c r="BG32" s="67"/>
      <c r="BH32" s="67"/>
      <c r="BI32" s="282"/>
      <c r="BJ32" s="280"/>
      <c r="BK32" s="126" t="e">
        <f t="shared" si="3"/>
        <v>#VALUE!</v>
      </c>
    </row>
    <row r="33" spans="2:63" ht="15.75" outlineLevel="1">
      <c r="B33" s="155"/>
      <c r="C33" s="295"/>
      <c r="D33" s="291" t="s">
        <v>27</v>
      </c>
      <c r="E33" s="287"/>
      <c r="F33" s="285"/>
      <c r="G33" s="285"/>
      <c r="H33" s="285"/>
      <c r="I33" s="285"/>
      <c r="J33" s="286"/>
      <c r="K33" s="285"/>
      <c r="L33" s="95"/>
      <c r="M33" s="94"/>
      <c r="N33" s="94"/>
      <c r="O33" s="94"/>
      <c r="P33" s="93"/>
      <c r="Q33" s="228"/>
      <c r="R33" s="277"/>
      <c r="S33" s="69">
        <v>-876.7509399999999</v>
      </c>
      <c r="T33" s="379">
        <v>-4.8718235278448858E-3</v>
      </c>
      <c r="U33" s="20">
        <f t="shared" ref="U33:V37" si="5">U$16*$T33</f>
        <v>0</v>
      </c>
      <c r="V33" s="20">
        <f t="shared" si="5"/>
        <v>0</v>
      </c>
      <c r="W33" s="282">
        <f t="shared" si="1"/>
        <v>0</v>
      </c>
      <c r="X33" s="78"/>
      <c r="Y33" s="20">
        <f t="shared" ref="Y33:AC37" si="6">Y$16*$T33</f>
        <v>0</v>
      </c>
      <c r="Z33" s="20">
        <f t="shared" si="6"/>
        <v>0</v>
      </c>
      <c r="AA33" s="20">
        <f t="shared" si="6"/>
        <v>0</v>
      </c>
      <c r="AB33" s="20">
        <f t="shared" si="6"/>
        <v>0</v>
      </c>
      <c r="AC33" s="20">
        <f t="shared" si="6"/>
        <v>0</v>
      </c>
      <c r="AD33" s="282">
        <f t="shared" si="4"/>
        <v>0</v>
      </c>
      <c r="AE33" s="78" t="e">
        <f>AD33/AD16</f>
        <v>#DIV/0!</v>
      </c>
      <c r="AF33" s="20">
        <f t="shared" ref="AF33:AQ37" si="7">AF$16*$T33</f>
        <v>0</v>
      </c>
      <c r="AG33" s="20">
        <f t="shared" si="7"/>
        <v>0</v>
      </c>
      <c r="AH33" s="20">
        <f t="shared" si="7"/>
        <v>0</v>
      </c>
      <c r="AI33" s="20">
        <f t="shared" si="7"/>
        <v>0</v>
      </c>
      <c r="AJ33" s="20">
        <f t="shared" si="7"/>
        <v>0</v>
      </c>
      <c r="AK33" s="20">
        <f t="shared" si="7"/>
        <v>0</v>
      </c>
      <c r="AL33" s="20">
        <f t="shared" si="7"/>
        <v>0</v>
      </c>
      <c r="AM33" s="20">
        <f t="shared" si="7"/>
        <v>0</v>
      </c>
      <c r="AN33" s="20">
        <f t="shared" si="7"/>
        <v>0</v>
      </c>
      <c r="AO33" s="20">
        <f t="shared" si="7"/>
        <v>0</v>
      </c>
      <c r="AP33" s="20">
        <f t="shared" si="7"/>
        <v>0</v>
      </c>
      <c r="AQ33" s="20">
        <f t="shared" si="7"/>
        <v>0</v>
      </c>
      <c r="AR33" s="282"/>
      <c r="AS33" s="280"/>
      <c r="AT33" s="20"/>
      <c r="AU33" s="280"/>
      <c r="AV33" s="20"/>
      <c r="AW33" s="20"/>
      <c r="AX33" s="20"/>
      <c r="AY33" s="20"/>
      <c r="AZ33" s="20"/>
      <c r="BA33" s="282"/>
      <c r="BB33" s="280"/>
      <c r="BC33" s="20"/>
      <c r="BD33" s="20"/>
      <c r="BE33" s="20"/>
      <c r="BF33" s="20"/>
      <c r="BG33" s="20"/>
      <c r="BH33" s="20"/>
      <c r="BI33" s="282"/>
      <c r="BJ33" s="280"/>
      <c r="BK33" s="126">
        <f t="shared" si="3"/>
        <v>-876.7509399999999</v>
      </c>
    </row>
    <row r="34" spans="2:63" ht="15.75" outlineLevel="1">
      <c r="B34" s="155"/>
      <c r="C34" s="154"/>
      <c r="D34" s="291" t="s">
        <v>28</v>
      </c>
      <c r="E34" s="101"/>
      <c r="F34" s="95"/>
      <c r="G34" s="95"/>
      <c r="H34" s="95"/>
      <c r="I34" s="95"/>
      <c r="J34" s="96"/>
      <c r="K34" s="95"/>
      <c r="L34" s="95"/>
      <c r="M34" s="94"/>
      <c r="N34" s="94"/>
      <c r="O34" s="94"/>
      <c r="P34" s="93"/>
      <c r="Q34" s="228"/>
      <c r="R34" s="277"/>
      <c r="S34" s="69">
        <v>-216.15771000000001</v>
      </c>
      <c r="T34" s="379">
        <v>-1.2011190057042561E-3</v>
      </c>
      <c r="U34" s="20">
        <f t="shared" si="5"/>
        <v>0</v>
      </c>
      <c r="V34" s="20">
        <f t="shared" si="5"/>
        <v>0</v>
      </c>
      <c r="W34" s="282">
        <f t="shared" si="1"/>
        <v>0</v>
      </c>
      <c r="X34" s="78"/>
      <c r="Y34" s="20">
        <f t="shared" si="6"/>
        <v>0</v>
      </c>
      <c r="Z34" s="20">
        <f t="shared" si="6"/>
        <v>0</v>
      </c>
      <c r="AA34" s="20">
        <f t="shared" si="6"/>
        <v>0</v>
      </c>
      <c r="AB34" s="20">
        <f t="shared" si="6"/>
        <v>0</v>
      </c>
      <c r="AC34" s="20">
        <f t="shared" si="6"/>
        <v>0</v>
      </c>
      <c r="AD34" s="282">
        <f t="shared" si="4"/>
        <v>0</v>
      </c>
      <c r="AE34" s="78" t="e">
        <f>AD34/AD16</f>
        <v>#DIV/0!</v>
      </c>
      <c r="AF34" s="20">
        <f t="shared" si="7"/>
        <v>0</v>
      </c>
      <c r="AG34" s="20">
        <f t="shared" si="7"/>
        <v>0</v>
      </c>
      <c r="AH34" s="20">
        <f t="shared" si="7"/>
        <v>0</v>
      </c>
      <c r="AI34" s="20">
        <f t="shared" si="7"/>
        <v>0</v>
      </c>
      <c r="AJ34" s="20">
        <f t="shared" si="7"/>
        <v>0</v>
      </c>
      <c r="AK34" s="20">
        <f t="shared" si="7"/>
        <v>0</v>
      </c>
      <c r="AL34" s="20">
        <f t="shared" si="7"/>
        <v>0</v>
      </c>
      <c r="AM34" s="20">
        <f t="shared" si="7"/>
        <v>0</v>
      </c>
      <c r="AN34" s="20">
        <f t="shared" si="7"/>
        <v>0</v>
      </c>
      <c r="AO34" s="20">
        <f t="shared" si="7"/>
        <v>0</v>
      </c>
      <c r="AP34" s="20">
        <f t="shared" si="7"/>
        <v>0</v>
      </c>
      <c r="AQ34" s="20">
        <f t="shared" si="7"/>
        <v>0</v>
      </c>
      <c r="AR34" s="282"/>
      <c r="AS34" s="280"/>
      <c r="AT34" s="20"/>
      <c r="AU34" s="280"/>
      <c r="AV34" s="20"/>
      <c r="AW34" s="20"/>
      <c r="AX34" s="20"/>
      <c r="AY34" s="20"/>
      <c r="AZ34" s="20"/>
      <c r="BA34" s="282"/>
      <c r="BB34" s="280"/>
      <c r="BC34" s="20"/>
      <c r="BD34" s="20"/>
      <c r="BE34" s="20"/>
      <c r="BF34" s="20"/>
      <c r="BG34" s="20"/>
      <c r="BH34" s="20"/>
      <c r="BI34" s="282"/>
      <c r="BJ34" s="280"/>
      <c r="BK34" s="126">
        <f t="shared" si="3"/>
        <v>-216.15771000000001</v>
      </c>
    </row>
    <row r="35" spans="2:63" ht="15.75" outlineLevel="1">
      <c r="B35" s="141"/>
      <c r="C35" s="140"/>
      <c r="D35" s="291" t="s">
        <v>29</v>
      </c>
      <c r="E35" s="196"/>
      <c r="F35" s="84"/>
      <c r="G35" s="84"/>
      <c r="H35" s="84"/>
      <c r="I35" s="84"/>
      <c r="J35" s="85"/>
      <c r="K35" s="84"/>
      <c r="L35" s="84"/>
      <c r="M35" s="83"/>
      <c r="N35" s="83"/>
      <c r="O35" s="83"/>
      <c r="P35" s="82"/>
      <c r="Q35" s="228"/>
      <c r="R35" s="277"/>
      <c r="S35" s="69">
        <v>-33.362769999999998</v>
      </c>
      <c r="T35" s="379">
        <v>-1.8538620311040388E-4</v>
      </c>
      <c r="U35" s="20">
        <f t="shared" si="5"/>
        <v>0</v>
      </c>
      <c r="V35" s="20">
        <f t="shared" si="5"/>
        <v>0</v>
      </c>
      <c r="W35" s="282">
        <f t="shared" si="1"/>
        <v>0</v>
      </c>
      <c r="X35" s="78"/>
      <c r="Y35" s="20">
        <f t="shared" si="6"/>
        <v>0</v>
      </c>
      <c r="Z35" s="20">
        <f t="shared" si="6"/>
        <v>0</v>
      </c>
      <c r="AA35" s="20">
        <f t="shared" si="6"/>
        <v>0</v>
      </c>
      <c r="AB35" s="20">
        <f t="shared" si="6"/>
        <v>0</v>
      </c>
      <c r="AC35" s="20">
        <f t="shared" si="6"/>
        <v>0</v>
      </c>
      <c r="AD35" s="282">
        <f t="shared" si="4"/>
        <v>0</v>
      </c>
      <c r="AE35" s="78" t="e">
        <f>AD35/AD16</f>
        <v>#DIV/0!</v>
      </c>
      <c r="AF35" s="20">
        <f t="shared" si="7"/>
        <v>0</v>
      </c>
      <c r="AG35" s="20">
        <f t="shared" si="7"/>
        <v>0</v>
      </c>
      <c r="AH35" s="20">
        <f t="shared" si="7"/>
        <v>0</v>
      </c>
      <c r="AI35" s="20">
        <f t="shared" si="7"/>
        <v>0</v>
      </c>
      <c r="AJ35" s="20">
        <f t="shared" si="7"/>
        <v>0</v>
      </c>
      <c r="AK35" s="20">
        <f t="shared" si="7"/>
        <v>0</v>
      </c>
      <c r="AL35" s="20">
        <f t="shared" si="7"/>
        <v>0</v>
      </c>
      <c r="AM35" s="20">
        <f t="shared" si="7"/>
        <v>0</v>
      </c>
      <c r="AN35" s="20">
        <f t="shared" si="7"/>
        <v>0</v>
      </c>
      <c r="AO35" s="20">
        <f t="shared" si="7"/>
        <v>0</v>
      </c>
      <c r="AP35" s="20">
        <f t="shared" si="7"/>
        <v>0</v>
      </c>
      <c r="AQ35" s="20">
        <f t="shared" si="7"/>
        <v>0</v>
      </c>
      <c r="AR35" s="282"/>
      <c r="AS35" s="280"/>
      <c r="AT35" s="20"/>
      <c r="AU35" s="280"/>
      <c r="AV35" s="20"/>
      <c r="AW35" s="20"/>
      <c r="AX35" s="20"/>
      <c r="AY35" s="20"/>
      <c r="AZ35" s="20"/>
      <c r="BA35" s="282"/>
      <c r="BB35" s="280"/>
      <c r="BC35" s="20"/>
      <c r="BD35" s="20"/>
      <c r="BE35" s="20"/>
      <c r="BF35" s="20"/>
      <c r="BG35" s="20"/>
      <c r="BH35" s="20"/>
      <c r="BI35" s="282"/>
      <c r="BJ35" s="280"/>
      <c r="BK35" s="126">
        <f t="shared" si="3"/>
        <v>-33.362769999999998</v>
      </c>
    </row>
    <row r="36" spans="2:63" ht="15.75" outlineLevel="1">
      <c r="B36" s="141"/>
      <c r="C36" s="140"/>
      <c r="D36" s="291" t="s">
        <v>30</v>
      </c>
      <c r="E36" s="196"/>
      <c r="F36" s="84"/>
      <c r="G36" s="285"/>
      <c r="H36" s="285"/>
      <c r="I36" s="285"/>
      <c r="J36" s="285"/>
      <c r="K36" s="285"/>
      <c r="L36" s="84"/>
      <c r="M36" s="83"/>
      <c r="N36" s="83"/>
      <c r="O36" s="83"/>
      <c r="P36" s="82"/>
      <c r="Q36" s="228"/>
      <c r="R36" s="277"/>
      <c r="S36" s="69">
        <v>-57</v>
      </c>
      <c r="T36" s="379">
        <v>-3.1673070243546991E-4</v>
      </c>
      <c r="U36" s="20">
        <f t="shared" si="5"/>
        <v>0</v>
      </c>
      <c r="V36" s="20">
        <f t="shared" si="5"/>
        <v>0</v>
      </c>
      <c r="W36" s="282">
        <f t="shared" si="1"/>
        <v>0</v>
      </c>
      <c r="X36" s="78"/>
      <c r="Y36" s="20">
        <f t="shared" si="6"/>
        <v>0</v>
      </c>
      <c r="Z36" s="20">
        <f t="shared" si="6"/>
        <v>0</v>
      </c>
      <c r="AA36" s="20">
        <f t="shared" si="6"/>
        <v>0</v>
      </c>
      <c r="AB36" s="20">
        <f t="shared" si="6"/>
        <v>0</v>
      </c>
      <c r="AC36" s="20">
        <f t="shared" si="6"/>
        <v>0</v>
      </c>
      <c r="AD36" s="282">
        <f t="shared" si="4"/>
        <v>0</v>
      </c>
      <c r="AE36" s="78" t="e">
        <f>AD36/AD16</f>
        <v>#DIV/0!</v>
      </c>
      <c r="AF36" s="20">
        <f t="shared" si="7"/>
        <v>0</v>
      </c>
      <c r="AG36" s="20">
        <f t="shared" si="7"/>
        <v>0</v>
      </c>
      <c r="AH36" s="20">
        <f t="shared" si="7"/>
        <v>0</v>
      </c>
      <c r="AI36" s="20">
        <f t="shared" si="7"/>
        <v>0</v>
      </c>
      <c r="AJ36" s="20">
        <f t="shared" si="7"/>
        <v>0</v>
      </c>
      <c r="AK36" s="20">
        <f t="shared" si="7"/>
        <v>0</v>
      </c>
      <c r="AL36" s="20">
        <f t="shared" si="7"/>
        <v>0</v>
      </c>
      <c r="AM36" s="20">
        <f t="shared" si="7"/>
        <v>0</v>
      </c>
      <c r="AN36" s="20">
        <f t="shared" si="7"/>
        <v>0</v>
      </c>
      <c r="AO36" s="20">
        <f t="shared" si="7"/>
        <v>0</v>
      </c>
      <c r="AP36" s="20">
        <f t="shared" si="7"/>
        <v>0</v>
      </c>
      <c r="AQ36" s="20">
        <f t="shared" si="7"/>
        <v>0</v>
      </c>
      <c r="AR36" s="282"/>
      <c r="AS36" s="280"/>
      <c r="AT36" s="20"/>
      <c r="AU36" s="280"/>
      <c r="AV36" s="20"/>
      <c r="AW36" s="20"/>
      <c r="AX36" s="20"/>
      <c r="AY36" s="20"/>
      <c r="AZ36" s="20"/>
      <c r="BA36" s="282"/>
      <c r="BB36" s="280"/>
      <c r="BC36" s="20"/>
      <c r="BD36" s="20"/>
      <c r="BE36" s="20"/>
      <c r="BF36" s="20"/>
      <c r="BG36" s="20"/>
      <c r="BH36" s="20"/>
      <c r="BI36" s="282"/>
      <c r="BJ36" s="280"/>
      <c r="BK36" s="126">
        <f t="shared" si="3"/>
        <v>-57</v>
      </c>
    </row>
    <row r="37" spans="2:63" ht="16.5" outlineLevel="1" thickBot="1">
      <c r="B37" s="77"/>
      <c r="C37" s="194"/>
      <c r="D37" s="291" t="s">
        <v>31</v>
      </c>
      <c r="E37" s="192"/>
      <c r="F37" s="190"/>
      <c r="G37" s="190"/>
      <c r="H37" s="190"/>
      <c r="I37" s="190"/>
      <c r="J37" s="191"/>
      <c r="K37" s="190"/>
      <c r="L37" s="190"/>
      <c r="M37" s="294"/>
      <c r="N37" s="294"/>
      <c r="O37" s="294"/>
      <c r="P37" s="293"/>
      <c r="Q37" s="223"/>
      <c r="R37" s="292"/>
      <c r="S37" s="188">
        <v>-20.649000000000001</v>
      </c>
      <c r="T37" s="380">
        <v>-1.1473986446649155E-4</v>
      </c>
      <c r="U37" s="20">
        <f t="shared" si="5"/>
        <v>0</v>
      </c>
      <c r="V37" s="20">
        <f t="shared" si="5"/>
        <v>0</v>
      </c>
      <c r="W37" s="282">
        <f t="shared" si="1"/>
        <v>0</v>
      </c>
      <c r="X37" s="78"/>
      <c r="Y37" s="20">
        <f t="shared" si="6"/>
        <v>0</v>
      </c>
      <c r="Z37" s="20">
        <f t="shared" si="6"/>
        <v>0</v>
      </c>
      <c r="AA37" s="20">
        <f t="shared" si="6"/>
        <v>0</v>
      </c>
      <c r="AB37" s="20">
        <f t="shared" si="6"/>
        <v>0</v>
      </c>
      <c r="AC37" s="20">
        <f t="shared" si="6"/>
        <v>0</v>
      </c>
      <c r="AD37" s="282">
        <f t="shared" si="4"/>
        <v>0</v>
      </c>
      <c r="AE37" s="78" t="e">
        <f>AD37/AD16</f>
        <v>#DIV/0!</v>
      </c>
      <c r="AF37" s="20">
        <f t="shared" si="7"/>
        <v>0</v>
      </c>
      <c r="AG37" s="20">
        <f t="shared" si="7"/>
        <v>0</v>
      </c>
      <c r="AH37" s="20">
        <f t="shared" si="7"/>
        <v>0</v>
      </c>
      <c r="AI37" s="20">
        <f t="shared" si="7"/>
        <v>0</v>
      </c>
      <c r="AJ37" s="20">
        <f t="shared" si="7"/>
        <v>0</v>
      </c>
      <c r="AK37" s="20">
        <f t="shared" si="7"/>
        <v>0</v>
      </c>
      <c r="AL37" s="20">
        <f t="shared" si="7"/>
        <v>0</v>
      </c>
      <c r="AM37" s="20">
        <f t="shared" si="7"/>
        <v>0</v>
      </c>
      <c r="AN37" s="20">
        <f t="shared" si="7"/>
        <v>0</v>
      </c>
      <c r="AO37" s="20">
        <f t="shared" si="7"/>
        <v>0</v>
      </c>
      <c r="AP37" s="20">
        <f t="shared" si="7"/>
        <v>0</v>
      </c>
      <c r="AQ37" s="20">
        <f t="shared" si="7"/>
        <v>0</v>
      </c>
      <c r="AR37" s="282"/>
      <c r="AS37" s="280"/>
      <c r="AT37" s="20"/>
      <c r="AU37" s="280"/>
      <c r="AV37" s="20"/>
      <c r="AW37" s="20"/>
      <c r="AX37" s="20"/>
      <c r="AY37" s="20"/>
      <c r="AZ37" s="20"/>
      <c r="BA37" s="282"/>
      <c r="BB37" s="280"/>
      <c r="BC37" s="20"/>
      <c r="BD37" s="20"/>
      <c r="BE37" s="20"/>
      <c r="BF37" s="20"/>
      <c r="BG37" s="20"/>
      <c r="BH37" s="20"/>
      <c r="BI37" s="282"/>
      <c r="BJ37" s="280"/>
      <c r="BK37" s="126">
        <f t="shared" si="3"/>
        <v>-20.649000000000001</v>
      </c>
    </row>
    <row r="38" spans="2:63" ht="16.5" thickBot="1">
      <c r="B38" s="49"/>
      <c r="C38" s="125"/>
      <c r="D38" s="217"/>
      <c r="E38" s="46"/>
      <c r="F38" s="45"/>
      <c r="G38" s="45"/>
      <c r="H38" s="45"/>
      <c r="I38" s="45"/>
      <c r="J38" s="216"/>
      <c r="K38" s="45"/>
      <c r="L38" s="45"/>
      <c r="M38" s="45"/>
      <c r="N38" s="45"/>
      <c r="O38" s="45"/>
      <c r="P38" s="44"/>
      <c r="Q38" s="42"/>
      <c r="R38" s="43"/>
      <c r="S38" s="42"/>
      <c r="T38" s="41"/>
      <c r="U38" s="24"/>
      <c r="V38" s="24"/>
      <c r="W38" s="66"/>
      <c r="X38" s="41"/>
      <c r="Y38" s="24"/>
      <c r="Z38" s="24"/>
      <c r="AA38" s="24"/>
      <c r="AB38" s="24"/>
      <c r="AC38" s="24"/>
      <c r="AD38" s="65"/>
      <c r="AE38" s="41"/>
      <c r="AF38" s="20"/>
      <c r="AG38" s="20"/>
      <c r="AH38" s="20"/>
      <c r="AI38" s="20"/>
      <c r="AJ38" s="20"/>
      <c r="AK38" s="20"/>
      <c r="AL38" s="20"/>
      <c r="AM38" s="20"/>
      <c r="AN38" s="20"/>
      <c r="AO38" s="20"/>
      <c r="AP38" s="20"/>
      <c r="AQ38" s="20"/>
      <c r="AR38" s="64"/>
      <c r="AS38" s="63"/>
      <c r="AT38" s="64"/>
      <c r="AU38" s="63"/>
      <c r="AV38" s="20"/>
      <c r="AW38" s="20"/>
      <c r="AX38" s="20"/>
      <c r="AY38" s="20"/>
      <c r="AZ38" s="20"/>
      <c r="BA38" s="64"/>
      <c r="BB38" s="63"/>
      <c r="BC38" s="20"/>
      <c r="BD38" s="20"/>
      <c r="BE38" s="20"/>
      <c r="BF38" s="20"/>
      <c r="BG38" s="20"/>
      <c r="BH38" s="20"/>
      <c r="BI38" s="64"/>
      <c r="BJ38" s="63"/>
      <c r="BK38" s="126"/>
    </row>
    <row r="39" spans="2:63" ht="16.5" thickBot="1">
      <c r="B39" s="178"/>
      <c r="C39" s="177"/>
      <c r="D39" s="291"/>
      <c r="E39" s="101"/>
      <c r="F39" s="95"/>
      <c r="G39" s="95"/>
      <c r="H39" s="95"/>
      <c r="I39" s="95"/>
      <c r="J39" s="95"/>
      <c r="K39" s="95"/>
      <c r="L39" s="95"/>
      <c r="M39" s="95"/>
      <c r="N39" s="95"/>
      <c r="O39" s="95"/>
      <c r="P39" s="290"/>
      <c r="Q39" s="228"/>
      <c r="R39" s="277"/>
      <c r="S39" s="69"/>
      <c r="T39" s="381"/>
      <c r="U39" s="67"/>
      <c r="V39" s="67"/>
      <c r="W39" s="67"/>
      <c r="X39" s="127"/>
      <c r="Y39" s="67"/>
      <c r="Z39" s="67"/>
      <c r="AA39" s="67"/>
      <c r="AB39" s="67"/>
      <c r="AC39" s="67"/>
      <c r="AD39" s="128"/>
      <c r="AE39" s="127"/>
      <c r="AF39" s="67"/>
      <c r="AG39" s="67"/>
      <c r="AH39" s="67"/>
      <c r="AI39" s="67"/>
      <c r="AJ39" s="67"/>
      <c r="AK39" s="67"/>
      <c r="AL39" s="67"/>
      <c r="AM39" s="67"/>
      <c r="AN39" s="67"/>
      <c r="AO39" s="67"/>
      <c r="AP39" s="67"/>
      <c r="AQ39" s="67"/>
      <c r="AR39" s="128"/>
      <c r="AS39" s="127"/>
      <c r="AT39" s="128"/>
      <c r="AU39" s="127"/>
      <c r="AV39" s="67"/>
      <c r="AW39" s="67"/>
      <c r="AX39" s="67"/>
      <c r="AY39" s="67"/>
      <c r="AZ39" s="67"/>
      <c r="BA39" s="128"/>
      <c r="BB39" s="127"/>
      <c r="BC39" s="67"/>
      <c r="BD39" s="67"/>
      <c r="BE39" s="67"/>
      <c r="BF39" s="67"/>
      <c r="BG39" s="67"/>
      <c r="BH39" s="67"/>
      <c r="BI39" s="128"/>
      <c r="BJ39" s="127"/>
      <c r="BK39" s="126"/>
    </row>
    <row r="40" spans="2:63" outlineLevel="1">
      <c r="B40" s="167"/>
      <c r="C40" s="166"/>
      <c r="D40" s="207"/>
      <c r="E40" s="111"/>
      <c r="F40" s="109"/>
      <c r="G40" s="109"/>
      <c r="H40" s="109"/>
      <c r="I40" s="109"/>
      <c r="J40" s="110"/>
      <c r="K40" s="109"/>
      <c r="L40" s="109"/>
      <c r="M40" s="109"/>
      <c r="N40" s="109"/>
      <c r="O40" s="109"/>
      <c r="P40" s="288"/>
      <c r="Q40" s="228"/>
      <c r="R40" s="277"/>
      <c r="S40" s="69"/>
      <c r="T40" s="129"/>
      <c r="U40" s="67"/>
      <c r="V40" s="67"/>
      <c r="W40" s="282"/>
      <c r="X40" s="78"/>
      <c r="Y40" s="67"/>
      <c r="Z40" s="67"/>
      <c r="AA40" s="67"/>
      <c r="AB40" s="67"/>
      <c r="AC40" s="67"/>
      <c r="AD40" s="282"/>
      <c r="AE40" s="78"/>
      <c r="AF40" s="67"/>
      <c r="AG40" s="67"/>
      <c r="AH40" s="67"/>
      <c r="AI40" s="67"/>
      <c r="AJ40" s="67"/>
      <c r="AK40" s="67"/>
      <c r="AL40" s="67"/>
      <c r="AM40" s="67"/>
      <c r="AN40" s="67"/>
      <c r="AO40" s="67"/>
      <c r="AP40" s="67"/>
      <c r="AQ40" s="67"/>
      <c r="AR40" s="281"/>
      <c r="AS40" s="280"/>
      <c r="AT40" s="67"/>
      <c r="AU40" s="280"/>
      <c r="AV40" s="67"/>
      <c r="AW40" s="67"/>
      <c r="AX40" s="67"/>
      <c r="AY40" s="67"/>
      <c r="AZ40" s="67"/>
      <c r="BA40" s="281"/>
      <c r="BB40" s="280"/>
      <c r="BC40" s="67"/>
      <c r="BD40" s="67"/>
      <c r="BE40" s="67"/>
      <c r="BF40" s="67"/>
      <c r="BG40" s="67"/>
      <c r="BH40" s="67"/>
      <c r="BI40" s="281"/>
      <c r="BJ40" s="280"/>
      <c r="BK40" s="126"/>
    </row>
    <row r="41" spans="2:63" outlineLevel="1">
      <c r="B41" s="167"/>
      <c r="C41" s="166"/>
      <c r="D41" s="207"/>
      <c r="E41" s="111"/>
      <c r="F41" s="109"/>
      <c r="G41" s="109"/>
      <c r="H41" s="109"/>
      <c r="I41" s="109"/>
      <c r="J41" s="110"/>
      <c r="K41" s="109"/>
      <c r="L41" s="109"/>
      <c r="M41" s="109"/>
      <c r="N41" s="109"/>
      <c r="O41" s="109"/>
      <c r="P41" s="288"/>
      <c r="Q41" s="228"/>
      <c r="R41" s="277"/>
      <c r="S41" s="69"/>
      <c r="T41" s="129"/>
      <c r="U41" s="67"/>
      <c r="V41" s="67"/>
      <c r="W41" s="282"/>
      <c r="X41" s="78"/>
      <c r="Y41" s="67"/>
      <c r="Z41" s="67"/>
      <c r="AA41" s="67"/>
      <c r="AB41" s="67"/>
      <c r="AC41" s="67"/>
      <c r="AD41" s="282"/>
      <c r="AE41" s="78"/>
      <c r="AF41" s="67"/>
      <c r="AG41" s="67"/>
      <c r="AH41" s="67"/>
      <c r="AI41" s="67"/>
      <c r="AJ41" s="67"/>
      <c r="AK41" s="67"/>
      <c r="AL41" s="67"/>
      <c r="AM41" s="67"/>
      <c r="AN41" s="67"/>
      <c r="AO41" s="67"/>
      <c r="AP41" s="67"/>
      <c r="AQ41" s="67"/>
      <c r="AR41" s="281"/>
      <c r="AS41" s="280"/>
      <c r="AT41" s="67"/>
      <c r="AU41" s="280"/>
      <c r="AV41" s="67"/>
      <c r="AW41" s="67"/>
      <c r="AX41" s="67"/>
      <c r="AY41" s="67"/>
      <c r="AZ41" s="67"/>
      <c r="BA41" s="281"/>
      <c r="BB41" s="280"/>
      <c r="BC41" s="67"/>
      <c r="BD41" s="67"/>
      <c r="BE41" s="67"/>
      <c r="BF41" s="67"/>
      <c r="BG41" s="67"/>
      <c r="BH41" s="67"/>
      <c r="BI41" s="281"/>
      <c r="BJ41" s="280"/>
      <c r="BK41" s="126"/>
    </row>
    <row r="42" spans="2:63" outlineLevel="1">
      <c r="B42" s="167"/>
      <c r="C42" s="166"/>
      <c r="D42" s="289"/>
      <c r="E42" s="111"/>
      <c r="F42" s="109"/>
      <c r="G42" s="109"/>
      <c r="H42" s="109"/>
      <c r="I42" s="109"/>
      <c r="J42" s="110"/>
      <c r="K42" s="109"/>
      <c r="L42" s="109"/>
      <c r="M42" s="109"/>
      <c r="N42" s="109"/>
      <c r="O42" s="109"/>
      <c r="P42" s="288"/>
      <c r="Q42" s="228"/>
      <c r="R42" s="277"/>
      <c r="S42" s="69"/>
      <c r="T42" s="129"/>
      <c r="U42" s="67"/>
      <c r="V42" s="67"/>
      <c r="W42" s="282"/>
      <c r="X42" s="78"/>
      <c r="Y42" s="67"/>
      <c r="Z42" s="67"/>
      <c r="AA42" s="67"/>
      <c r="AB42" s="67"/>
      <c r="AC42" s="67"/>
      <c r="AD42" s="282"/>
      <c r="AE42" s="78"/>
      <c r="AF42" s="67"/>
      <c r="AG42" s="67"/>
      <c r="AH42" s="67"/>
      <c r="AI42" s="67"/>
      <c r="AJ42" s="67"/>
      <c r="AK42" s="67"/>
      <c r="AL42" s="67"/>
      <c r="AM42" s="67"/>
      <c r="AN42" s="67"/>
      <c r="AO42" s="67"/>
      <c r="AP42" s="67"/>
      <c r="AQ42" s="67"/>
      <c r="AR42" s="281"/>
      <c r="AS42" s="280"/>
      <c r="AT42" s="64"/>
      <c r="AU42" s="63"/>
      <c r="AV42" s="67"/>
      <c r="AW42" s="67"/>
      <c r="AX42" s="67"/>
      <c r="AY42" s="67"/>
      <c r="AZ42" s="67"/>
      <c r="BA42" s="281"/>
      <c r="BB42" s="280"/>
      <c r="BC42" s="67"/>
      <c r="BD42" s="67"/>
      <c r="BE42" s="67"/>
      <c r="BF42" s="67"/>
      <c r="BG42" s="67"/>
      <c r="BH42" s="67"/>
      <c r="BI42" s="281"/>
      <c r="BJ42" s="280"/>
      <c r="BK42" s="126"/>
    </row>
    <row r="43" spans="2:63" outlineLevel="1">
      <c r="B43" s="155"/>
      <c r="C43" s="154"/>
      <c r="D43" s="149"/>
      <c r="E43" s="101"/>
      <c r="F43" s="95"/>
      <c r="G43" s="95"/>
      <c r="H43" s="95"/>
      <c r="I43" s="95"/>
      <c r="J43" s="96"/>
      <c r="K43" s="95"/>
      <c r="L43" s="95"/>
      <c r="M43" s="94"/>
      <c r="N43" s="94"/>
      <c r="O43" s="94"/>
      <c r="P43" s="93"/>
      <c r="Q43" s="228"/>
      <c r="R43" s="277"/>
      <c r="S43" s="69"/>
      <c r="T43" s="227"/>
      <c r="U43" s="67"/>
      <c r="V43" s="67"/>
      <c r="W43" s="282"/>
      <c r="X43" s="78"/>
      <c r="Y43" s="67"/>
      <c r="Z43" s="67"/>
      <c r="AA43" s="67"/>
      <c r="AB43" s="67"/>
      <c r="AC43" s="67"/>
      <c r="AD43" s="282"/>
      <c r="AE43" s="78"/>
      <c r="AF43" s="67"/>
      <c r="AG43" s="67"/>
      <c r="AH43" s="67"/>
      <c r="AI43" s="67"/>
      <c r="AJ43" s="67"/>
      <c r="AK43" s="67"/>
      <c r="AL43" s="67"/>
      <c r="AM43" s="67"/>
      <c r="AN43" s="67"/>
      <c r="AO43" s="67"/>
      <c r="AP43" s="67"/>
      <c r="AQ43" s="67"/>
      <c r="AR43" s="281"/>
      <c r="AS43" s="280"/>
      <c r="AT43" s="64"/>
      <c r="AU43" s="63"/>
      <c r="AV43" s="67"/>
      <c r="AW43" s="67"/>
      <c r="AX43" s="67"/>
      <c r="AY43" s="67"/>
      <c r="AZ43" s="67"/>
      <c r="BA43" s="281"/>
      <c r="BB43" s="280"/>
      <c r="BC43" s="67"/>
      <c r="BD43" s="67"/>
      <c r="BE43" s="67"/>
      <c r="BF43" s="67"/>
      <c r="BG43" s="67"/>
      <c r="BH43" s="67"/>
      <c r="BI43" s="281"/>
      <c r="BJ43" s="280"/>
      <c r="BK43" s="126"/>
    </row>
    <row r="44" spans="2:63" outlineLevel="1">
      <c r="B44" s="155"/>
      <c r="C44" s="154"/>
      <c r="D44" s="149"/>
      <c r="E44" s="287"/>
      <c r="F44" s="285"/>
      <c r="G44" s="285"/>
      <c r="H44" s="285"/>
      <c r="I44" s="285"/>
      <c r="J44" s="286"/>
      <c r="K44" s="285"/>
      <c r="L44" s="95"/>
      <c r="M44" s="284"/>
      <c r="N44" s="94"/>
      <c r="O44" s="284"/>
      <c r="P44" s="283"/>
      <c r="Q44" s="228"/>
      <c r="R44" s="277"/>
      <c r="S44" s="69"/>
      <c r="T44" s="227"/>
      <c r="U44" s="67"/>
      <c r="V44" s="67"/>
      <c r="W44" s="282"/>
      <c r="X44" s="78"/>
      <c r="Y44" s="67"/>
      <c r="Z44" s="67"/>
      <c r="AA44" s="67"/>
      <c r="AB44" s="67"/>
      <c r="AC44" s="67"/>
      <c r="AD44" s="282"/>
      <c r="AE44" s="78"/>
      <c r="AF44" s="67"/>
      <c r="AG44" s="67"/>
      <c r="AH44" s="67"/>
      <c r="AI44" s="67"/>
      <c r="AJ44" s="67"/>
      <c r="AK44" s="67"/>
      <c r="AL44" s="67"/>
      <c r="AM44" s="67"/>
      <c r="AN44" s="67"/>
      <c r="AO44" s="67"/>
      <c r="AP44" s="67"/>
      <c r="AQ44" s="67"/>
      <c r="AR44" s="281"/>
      <c r="AS44" s="280"/>
      <c r="AT44" s="64"/>
      <c r="AU44" s="63"/>
      <c r="AV44" s="67"/>
      <c r="AW44" s="67"/>
      <c r="AX44" s="67"/>
      <c r="AY44" s="67"/>
      <c r="AZ44" s="67"/>
      <c r="BA44" s="281"/>
      <c r="BB44" s="280"/>
      <c r="BC44" s="67"/>
      <c r="BD44" s="67"/>
      <c r="BE44" s="67"/>
      <c r="BF44" s="67"/>
      <c r="BG44" s="67"/>
      <c r="BH44" s="67"/>
      <c r="BI44" s="281"/>
      <c r="BJ44" s="280"/>
      <c r="BK44" s="126"/>
    </row>
    <row r="45" spans="2:63" outlineLevel="1">
      <c r="B45" s="155"/>
      <c r="C45" s="154"/>
      <c r="D45" s="149"/>
      <c r="E45" s="101"/>
      <c r="F45" s="95"/>
      <c r="G45" s="95"/>
      <c r="H45" s="95"/>
      <c r="I45" s="95"/>
      <c r="J45" s="96"/>
      <c r="K45" s="95"/>
      <c r="L45" s="95"/>
      <c r="M45" s="94"/>
      <c r="N45" s="94"/>
      <c r="O45" s="94"/>
      <c r="P45" s="93"/>
      <c r="Q45" s="228"/>
      <c r="R45" s="277"/>
      <c r="S45" s="69"/>
      <c r="T45" s="227"/>
      <c r="U45" s="20"/>
      <c r="V45" s="20"/>
      <c r="W45" s="282"/>
      <c r="X45" s="78"/>
      <c r="Y45" s="20"/>
      <c r="Z45" s="20"/>
      <c r="AA45" s="20"/>
      <c r="AB45" s="20"/>
      <c r="AC45" s="20"/>
      <c r="AD45" s="282"/>
      <c r="AE45" s="78"/>
      <c r="AF45" s="20"/>
      <c r="AG45" s="20"/>
      <c r="AH45" s="20"/>
      <c r="AI45" s="20"/>
      <c r="AJ45" s="20"/>
      <c r="AK45" s="20"/>
      <c r="AL45" s="20"/>
      <c r="AM45" s="20"/>
      <c r="AN45" s="20"/>
      <c r="AO45" s="20"/>
      <c r="AP45" s="20"/>
      <c r="AQ45" s="20"/>
      <c r="AR45" s="281"/>
      <c r="AS45" s="280"/>
      <c r="AT45" s="20"/>
      <c r="AU45" s="280"/>
      <c r="AV45" s="20"/>
      <c r="AW45" s="20"/>
      <c r="AX45" s="20"/>
      <c r="AY45" s="20"/>
      <c r="AZ45" s="20"/>
      <c r="BA45" s="281"/>
      <c r="BB45" s="280"/>
      <c r="BC45" s="20"/>
      <c r="BD45" s="20"/>
      <c r="BE45" s="20"/>
      <c r="BF45" s="20"/>
      <c r="BG45" s="20"/>
      <c r="BH45" s="20"/>
      <c r="BI45" s="281"/>
      <c r="BJ45" s="280"/>
      <c r="BK45" s="126"/>
    </row>
    <row r="46" spans="2:63" outlineLevel="1">
      <c r="B46" s="155"/>
      <c r="C46" s="154"/>
      <c r="D46" s="149"/>
      <c r="E46" s="101"/>
      <c r="F46" s="95"/>
      <c r="G46" s="95"/>
      <c r="H46" s="95"/>
      <c r="I46" s="95"/>
      <c r="J46" s="96"/>
      <c r="K46" s="95"/>
      <c r="L46" s="95"/>
      <c r="M46" s="94"/>
      <c r="N46" s="94"/>
      <c r="O46" s="94"/>
      <c r="P46" s="93"/>
      <c r="Q46" s="228"/>
      <c r="R46" s="277"/>
      <c r="S46" s="69"/>
      <c r="T46" s="227"/>
      <c r="U46" s="20"/>
      <c r="V46" s="20"/>
      <c r="W46" s="282"/>
      <c r="X46" s="78"/>
      <c r="Y46" s="20"/>
      <c r="Z46" s="20"/>
      <c r="AA46" s="20"/>
      <c r="AB46" s="20"/>
      <c r="AC46" s="20"/>
      <c r="AD46" s="282"/>
      <c r="AE46" s="78"/>
      <c r="AF46" s="20"/>
      <c r="AG46" s="20"/>
      <c r="AH46" s="20"/>
      <c r="AI46" s="20"/>
      <c r="AJ46" s="20"/>
      <c r="AK46" s="20"/>
      <c r="AL46" s="20"/>
      <c r="AM46" s="20"/>
      <c r="AN46" s="20"/>
      <c r="AO46" s="20"/>
      <c r="AP46" s="20"/>
      <c r="AQ46" s="20"/>
      <c r="AR46" s="281"/>
      <c r="AS46" s="280"/>
      <c r="AT46" s="20"/>
      <c r="AU46" s="280"/>
      <c r="AV46" s="20"/>
      <c r="AW46" s="20"/>
      <c r="AX46" s="20"/>
      <c r="AY46" s="20"/>
      <c r="AZ46" s="20"/>
      <c r="BA46" s="281"/>
      <c r="BB46" s="280"/>
      <c r="BC46" s="20"/>
      <c r="BD46" s="20"/>
      <c r="BE46" s="20"/>
      <c r="BF46" s="20"/>
      <c r="BG46" s="20"/>
      <c r="BH46" s="20"/>
      <c r="BI46" s="281"/>
      <c r="BJ46" s="280"/>
      <c r="BK46" s="126"/>
    </row>
    <row r="47" spans="2:63" outlineLevel="1">
      <c r="B47" s="155"/>
      <c r="C47" s="154"/>
      <c r="D47" s="149"/>
      <c r="E47" s="101"/>
      <c r="F47" s="95"/>
      <c r="G47" s="95"/>
      <c r="H47" s="95"/>
      <c r="I47" s="95"/>
      <c r="J47" s="96"/>
      <c r="K47" s="95"/>
      <c r="L47" s="95"/>
      <c r="M47" s="94"/>
      <c r="N47" s="94"/>
      <c r="O47" s="94"/>
      <c r="P47" s="93"/>
      <c r="Q47" s="228"/>
      <c r="R47" s="277"/>
      <c r="S47" s="69"/>
      <c r="T47" s="227"/>
      <c r="U47" s="20"/>
      <c r="V47" s="20"/>
      <c r="W47" s="282"/>
      <c r="X47" s="78"/>
      <c r="Y47" s="20"/>
      <c r="Z47" s="20"/>
      <c r="AA47" s="20"/>
      <c r="AB47" s="20"/>
      <c r="AC47" s="20"/>
      <c r="AD47" s="282"/>
      <c r="AE47" s="78"/>
      <c r="AF47" s="20"/>
      <c r="AG47" s="20"/>
      <c r="AH47" s="20"/>
      <c r="AI47" s="20"/>
      <c r="AJ47" s="20"/>
      <c r="AK47" s="20"/>
      <c r="AL47" s="20"/>
      <c r="AM47" s="20"/>
      <c r="AN47" s="20"/>
      <c r="AO47" s="20"/>
      <c r="AP47" s="20"/>
      <c r="AQ47" s="20"/>
      <c r="AR47" s="281"/>
      <c r="AS47" s="280"/>
      <c r="AT47" s="20"/>
      <c r="AU47" s="280"/>
      <c r="AV47" s="20"/>
      <c r="AW47" s="20"/>
      <c r="AX47" s="20"/>
      <c r="AY47" s="20"/>
      <c r="AZ47" s="20"/>
      <c r="BA47" s="281"/>
      <c r="BB47" s="280"/>
      <c r="BC47" s="20"/>
      <c r="BD47" s="20"/>
      <c r="BE47" s="20"/>
      <c r="BF47" s="20"/>
      <c r="BG47" s="20"/>
      <c r="BH47" s="20"/>
      <c r="BI47" s="281"/>
      <c r="BJ47" s="280"/>
      <c r="BK47" s="126"/>
    </row>
    <row r="48" spans="2:63" outlineLevel="1">
      <c r="B48" s="155"/>
      <c r="C48" s="154"/>
      <c r="D48" s="149"/>
      <c r="E48" s="101"/>
      <c r="F48" s="95"/>
      <c r="G48" s="95"/>
      <c r="H48" s="95"/>
      <c r="I48" s="95"/>
      <c r="J48" s="96"/>
      <c r="K48" s="95"/>
      <c r="L48" s="95"/>
      <c r="M48" s="94"/>
      <c r="N48" s="94"/>
      <c r="O48" s="94"/>
      <c r="P48" s="93"/>
      <c r="Q48" s="228"/>
      <c r="R48" s="277"/>
      <c r="S48" s="69"/>
      <c r="T48" s="227"/>
      <c r="U48" s="20"/>
      <c r="V48" s="20"/>
      <c r="W48" s="282"/>
      <c r="X48" s="78"/>
      <c r="Y48" s="20"/>
      <c r="Z48" s="20"/>
      <c r="AA48" s="20"/>
      <c r="AB48" s="20"/>
      <c r="AC48" s="20"/>
      <c r="AD48" s="282"/>
      <c r="AE48" s="78"/>
      <c r="AF48" s="20"/>
      <c r="AG48" s="20"/>
      <c r="AH48" s="20"/>
      <c r="AI48" s="20"/>
      <c r="AJ48" s="20"/>
      <c r="AK48" s="20"/>
      <c r="AL48" s="20"/>
      <c r="AM48" s="20"/>
      <c r="AN48" s="20"/>
      <c r="AO48" s="20"/>
      <c r="AP48" s="20"/>
      <c r="AQ48" s="20"/>
      <c r="AR48" s="281"/>
      <c r="AS48" s="280"/>
      <c r="AT48" s="20"/>
      <c r="AU48" s="280"/>
      <c r="AV48" s="20"/>
      <c r="AW48" s="20"/>
      <c r="AX48" s="20"/>
      <c r="AY48" s="20"/>
      <c r="AZ48" s="20"/>
      <c r="BA48" s="281"/>
      <c r="BB48" s="280"/>
      <c r="BC48" s="20"/>
      <c r="BD48" s="20"/>
      <c r="BE48" s="20"/>
      <c r="BF48" s="20"/>
      <c r="BG48" s="20"/>
      <c r="BH48" s="20"/>
      <c r="BI48" s="281"/>
      <c r="BJ48" s="280"/>
      <c r="BK48" s="126"/>
    </row>
    <row r="49" spans="2:63" outlineLevel="1">
      <c r="B49" s="141"/>
      <c r="C49" s="140"/>
      <c r="D49" s="149"/>
      <c r="E49" s="196"/>
      <c r="F49" s="84"/>
      <c r="G49" s="95"/>
      <c r="H49" s="95"/>
      <c r="I49" s="95"/>
      <c r="J49" s="85"/>
      <c r="K49" s="84"/>
      <c r="L49" s="84"/>
      <c r="M49" s="83"/>
      <c r="N49" s="83"/>
      <c r="O49" s="83"/>
      <c r="P49" s="82"/>
      <c r="Q49" s="228"/>
      <c r="R49" s="277"/>
      <c r="S49" s="69"/>
      <c r="T49" s="227"/>
      <c r="U49" s="20"/>
      <c r="V49" s="20"/>
      <c r="W49" s="282"/>
      <c r="X49" s="78"/>
      <c r="Y49" s="20"/>
      <c r="Z49" s="20"/>
      <c r="AA49" s="20"/>
      <c r="AB49" s="20"/>
      <c r="AC49" s="20"/>
      <c r="AD49" s="282"/>
      <c r="AE49" s="78"/>
      <c r="AF49" s="20"/>
      <c r="AG49" s="20"/>
      <c r="AH49" s="20"/>
      <c r="AI49" s="20"/>
      <c r="AJ49" s="20"/>
      <c r="AK49" s="20"/>
      <c r="AL49" s="20"/>
      <c r="AM49" s="20"/>
      <c r="AN49" s="20"/>
      <c r="AO49" s="20"/>
      <c r="AP49" s="20"/>
      <c r="AQ49" s="20"/>
      <c r="AR49" s="281"/>
      <c r="AS49" s="280"/>
      <c r="AT49" s="20"/>
      <c r="AU49" s="280"/>
      <c r="AV49" s="20"/>
      <c r="AW49" s="20"/>
      <c r="AX49" s="20"/>
      <c r="AY49" s="20"/>
      <c r="AZ49" s="20"/>
      <c r="BA49" s="281"/>
      <c r="BB49" s="280"/>
      <c r="BC49" s="20"/>
      <c r="BD49" s="20"/>
      <c r="BE49" s="20"/>
      <c r="BF49" s="20"/>
      <c r="BG49" s="20"/>
      <c r="BH49" s="20"/>
      <c r="BI49" s="281"/>
      <c r="BJ49" s="280"/>
      <c r="BK49" s="126"/>
    </row>
    <row r="50" spans="2:63" outlineLevel="1">
      <c r="B50" s="141"/>
      <c r="C50" s="140"/>
      <c r="D50" s="149"/>
      <c r="E50" s="196"/>
      <c r="F50" s="84"/>
      <c r="G50" s="84"/>
      <c r="H50" s="84"/>
      <c r="I50" s="84"/>
      <c r="J50" s="85"/>
      <c r="K50" s="84"/>
      <c r="L50" s="84"/>
      <c r="M50" s="83"/>
      <c r="N50" s="83"/>
      <c r="O50" s="83"/>
      <c r="P50" s="82"/>
      <c r="Q50" s="228"/>
      <c r="R50" s="277"/>
      <c r="S50" s="69"/>
      <c r="T50" s="227"/>
      <c r="U50" s="20"/>
      <c r="V50" s="20"/>
      <c r="W50" s="282"/>
      <c r="X50" s="78"/>
      <c r="Y50" s="20"/>
      <c r="Z50" s="20"/>
      <c r="AA50" s="20"/>
      <c r="AB50" s="20"/>
      <c r="AC50" s="20"/>
      <c r="AD50" s="282"/>
      <c r="AE50" s="78"/>
      <c r="AF50" s="20"/>
      <c r="AG50" s="20"/>
      <c r="AH50" s="20"/>
      <c r="AI50" s="20"/>
      <c r="AJ50" s="20"/>
      <c r="AK50" s="20"/>
      <c r="AL50" s="20"/>
      <c r="AM50" s="20"/>
      <c r="AN50" s="20"/>
      <c r="AO50" s="20"/>
      <c r="AP50" s="20"/>
      <c r="AQ50" s="20"/>
      <c r="AR50" s="281"/>
      <c r="AS50" s="280"/>
      <c r="AT50" s="20"/>
      <c r="AU50" s="280"/>
      <c r="AV50" s="20"/>
      <c r="AW50" s="20"/>
      <c r="AX50" s="20"/>
      <c r="AY50" s="20"/>
      <c r="AZ50" s="20"/>
      <c r="BA50" s="281"/>
      <c r="BB50" s="280"/>
      <c r="BC50" s="20"/>
      <c r="BD50" s="20"/>
      <c r="BE50" s="20"/>
      <c r="BF50" s="20"/>
      <c r="BG50" s="20"/>
      <c r="BH50" s="20"/>
      <c r="BI50" s="281"/>
      <c r="BJ50" s="280"/>
      <c r="BK50" s="126"/>
    </row>
    <row r="51" spans="2:63" outlineLevel="1">
      <c r="B51" s="141"/>
      <c r="C51" s="263"/>
      <c r="D51" s="149"/>
      <c r="E51" s="87"/>
      <c r="F51" s="278"/>
      <c r="G51" s="278"/>
      <c r="H51" s="278"/>
      <c r="I51" s="86"/>
      <c r="J51" s="256"/>
      <c r="K51" s="278"/>
      <c r="L51" s="86"/>
      <c r="M51" s="278"/>
      <c r="N51" s="278"/>
      <c r="O51" s="278"/>
      <c r="P51" s="82"/>
      <c r="Q51" s="228"/>
      <c r="R51" s="277"/>
      <c r="S51" s="69"/>
      <c r="T51" s="227"/>
      <c r="U51" s="20"/>
      <c r="V51" s="20"/>
      <c r="W51" s="282"/>
      <c r="X51" s="78"/>
      <c r="Y51" s="20"/>
      <c r="Z51" s="20"/>
      <c r="AA51" s="20"/>
      <c r="AB51" s="20"/>
      <c r="AC51" s="20"/>
      <c r="AD51" s="282"/>
      <c r="AE51" s="78"/>
      <c r="AF51" s="20"/>
      <c r="AG51" s="20"/>
      <c r="AH51" s="20"/>
      <c r="AI51" s="20"/>
      <c r="AJ51" s="20"/>
      <c r="AK51" s="20"/>
      <c r="AL51" s="20"/>
      <c r="AM51" s="20"/>
      <c r="AN51" s="20"/>
      <c r="AO51" s="20"/>
      <c r="AP51" s="20"/>
      <c r="AQ51" s="20"/>
      <c r="AR51" s="281"/>
      <c r="AS51" s="280"/>
      <c r="AT51" s="20"/>
      <c r="AU51" s="280"/>
      <c r="AV51" s="20"/>
      <c r="AW51" s="20"/>
      <c r="AX51" s="20"/>
      <c r="AY51" s="20"/>
      <c r="AZ51" s="20"/>
      <c r="BA51" s="281"/>
      <c r="BB51" s="280"/>
      <c r="BC51" s="20"/>
      <c r="BD51" s="20"/>
      <c r="BE51" s="20"/>
      <c r="BF51" s="20"/>
      <c r="BG51" s="20"/>
      <c r="BH51" s="20"/>
      <c r="BI51" s="281"/>
      <c r="BJ51" s="280"/>
      <c r="BK51" s="126"/>
    </row>
    <row r="52" spans="2:63" ht="16.5" thickBot="1">
      <c r="B52" s="49"/>
      <c r="C52" s="125"/>
      <c r="D52" s="279"/>
      <c r="E52" s="87"/>
      <c r="F52" s="278"/>
      <c r="G52" s="278"/>
      <c r="H52" s="278"/>
      <c r="I52" s="86"/>
      <c r="J52" s="256"/>
      <c r="K52" s="278"/>
      <c r="L52" s="86"/>
      <c r="M52" s="278"/>
      <c r="N52" s="278"/>
      <c r="O52" s="278"/>
      <c r="P52" s="82"/>
      <c r="Q52" s="262"/>
      <c r="R52" s="277"/>
      <c r="S52" s="254"/>
      <c r="T52" s="374"/>
      <c r="U52" s="276"/>
      <c r="V52" s="276"/>
      <c r="W52" s="66"/>
      <c r="X52" s="41"/>
      <c r="Y52" s="276"/>
      <c r="Z52" s="276"/>
      <c r="AA52" s="276"/>
      <c r="AB52" s="276"/>
      <c r="AC52" s="276"/>
      <c r="AD52" s="65"/>
      <c r="AE52" s="41"/>
      <c r="AF52" s="276"/>
      <c r="AG52" s="276"/>
      <c r="AH52" s="276"/>
      <c r="AI52" s="276"/>
      <c r="AJ52" s="276"/>
      <c r="AK52" s="276"/>
      <c r="AL52" s="276"/>
      <c r="AM52" s="276"/>
      <c r="AN52" s="276"/>
      <c r="AO52" s="276"/>
      <c r="AP52" s="276"/>
      <c r="AQ52" s="276"/>
      <c r="AR52" s="64"/>
      <c r="AS52" s="63"/>
      <c r="AT52" s="64"/>
      <c r="AU52" s="63"/>
      <c r="AV52" s="276"/>
      <c r="AW52" s="276"/>
      <c r="AX52" s="276"/>
      <c r="AY52" s="276"/>
      <c r="AZ52" s="276"/>
      <c r="BA52" s="64"/>
      <c r="BB52" s="63"/>
      <c r="BC52" s="276"/>
      <c r="BD52" s="276"/>
      <c r="BE52" s="276"/>
      <c r="BF52" s="276"/>
      <c r="BG52" s="276"/>
      <c r="BH52" s="276"/>
      <c r="BI52" s="64"/>
      <c r="BJ52" s="63"/>
      <c r="BK52" s="126"/>
    </row>
    <row r="53" spans="2:63" ht="16.5" thickBot="1">
      <c r="B53" s="124"/>
      <c r="C53" s="275"/>
      <c r="D53" s="176"/>
      <c r="E53" s="175"/>
      <c r="F53" s="174"/>
      <c r="G53" s="174"/>
      <c r="H53" s="174"/>
      <c r="I53" s="174"/>
      <c r="J53" s="274"/>
      <c r="K53" s="174"/>
      <c r="L53" s="174"/>
      <c r="M53" s="174"/>
      <c r="N53" s="174"/>
      <c r="O53" s="174"/>
      <c r="P53" s="173"/>
      <c r="Q53" s="172"/>
      <c r="R53" s="273"/>
      <c r="S53" s="172"/>
      <c r="T53" s="208"/>
      <c r="U53" s="210"/>
      <c r="V53" s="210"/>
      <c r="W53" s="209"/>
      <c r="X53" s="208"/>
      <c r="Y53" s="244"/>
      <c r="Z53" s="244"/>
      <c r="AA53" s="244"/>
      <c r="AB53" s="244"/>
      <c r="AC53" s="244"/>
      <c r="AD53" s="209"/>
      <c r="AE53" s="208"/>
      <c r="AF53" s="243"/>
      <c r="AG53" s="243"/>
      <c r="AH53" s="243"/>
      <c r="AI53" s="243"/>
      <c r="AJ53" s="243"/>
      <c r="AK53" s="243"/>
      <c r="AL53" s="243"/>
      <c r="AM53" s="243"/>
      <c r="AN53" s="243"/>
      <c r="AO53" s="243"/>
      <c r="AP53" s="243"/>
      <c r="AQ53" s="243"/>
      <c r="AR53" s="209"/>
      <c r="AS53" s="208"/>
      <c r="AT53" s="209"/>
      <c r="AU53" s="208"/>
      <c r="AV53" s="243"/>
      <c r="AW53" s="243"/>
      <c r="AX53" s="243"/>
      <c r="AY53" s="243"/>
      <c r="AZ53" s="243"/>
      <c r="BA53" s="209"/>
      <c r="BB53" s="208"/>
      <c r="BC53" s="243"/>
      <c r="BD53" s="243"/>
      <c r="BE53" s="243"/>
      <c r="BF53" s="243"/>
      <c r="BG53" s="243"/>
      <c r="BH53" s="243"/>
      <c r="BI53" s="209"/>
      <c r="BJ53" s="208"/>
      <c r="BK53" s="126"/>
    </row>
    <row r="54" spans="2:63" ht="16.5" thickBot="1">
      <c r="B54" s="266"/>
      <c r="C54" s="186"/>
      <c r="D54" s="272"/>
      <c r="E54" s="271"/>
      <c r="F54" s="269"/>
      <c r="G54" s="269"/>
      <c r="H54" s="269"/>
      <c r="I54" s="269"/>
      <c r="J54" s="270"/>
      <c r="K54" s="269"/>
      <c r="L54" s="269"/>
      <c r="M54" s="269"/>
      <c r="N54" s="269"/>
      <c r="O54" s="269"/>
      <c r="P54" s="268"/>
      <c r="Q54" s="267"/>
      <c r="R54" s="258"/>
      <c r="S54" s="267"/>
      <c r="T54" s="251"/>
      <c r="U54" s="24"/>
      <c r="V54" s="24"/>
      <c r="W54" s="65"/>
      <c r="X54" s="251"/>
      <c r="Y54" s="20"/>
      <c r="Z54" s="20"/>
      <c r="AA54" s="20"/>
      <c r="AB54" s="20"/>
      <c r="AC54" s="20"/>
      <c r="AD54" s="65"/>
      <c r="AE54" s="251"/>
      <c r="AF54" s="20"/>
      <c r="AG54" s="20"/>
      <c r="AH54" s="20"/>
      <c r="AI54" s="20"/>
      <c r="AJ54" s="20"/>
      <c r="AK54" s="20"/>
      <c r="AL54" s="20"/>
      <c r="AM54" s="20"/>
      <c r="AN54" s="20"/>
      <c r="AO54" s="20"/>
      <c r="AP54" s="20"/>
      <c r="AQ54" s="20"/>
      <c r="AR54" s="65"/>
      <c r="AS54" s="251"/>
      <c r="AT54" s="65"/>
      <c r="AU54" s="251"/>
      <c r="AV54" s="28"/>
      <c r="AW54" s="28"/>
      <c r="AX54" s="28"/>
      <c r="AY54" s="28"/>
      <c r="AZ54" s="28"/>
      <c r="BA54" s="65"/>
      <c r="BB54" s="251"/>
      <c r="BC54" s="20"/>
      <c r="BD54" s="20"/>
      <c r="BE54" s="20"/>
      <c r="BF54" s="20"/>
      <c r="BG54" s="20"/>
      <c r="BH54" s="20"/>
      <c r="BI54" s="65"/>
      <c r="BJ54" s="251"/>
    </row>
    <row r="55" spans="2:63" ht="16.5" thickBot="1">
      <c r="B55" s="266"/>
      <c r="C55" s="186"/>
      <c r="D55" s="176"/>
      <c r="E55" s="175"/>
      <c r="F55" s="174"/>
      <c r="G55" s="174"/>
      <c r="H55" s="174"/>
      <c r="I55" s="174"/>
      <c r="J55" s="274"/>
      <c r="K55" s="174"/>
      <c r="L55" s="174"/>
      <c r="M55" s="174"/>
      <c r="N55" s="174"/>
      <c r="O55" s="174"/>
      <c r="P55" s="173"/>
      <c r="Q55" s="172"/>
      <c r="R55" s="273"/>
      <c r="S55" s="172"/>
      <c r="T55" s="208"/>
      <c r="U55" s="210"/>
      <c r="V55" s="210"/>
      <c r="W55" s="209"/>
      <c r="X55" s="208"/>
      <c r="Y55" s="243"/>
      <c r="Z55" s="243"/>
      <c r="AA55" s="243"/>
      <c r="AB55" s="243"/>
      <c r="AC55" s="243"/>
      <c r="AD55" s="209"/>
      <c r="AE55" s="208"/>
      <c r="AF55" s="243"/>
      <c r="AG55" s="243"/>
      <c r="AH55" s="243"/>
      <c r="AI55" s="243"/>
      <c r="AJ55" s="243"/>
      <c r="AK55" s="243"/>
      <c r="AL55" s="243"/>
      <c r="AM55" s="243"/>
      <c r="AN55" s="243"/>
      <c r="AO55" s="243"/>
      <c r="AP55" s="243"/>
      <c r="AQ55" s="243"/>
      <c r="AR55" s="209"/>
      <c r="AS55" s="208"/>
      <c r="AT55" s="209"/>
      <c r="AU55" s="208"/>
      <c r="AV55" s="243"/>
      <c r="AW55" s="243"/>
      <c r="AX55" s="243"/>
      <c r="AY55" s="243"/>
      <c r="AZ55" s="243"/>
      <c r="BA55" s="209"/>
      <c r="BB55" s="208"/>
      <c r="BC55" s="243"/>
      <c r="BD55" s="243"/>
      <c r="BE55" s="243"/>
      <c r="BF55" s="243"/>
      <c r="BG55" s="243"/>
      <c r="BH55" s="243"/>
      <c r="BI55" s="209"/>
      <c r="BJ55" s="208"/>
      <c r="BK55" s="126"/>
    </row>
    <row r="56" spans="2:63" ht="16.5" collapsed="1" thickBot="1">
      <c r="B56" s="49"/>
      <c r="C56" s="125"/>
      <c r="D56" s="217"/>
      <c r="E56" s="46"/>
      <c r="F56" s="45"/>
      <c r="G56" s="45"/>
      <c r="H56" s="45"/>
      <c r="I56" s="45"/>
      <c r="J56" s="216"/>
      <c r="K56" s="45"/>
      <c r="L56" s="45"/>
      <c r="M56" s="45"/>
      <c r="N56" s="45"/>
      <c r="O56" s="45"/>
      <c r="P56" s="44"/>
      <c r="Q56" s="42"/>
      <c r="R56" s="43"/>
      <c r="S56" s="42"/>
      <c r="T56" s="41"/>
      <c r="U56" s="24"/>
      <c r="V56" s="24"/>
      <c r="W56" s="66"/>
      <c r="X56" s="41"/>
      <c r="Y56" s="20"/>
      <c r="Z56" s="20"/>
      <c r="AA56" s="20"/>
      <c r="AB56" s="20"/>
      <c r="AC56" s="20"/>
      <c r="AD56" s="65"/>
      <c r="AE56" s="41"/>
      <c r="AF56" s="20"/>
      <c r="AG56" s="20"/>
      <c r="AH56" s="20"/>
      <c r="AI56" s="20"/>
      <c r="AJ56" s="20"/>
      <c r="AK56" s="20"/>
      <c r="AL56" s="20"/>
      <c r="AM56" s="20"/>
      <c r="AN56" s="20"/>
      <c r="AO56" s="20"/>
      <c r="AP56" s="20"/>
      <c r="AQ56" s="20"/>
      <c r="AR56" s="64"/>
      <c r="AS56" s="63"/>
      <c r="AT56" s="64"/>
      <c r="AU56" s="63"/>
      <c r="AV56" s="20"/>
      <c r="AW56" s="20"/>
      <c r="AX56" s="20"/>
      <c r="AY56" s="20"/>
      <c r="AZ56" s="20"/>
      <c r="BA56" s="64"/>
      <c r="BB56" s="63"/>
      <c r="BC56" s="20"/>
      <c r="BD56" s="20"/>
      <c r="BE56" s="20"/>
      <c r="BF56" s="20"/>
      <c r="BG56" s="20"/>
      <c r="BH56" s="20"/>
      <c r="BI56" s="64"/>
      <c r="BJ56" s="63"/>
    </row>
    <row r="57" spans="2:63" ht="16.5" thickBot="1">
      <c r="B57" s="250"/>
      <c r="C57" s="249"/>
      <c r="D57" s="176"/>
      <c r="E57" s="248"/>
      <c r="F57" s="247"/>
      <c r="G57" s="247"/>
      <c r="H57" s="247"/>
      <c r="I57" s="247"/>
      <c r="J57" s="247"/>
      <c r="K57" s="247"/>
      <c r="L57" s="247"/>
      <c r="M57" s="247"/>
      <c r="N57" s="247"/>
      <c r="O57" s="247"/>
      <c r="P57" s="246"/>
      <c r="Q57" s="32"/>
      <c r="R57" s="245"/>
      <c r="S57" s="32"/>
      <c r="T57" s="382"/>
      <c r="U57" s="210"/>
      <c r="V57" s="210"/>
      <c r="W57" s="209"/>
      <c r="X57" s="208"/>
      <c r="Y57" s="244"/>
      <c r="Z57" s="244"/>
      <c r="AA57" s="244"/>
      <c r="AB57" s="244"/>
      <c r="AC57" s="244"/>
      <c r="AD57" s="209"/>
      <c r="AE57" s="208"/>
      <c r="AF57" s="244"/>
      <c r="AG57" s="244"/>
      <c r="AH57" s="244"/>
      <c r="AI57" s="244"/>
      <c r="AJ57" s="244"/>
      <c r="AK57" s="244"/>
      <c r="AL57" s="244"/>
      <c r="AM57" s="244"/>
      <c r="AN57" s="244"/>
      <c r="AO57" s="244"/>
      <c r="AP57" s="244"/>
      <c r="AQ57" s="244"/>
      <c r="AR57" s="209"/>
      <c r="AS57" s="208"/>
      <c r="AT57" s="209"/>
      <c r="AU57" s="208"/>
      <c r="AV57" s="244"/>
      <c r="AW57" s="244"/>
      <c r="AX57" s="244"/>
      <c r="AY57" s="244"/>
      <c r="AZ57" s="244"/>
      <c r="BA57" s="209"/>
      <c r="BB57" s="208"/>
      <c r="BC57" s="244"/>
      <c r="BD57" s="244"/>
      <c r="BE57" s="244"/>
      <c r="BF57" s="244"/>
      <c r="BG57" s="244"/>
      <c r="BH57" s="244"/>
      <c r="BI57" s="209"/>
      <c r="BJ57" s="208"/>
      <c r="BK57" s="126"/>
    </row>
    <row r="58" spans="2:63" ht="15.75" outlineLevel="1">
      <c r="B58" s="167"/>
      <c r="C58" s="166"/>
      <c r="D58" s="207"/>
      <c r="E58" s="111"/>
      <c r="F58" s="109"/>
      <c r="G58" s="109"/>
      <c r="H58" s="109"/>
      <c r="I58" s="109"/>
      <c r="J58" s="110"/>
      <c r="K58" s="109"/>
      <c r="L58" s="109"/>
      <c r="M58" s="108"/>
      <c r="N58" s="108"/>
      <c r="O58" s="108"/>
      <c r="P58" s="107"/>
      <c r="Q58" s="265"/>
      <c r="R58" s="162"/>
      <c r="S58" s="383"/>
      <c r="T58" s="104"/>
      <c r="U58" s="159"/>
      <c r="V58" s="159"/>
      <c r="W58" s="252"/>
      <c r="X58" s="261"/>
      <c r="Y58" s="159"/>
      <c r="Z58" s="159"/>
      <c r="AA58" s="159"/>
      <c r="AB58" s="159"/>
      <c r="AC58" s="159"/>
      <c r="AD58" s="252"/>
      <c r="AE58" s="261"/>
      <c r="AF58" s="159"/>
      <c r="AG58" s="159"/>
      <c r="AH58" s="159"/>
      <c r="AI58" s="159"/>
      <c r="AJ58" s="159"/>
      <c r="AK58" s="159"/>
      <c r="AL58" s="159"/>
      <c r="AM58" s="159"/>
      <c r="AN58" s="159"/>
      <c r="AO58" s="159"/>
      <c r="AP58" s="159"/>
      <c r="AQ58" s="159"/>
      <c r="AR58" s="252"/>
      <c r="AS58" s="261"/>
      <c r="AT58" s="252"/>
      <c r="AU58" s="261"/>
      <c r="AV58" s="159"/>
      <c r="AW58" s="159"/>
      <c r="AX58" s="159"/>
      <c r="AY58" s="159"/>
      <c r="AZ58" s="159"/>
      <c r="BA58" s="252"/>
      <c r="BB58" s="261"/>
      <c r="BC58" s="159"/>
      <c r="BD58" s="159"/>
      <c r="BE58" s="159"/>
      <c r="BF58" s="159"/>
      <c r="BG58" s="159"/>
      <c r="BH58" s="159"/>
      <c r="BI58" s="264"/>
      <c r="BJ58" s="200"/>
      <c r="BK58" s="126"/>
    </row>
    <row r="59" spans="2:63" outlineLevel="1">
      <c r="B59" s="155"/>
      <c r="C59" s="154"/>
      <c r="D59" s="149"/>
      <c r="E59" s="101"/>
      <c r="F59" s="95"/>
      <c r="G59" s="95"/>
      <c r="H59" s="95"/>
      <c r="I59" s="95"/>
      <c r="J59" s="96"/>
      <c r="K59" s="95"/>
      <c r="L59" s="95"/>
      <c r="M59" s="94"/>
      <c r="N59" s="94"/>
      <c r="O59" s="94"/>
      <c r="P59" s="93"/>
      <c r="Q59" s="228"/>
      <c r="R59" s="136"/>
      <c r="S59" s="384"/>
      <c r="T59" s="91"/>
      <c r="U59" s="67"/>
      <c r="V59" s="67"/>
      <c r="W59" s="252"/>
      <c r="X59" s="261"/>
      <c r="Y59" s="67"/>
      <c r="Z59" s="67"/>
      <c r="AA59" s="67"/>
      <c r="AB59" s="67"/>
      <c r="AC59" s="67"/>
      <c r="AD59" s="252"/>
      <c r="AE59" s="261"/>
      <c r="AF59" s="67"/>
      <c r="AG59" s="67"/>
      <c r="AH59" s="67"/>
      <c r="AI59" s="67"/>
      <c r="AJ59" s="67"/>
      <c r="AK59" s="67"/>
      <c r="AL59" s="67"/>
      <c r="AM59" s="67"/>
      <c r="AN59" s="67"/>
      <c r="AO59" s="67"/>
      <c r="AP59" s="67"/>
      <c r="AQ59" s="67"/>
      <c r="AR59" s="252"/>
      <c r="AS59" s="261"/>
      <c r="AT59" s="252"/>
      <c r="AU59" s="261"/>
      <c r="AV59" s="67"/>
      <c r="AW59" s="67"/>
      <c r="AX59" s="67"/>
      <c r="AY59" s="67"/>
      <c r="AZ59" s="67"/>
      <c r="BA59" s="252"/>
      <c r="BB59" s="261"/>
      <c r="BC59" s="67"/>
      <c r="BD59" s="67"/>
      <c r="BE59" s="67"/>
      <c r="BF59" s="67"/>
      <c r="BG59" s="67"/>
      <c r="BH59" s="67"/>
      <c r="BI59" s="128"/>
      <c r="BJ59" s="127"/>
      <c r="BK59" s="126"/>
    </row>
    <row r="60" spans="2:63" ht="15.75" outlineLevel="1">
      <c r="B60" s="155"/>
      <c r="C60" s="154"/>
      <c r="D60" s="149"/>
      <c r="E60" s="101"/>
      <c r="F60" s="95"/>
      <c r="G60" s="95"/>
      <c r="H60" s="95"/>
      <c r="I60" s="95"/>
      <c r="J60" s="96"/>
      <c r="K60" s="95"/>
      <c r="L60" s="95"/>
      <c r="M60" s="94"/>
      <c r="N60" s="94"/>
      <c r="O60" s="94"/>
      <c r="P60" s="93"/>
      <c r="Q60" s="228"/>
      <c r="R60" s="158"/>
      <c r="S60" s="384"/>
      <c r="T60" s="91"/>
      <c r="U60" s="20"/>
      <c r="V60" s="20"/>
      <c r="W60" s="252"/>
      <c r="X60" s="261"/>
      <c r="Y60" s="20"/>
      <c r="Z60" s="20"/>
      <c r="AA60" s="20"/>
      <c r="AB60" s="20"/>
      <c r="AC60" s="20"/>
      <c r="AD60" s="252"/>
      <c r="AE60" s="261"/>
      <c r="AF60" s="20"/>
      <c r="AG60" s="20"/>
      <c r="AH60" s="20"/>
      <c r="AI60" s="20"/>
      <c r="AJ60" s="20"/>
      <c r="AK60" s="20"/>
      <c r="AL60" s="20"/>
      <c r="AM60" s="20"/>
      <c r="AN60" s="20"/>
      <c r="AO60" s="20"/>
      <c r="AP60" s="20"/>
      <c r="AQ60" s="20"/>
      <c r="AR60" s="252"/>
      <c r="AS60" s="261"/>
      <c r="AT60" s="252"/>
      <c r="AU60" s="261"/>
      <c r="AV60" s="67"/>
      <c r="AW60" s="67"/>
      <c r="AX60" s="67"/>
      <c r="AY60" s="67"/>
      <c r="AZ60" s="67"/>
      <c r="BA60" s="252"/>
      <c r="BB60" s="261"/>
      <c r="BC60" s="67"/>
      <c r="BD60" s="67"/>
      <c r="BE60" s="67"/>
      <c r="BF60" s="67"/>
      <c r="BG60" s="67"/>
      <c r="BH60" s="67"/>
      <c r="BI60" s="169"/>
      <c r="BJ60" s="127"/>
      <c r="BK60" s="126"/>
    </row>
    <row r="61" spans="2:63" ht="16.5" outlineLevel="1" thickBot="1">
      <c r="B61" s="141"/>
      <c r="C61" s="263"/>
      <c r="D61" s="257"/>
      <c r="E61" s="87"/>
      <c r="F61" s="86"/>
      <c r="G61" s="95"/>
      <c r="H61" s="95"/>
      <c r="I61" s="86"/>
      <c r="J61" s="256"/>
      <c r="K61" s="86"/>
      <c r="L61" s="86"/>
      <c r="M61" s="86"/>
      <c r="N61" s="86"/>
      <c r="O61" s="86"/>
      <c r="P61" s="255"/>
      <c r="Q61" s="262"/>
      <c r="R61" s="158"/>
      <c r="S61" s="384"/>
      <c r="T61" s="91"/>
      <c r="U61" s="20"/>
      <c r="V61" s="20"/>
      <c r="W61" s="252"/>
      <c r="X61" s="261"/>
      <c r="Y61" s="20"/>
      <c r="Z61" s="20"/>
      <c r="AA61" s="20"/>
      <c r="AB61" s="20"/>
      <c r="AC61" s="20"/>
      <c r="AD61" s="252"/>
      <c r="AE61" s="261"/>
      <c r="AF61" s="20"/>
      <c r="AG61" s="20"/>
      <c r="AH61" s="20"/>
      <c r="AI61" s="20"/>
      <c r="AJ61" s="20"/>
      <c r="AK61" s="20"/>
      <c r="AL61" s="20"/>
      <c r="AM61" s="20"/>
      <c r="AN61" s="20"/>
      <c r="AO61" s="20"/>
      <c r="AP61" s="20"/>
      <c r="AQ61" s="20"/>
      <c r="AR61" s="252"/>
      <c r="AS61" s="261"/>
      <c r="AT61" s="252"/>
      <c r="AU61" s="261"/>
      <c r="AV61" s="67"/>
      <c r="AW61" s="67"/>
      <c r="AX61" s="67"/>
      <c r="AY61" s="67"/>
      <c r="AZ61" s="67"/>
      <c r="BA61" s="252"/>
      <c r="BB61" s="261"/>
      <c r="BC61" s="67"/>
      <c r="BD61" s="67"/>
      <c r="BE61" s="67"/>
      <c r="BF61" s="67"/>
      <c r="BG61" s="67"/>
      <c r="BH61" s="67"/>
      <c r="BI61" s="169"/>
      <c r="BJ61" s="127"/>
      <c r="BK61" s="126"/>
    </row>
    <row r="62" spans="2:63" ht="16.5" thickBot="1">
      <c r="B62" s="260"/>
      <c r="C62" s="259"/>
      <c r="D62" s="257"/>
      <c r="E62" s="87"/>
      <c r="F62" s="86"/>
      <c r="G62" s="84"/>
      <c r="H62" s="84"/>
      <c r="I62" s="86"/>
      <c r="J62" s="256"/>
      <c r="K62" s="86"/>
      <c r="L62" s="86"/>
      <c r="M62" s="86"/>
      <c r="N62" s="86"/>
      <c r="O62" s="86"/>
      <c r="P62" s="255"/>
      <c r="Q62" s="131"/>
      <c r="R62" s="258"/>
      <c r="S62" s="267"/>
      <c r="T62" s="251"/>
      <c r="U62" s="24"/>
      <c r="V62" s="24"/>
      <c r="W62" s="66"/>
      <c r="X62" s="41"/>
      <c r="Y62" s="20"/>
      <c r="Z62" s="20"/>
      <c r="AA62" s="20"/>
      <c r="AB62" s="20"/>
      <c r="AC62" s="20"/>
      <c r="AD62" s="65"/>
      <c r="AE62" s="41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64"/>
      <c r="AS62" s="63"/>
      <c r="AT62" s="64"/>
      <c r="AU62" s="63"/>
      <c r="AV62" s="20"/>
      <c r="AW62" s="20"/>
      <c r="AX62" s="20"/>
      <c r="AY62" s="20"/>
      <c r="AZ62" s="20"/>
      <c r="BA62" s="64"/>
      <c r="BB62" s="63"/>
      <c r="BC62" s="20"/>
      <c r="BD62" s="20"/>
      <c r="BE62" s="20"/>
      <c r="BF62" s="20"/>
      <c r="BG62" s="20"/>
      <c r="BH62" s="20"/>
      <c r="BI62" s="64"/>
      <c r="BJ62" s="63"/>
      <c r="BK62" s="126"/>
    </row>
    <row r="63" spans="2:63" ht="16.5" thickBot="1">
      <c r="B63" s="49"/>
      <c r="C63" s="125"/>
      <c r="D63" s="176"/>
      <c r="E63" s="175"/>
      <c r="F63" s="174"/>
      <c r="G63" s="174"/>
      <c r="H63" s="174"/>
      <c r="I63" s="174"/>
      <c r="J63" s="274"/>
      <c r="K63" s="174"/>
      <c r="L63" s="174"/>
      <c r="M63" s="174"/>
      <c r="N63" s="174"/>
      <c r="O63" s="174"/>
      <c r="P63" s="173"/>
      <c r="Q63" s="172"/>
      <c r="R63" s="273"/>
      <c r="S63" s="172"/>
      <c r="T63" s="208"/>
      <c r="U63" s="210"/>
      <c r="V63" s="210"/>
      <c r="W63" s="209"/>
      <c r="X63" s="208"/>
      <c r="Y63" s="243"/>
      <c r="Z63" s="243"/>
      <c r="AA63" s="243"/>
      <c r="AB63" s="243"/>
      <c r="AC63" s="243"/>
      <c r="AD63" s="209"/>
      <c r="AE63" s="208"/>
      <c r="AF63" s="243"/>
      <c r="AG63" s="243"/>
      <c r="AH63" s="243"/>
      <c r="AI63" s="243"/>
      <c r="AJ63" s="243"/>
      <c r="AK63" s="243"/>
      <c r="AL63" s="243"/>
      <c r="AM63" s="243"/>
      <c r="AN63" s="243"/>
      <c r="AO63" s="243"/>
      <c r="AP63" s="243"/>
      <c r="AQ63" s="243"/>
      <c r="AR63" s="209"/>
      <c r="AS63" s="208"/>
      <c r="AT63" s="209"/>
      <c r="AU63" s="208"/>
      <c r="AV63" s="243"/>
      <c r="AW63" s="243"/>
      <c r="AX63" s="243"/>
      <c r="AY63" s="243"/>
      <c r="AZ63" s="243"/>
      <c r="BA63" s="209"/>
      <c r="BB63" s="208"/>
      <c r="BC63" s="243"/>
      <c r="BD63" s="243"/>
      <c r="BE63" s="243"/>
      <c r="BF63" s="243"/>
      <c r="BG63" s="243"/>
      <c r="BH63" s="243"/>
      <c r="BI63" s="209"/>
      <c r="BJ63" s="208"/>
      <c r="BK63" s="126"/>
    </row>
    <row r="64" spans="2:63" ht="16.5" thickBot="1">
      <c r="B64" s="49"/>
      <c r="C64" s="125"/>
      <c r="D64" s="257"/>
      <c r="E64" s="87"/>
      <c r="F64" s="86"/>
      <c r="G64" s="86"/>
      <c r="H64" s="86"/>
      <c r="I64" s="86"/>
      <c r="J64" s="256"/>
      <c r="K64" s="86"/>
      <c r="L64" s="86"/>
      <c r="M64" s="86"/>
      <c r="N64" s="86"/>
      <c r="O64" s="86"/>
      <c r="P64" s="255"/>
      <c r="Q64" s="254"/>
      <c r="R64" s="253"/>
      <c r="S64" s="254"/>
      <c r="T64" s="385"/>
      <c r="U64" s="20"/>
      <c r="V64" s="24"/>
      <c r="W64" s="252"/>
      <c r="X64" s="251"/>
      <c r="Y64" s="20"/>
      <c r="Z64" s="20"/>
      <c r="AA64" s="20"/>
      <c r="AB64" s="20"/>
      <c r="AC64" s="20"/>
      <c r="AD64" s="65"/>
      <c r="AE64" s="41"/>
      <c r="AF64" s="20"/>
      <c r="AG64" s="20"/>
      <c r="AH64" s="20"/>
      <c r="AI64" s="20"/>
      <c r="AJ64" s="20"/>
      <c r="AK64" s="20"/>
      <c r="AL64" s="20"/>
      <c r="AM64" s="20"/>
      <c r="AN64" s="20"/>
      <c r="AO64" s="20"/>
      <c r="AP64" s="20"/>
      <c r="AQ64" s="20"/>
      <c r="AR64" s="64"/>
      <c r="AS64" s="63"/>
      <c r="AT64" s="64"/>
      <c r="AU64" s="63"/>
      <c r="AV64" s="20"/>
      <c r="AW64" s="20"/>
      <c r="AX64" s="20"/>
      <c r="AY64" s="20"/>
      <c r="AZ64" s="20"/>
      <c r="BA64" s="64"/>
      <c r="BB64" s="63"/>
      <c r="BC64" s="20"/>
      <c r="BD64" s="20"/>
      <c r="BE64" s="20"/>
      <c r="BF64" s="20"/>
      <c r="BG64" s="20"/>
      <c r="BH64" s="20"/>
      <c r="BI64" s="64"/>
      <c r="BJ64" s="63"/>
    </row>
    <row r="65" spans="2:64" s="242" customFormat="1" ht="16.5" thickBot="1">
      <c r="B65" s="250"/>
      <c r="C65" s="249"/>
      <c r="D65" s="176"/>
      <c r="E65" s="248"/>
      <c r="F65" s="247"/>
      <c r="G65" s="247"/>
      <c r="H65" s="247"/>
      <c r="I65" s="247"/>
      <c r="J65" s="247"/>
      <c r="K65" s="247"/>
      <c r="L65" s="247"/>
      <c r="M65" s="247"/>
      <c r="N65" s="247"/>
      <c r="O65" s="247"/>
      <c r="P65" s="246"/>
      <c r="Q65" s="32"/>
      <c r="R65" s="245"/>
      <c r="S65" s="32"/>
      <c r="T65" s="386"/>
      <c r="U65" s="210"/>
      <c r="V65" s="210"/>
      <c r="W65" s="209"/>
      <c r="X65" s="208"/>
      <c r="Y65" s="244"/>
      <c r="Z65" s="244"/>
      <c r="AA65" s="244"/>
      <c r="AB65" s="244"/>
      <c r="AC65" s="244"/>
      <c r="AD65" s="209"/>
      <c r="AE65" s="208"/>
      <c r="AF65" s="244"/>
      <c r="AG65" s="244"/>
      <c r="AH65" s="244"/>
      <c r="AI65" s="244"/>
      <c r="AJ65" s="244"/>
      <c r="AK65" s="244"/>
      <c r="AL65" s="244"/>
      <c r="AM65" s="244"/>
      <c r="AN65" s="244"/>
      <c r="AO65" s="244"/>
      <c r="AP65" s="244"/>
      <c r="AQ65" s="244"/>
      <c r="AR65" s="209"/>
      <c r="AS65" s="208"/>
      <c r="AT65" s="209"/>
      <c r="AU65" s="208"/>
      <c r="AV65" s="243"/>
      <c r="AW65" s="243"/>
      <c r="AX65" s="243"/>
      <c r="AY65" s="243"/>
      <c r="AZ65" s="243"/>
      <c r="BA65" s="209"/>
      <c r="BB65" s="208"/>
      <c r="BC65" s="243"/>
      <c r="BD65" s="243"/>
      <c r="BE65" s="243"/>
      <c r="BF65" s="243"/>
      <c r="BG65" s="243"/>
      <c r="BH65" s="243"/>
      <c r="BI65" s="209"/>
      <c r="BJ65" s="208"/>
      <c r="BK65" s="126"/>
    </row>
    <row r="66" spans="2:64" outlineLevel="1">
      <c r="B66" s="167"/>
      <c r="C66" s="241"/>
      <c r="D66" s="240"/>
      <c r="E66" s="206"/>
      <c r="F66" s="109"/>
      <c r="G66" s="204"/>
      <c r="H66" s="109"/>
      <c r="I66" s="204"/>
      <c r="J66" s="205"/>
      <c r="K66" s="204"/>
      <c r="L66" s="109"/>
      <c r="M66" s="108"/>
      <c r="N66" s="108"/>
      <c r="O66" s="108"/>
      <c r="P66" s="107"/>
      <c r="Q66" s="239"/>
      <c r="R66" s="238"/>
      <c r="S66" s="387"/>
      <c r="T66" s="234"/>
      <c r="U66" s="236"/>
      <c r="V66" s="236"/>
      <c r="W66" s="237"/>
      <c r="X66" s="234"/>
      <c r="Y66" s="236"/>
      <c r="Z66" s="236"/>
      <c r="AA66" s="236"/>
      <c r="AB66" s="236"/>
      <c r="AC66" s="236"/>
      <c r="AD66" s="235"/>
      <c r="AE66" s="234"/>
      <c r="AF66" s="236"/>
      <c r="AG66" s="236"/>
      <c r="AH66" s="236"/>
      <c r="AI66" s="236"/>
      <c r="AJ66" s="236"/>
      <c r="AK66" s="236"/>
      <c r="AL66" s="236"/>
      <c r="AM66" s="236"/>
      <c r="AN66" s="236"/>
      <c r="AO66" s="236"/>
      <c r="AP66" s="236"/>
      <c r="AQ66" s="236"/>
      <c r="AR66" s="235"/>
      <c r="AS66" s="234"/>
      <c r="AT66" s="235"/>
      <c r="AU66" s="234"/>
      <c r="AV66" s="236"/>
      <c r="AW66" s="236"/>
      <c r="AX66" s="236"/>
      <c r="AY66" s="236"/>
      <c r="AZ66" s="236"/>
      <c r="BA66" s="235"/>
      <c r="BB66" s="234"/>
      <c r="BC66" s="236"/>
      <c r="BD66" s="236"/>
      <c r="BE66" s="236"/>
      <c r="BF66" s="236"/>
      <c r="BG66" s="236"/>
      <c r="BH66" s="236"/>
      <c r="BI66" s="235"/>
      <c r="BJ66" s="234"/>
      <c r="BK66" s="126"/>
    </row>
    <row r="67" spans="2:64" outlineLevel="1">
      <c r="B67" s="155"/>
      <c r="C67" s="154"/>
      <c r="D67" s="149"/>
      <c r="E67" s="101"/>
      <c r="F67" s="95"/>
      <c r="G67" s="95"/>
      <c r="H67" s="95"/>
      <c r="I67" s="95"/>
      <c r="J67" s="96"/>
      <c r="K67" s="95"/>
      <c r="L67" s="95"/>
      <c r="M67" s="94"/>
      <c r="N67" s="94"/>
      <c r="O67" s="94"/>
      <c r="P67" s="93"/>
      <c r="Q67" s="228"/>
      <c r="R67" s="136"/>
      <c r="S67" s="384"/>
      <c r="T67" s="227"/>
      <c r="U67" s="67"/>
      <c r="V67" s="67"/>
      <c r="W67" s="233"/>
      <c r="X67" s="227"/>
      <c r="Y67" s="67"/>
      <c r="Z67" s="67"/>
      <c r="AA67" s="67"/>
      <c r="AB67" s="67"/>
      <c r="AC67" s="67"/>
      <c r="AD67" s="128"/>
      <c r="AE67" s="227"/>
      <c r="AF67" s="67"/>
      <c r="AG67" s="67"/>
      <c r="AH67" s="67"/>
      <c r="AI67" s="67"/>
      <c r="AJ67" s="67"/>
      <c r="AK67" s="67"/>
      <c r="AL67" s="67"/>
      <c r="AM67" s="67"/>
      <c r="AN67" s="67"/>
      <c r="AO67" s="67"/>
      <c r="AP67" s="67"/>
      <c r="AQ67" s="67"/>
      <c r="AR67" s="128"/>
      <c r="AS67" s="227"/>
      <c r="AT67" s="128"/>
      <c r="AU67" s="227"/>
      <c r="AV67" s="67"/>
      <c r="AW67" s="67"/>
      <c r="AX67" s="67"/>
      <c r="AY67" s="67"/>
      <c r="AZ67" s="67"/>
      <c r="BA67" s="128"/>
      <c r="BB67" s="227"/>
      <c r="BC67" s="67"/>
      <c r="BD67" s="67"/>
      <c r="BE67" s="67"/>
      <c r="BF67" s="67"/>
      <c r="BG67" s="67"/>
      <c r="BH67" s="67"/>
      <c r="BI67" s="128"/>
      <c r="BJ67" s="227"/>
      <c r="BK67" s="126"/>
    </row>
    <row r="68" spans="2:64" outlineLevel="1">
      <c r="B68" s="155"/>
      <c r="C68" s="154"/>
      <c r="D68" s="149"/>
      <c r="E68" s="101"/>
      <c r="F68" s="95"/>
      <c r="G68" s="95"/>
      <c r="H68" s="95"/>
      <c r="I68" s="95"/>
      <c r="J68" s="96"/>
      <c r="K68" s="95"/>
      <c r="L68" s="95"/>
      <c r="M68" s="94"/>
      <c r="N68" s="94"/>
      <c r="O68" s="94"/>
      <c r="P68" s="93"/>
      <c r="Q68" s="228"/>
      <c r="R68" s="136"/>
      <c r="S68" s="384"/>
      <c r="T68" s="227"/>
      <c r="U68" s="67"/>
      <c r="V68" s="67"/>
      <c r="W68" s="233"/>
      <c r="X68" s="227"/>
      <c r="Y68" s="67"/>
      <c r="Z68" s="67"/>
      <c r="AA68" s="67"/>
      <c r="AB68" s="67"/>
      <c r="AC68" s="67"/>
      <c r="AD68" s="128"/>
      <c r="AE68" s="227"/>
      <c r="AF68" s="67"/>
      <c r="AG68" s="67"/>
      <c r="AH68" s="67"/>
      <c r="AI68" s="67"/>
      <c r="AJ68" s="67"/>
      <c r="AK68" s="67"/>
      <c r="AL68" s="67"/>
      <c r="AM68" s="67"/>
      <c r="AN68" s="67"/>
      <c r="AO68" s="67"/>
      <c r="AP68" s="67"/>
      <c r="AQ68" s="67"/>
      <c r="AR68" s="128"/>
      <c r="AS68" s="227"/>
      <c r="AT68" s="128"/>
      <c r="AU68" s="227"/>
      <c r="AV68" s="67"/>
      <c r="AW68" s="67"/>
      <c r="AX68" s="67"/>
      <c r="AY68" s="67"/>
      <c r="AZ68" s="67"/>
      <c r="BA68" s="128"/>
      <c r="BB68" s="227"/>
      <c r="BC68" s="67"/>
      <c r="BD68" s="67"/>
      <c r="BE68" s="67"/>
      <c r="BF68" s="67"/>
      <c r="BG68" s="67"/>
      <c r="BH68" s="67"/>
      <c r="BI68" s="128"/>
      <c r="BJ68" s="227"/>
      <c r="BK68" s="126"/>
    </row>
    <row r="69" spans="2:64" outlineLevel="1">
      <c r="B69" s="155"/>
      <c r="C69" s="154"/>
      <c r="D69" s="149"/>
      <c r="E69" s="101"/>
      <c r="F69" s="95"/>
      <c r="G69" s="95"/>
      <c r="H69" s="95"/>
      <c r="I69" s="95"/>
      <c r="J69" s="96"/>
      <c r="K69" s="95"/>
      <c r="L69" s="95"/>
      <c r="M69" s="94"/>
      <c r="N69" s="94"/>
      <c r="O69" s="94"/>
      <c r="P69" s="93"/>
      <c r="Q69" s="228"/>
      <c r="R69" s="136"/>
      <c r="S69" s="384"/>
      <c r="T69" s="227"/>
      <c r="U69" s="67"/>
      <c r="V69" s="67"/>
      <c r="W69" s="130"/>
      <c r="X69" s="227"/>
      <c r="Y69" s="67"/>
      <c r="Z69" s="67"/>
      <c r="AA69" s="67"/>
      <c r="AB69" s="67"/>
      <c r="AC69" s="67"/>
      <c r="AD69" s="128"/>
      <c r="AE69" s="227"/>
      <c r="AF69" s="67"/>
      <c r="AG69" s="67"/>
      <c r="AH69" s="67"/>
      <c r="AI69" s="67"/>
      <c r="AJ69" s="67"/>
      <c r="AK69" s="67"/>
      <c r="AL69" s="67"/>
      <c r="AM69" s="67"/>
      <c r="AN69" s="67"/>
      <c r="AO69" s="67"/>
      <c r="AP69" s="67"/>
      <c r="AQ69" s="67"/>
      <c r="AR69" s="128"/>
      <c r="AS69" s="227"/>
      <c r="AT69" s="128"/>
      <c r="AU69" s="227"/>
      <c r="AV69" s="67"/>
      <c r="AW69" s="67"/>
      <c r="AX69" s="67"/>
      <c r="AY69" s="67"/>
      <c r="AZ69" s="67"/>
      <c r="BA69" s="128"/>
      <c r="BB69" s="227"/>
      <c r="BC69" s="67"/>
      <c r="BD69" s="67"/>
      <c r="BE69" s="67"/>
      <c r="BF69" s="67"/>
      <c r="BG69" s="67"/>
      <c r="BH69" s="67"/>
      <c r="BI69" s="128"/>
      <c r="BJ69" s="227"/>
      <c r="BK69" s="126"/>
      <c r="BL69" s="232"/>
    </row>
    <row r="70" spans="2:64" outlineLevel="1">
      <c r="B70" s="155"/>
      <c r="C70" s="154"/>
      <c r="D70" s="149"/>
      <c r="E70" s="101"/>
      <c r="F70" s="95"/>
      <c r="G70" s="95"/>
      <c r="H70" s="95"/>
      <c r="I70" s="95"/>
      <c r="J70" s="96"/>
      <c r="K70" s="95"/>
      <c r="L70" s="95"/>
      <c r="M70" s="94"/>
      <c r="N70" s="94"/>
      <c r="O70" s="94"/>
      <c r="P70" s="93"/>
      <c r="Q70" s="228"/>
      <c r="R70" s="136"/>
      <c r="S70" s="384"/>
      <c r="T70" s="227"/>
      <c r="U70" s="67"/>
      <c r="V70" s="67"/>
      <c r="W70" s="130"/>
      <c r="X70" s="227"/>
      <c r="Y70" s="67"/>
      <c r="Z70" s="67"/>
      <c r="AA70" s="67"/>
      <c r="AB70" s="67"/>
      <c r="AC70" s="67"/>
      <c r="AD70" s="128"/>
      <c r="AE70" s="227"/>
      <c r="AF70" s="67"/>
      <c r="AG70" s="67"/>
      <c r="AH70" s="67"/>
      <c r="AI70" s="67"/>
      <c r="AJ70" s="67"/>
      <c r="AK70" s="67"/>
      <c r="AL70" s="67"/>
      <c r="AM70" s="67"/>
      <c r="AN70" s="67"/>
      <c r="AO70" s="67"/>
      <c r="AP70" s="67"/>
      <c r="AQ70" s="67"/>
      <c r="AR70" s="128"/>
      <c r="AS70" s="227"/>
      <c r="AT70" s="128"/>
      <c r="AU70" s="227"/>
      <c r="AV70" s="67"/>
      <c r="AW70" s="67"/>
      <c r="AX70" s="67"/>
      <c r="AY70" s="67"/>
      <c r="AZ70" s="67"/>
      <c r="BA70" s="128"/>
      <c r="BB70" s="227"/>
      <c r="BC70" s="67"/>
      <c r="BD70" s="67"/>
      <c r="BE70" s="67"/>
      <c r="BF70" s="67"/>
      <c r="BG70" s="67"/>
      <c r="BH70" s="67"/>
      <c r="BI70" s="128"/>
      <c r="BJ70" s="227"/>
      <c r="BK70" s="126"/>
    </row>
    <row r="71" spans="2:64" outlineLevel="1">
      <c r="B71" s="155"/>
      <c r="C71" s="154"/>
      <c r="D71" s="231"/>
      <c r="E71" s="101"/>
      <c r="F71" s="95"/>
      <c r="G71" s="95"/>
      <c r="H71" s="95"/>
      <c r="I71" s="95"/>
      <c r="J71" s="96"/>
      <c r="K71" s="95"/>
      <c r="L71" s="95"/>
      <c r="M71" s="94"/>
      <c r="N71" s="94"/>
      <c r="O71" s="94"/>
      <c r="P71" s="93"/>
      <c r="Q71" s="228"/>
      <c r="R71" s="136"/>
      <c r="S71" s="384"/>
      <c r="T71" s="227"/>
      <c r="U71" s="67"/>
      <c r="V71" s="67"/>
      <c r="W71" s="130"/>
      <c r="X71" s="227"/>
      <c r="Y71" s="67"/>
      <c r="Z71" s="67"/>
      <c r="AA71" s="67"/>
      <c r="AB71" s="67"/>
      <c r="AC71" s="67"/>
      <c r="AD71" s="128"/>
      <c r="AE71" s="227"/>
      <c r="AF71" s="67"/>
      <c r="AG71" s="67"/>
      <c r="AH71" s="67"/>
      <c r="AI71" s="67"/>
      <c r="AJ71" s="67"/>
      <c r="AK71" s="67"/>
      <c r="AL71" s="67"/>
      <c r="AM71" s="67"/>
      <c r="AN71" s="67"/>
      <c r="AO71" s="67"/>
      <c r="AP71" s="67"/>
      <c r="AQ71" s="67"/>
      <c r="AR71" s="128"/>
      <c r="AS71" s="227"/>
      <c r="AT71" s="128"/>
      <c r="AU71" s="227"/>
      <c r="AV71" s="67"/>
      <c r="AW71" s="67"/>
      <c r="AX71" s="67"/>
      <c r="AY71" s="67"/>
      <c r="AZ71" s="67"/>
      <c r="BA71" s="128"/>
      <c r="BB71" s="227"/>
      <c r="BC71" s="67"/>
      <c r="BD71" s="67"/>
      <c r="BE71" s="67"/>
      <c r="BF71" s="67"/>
      <c r="BG71" s="67"/>
      <c r="BH71" s="67"/>
      <c r="BI71" s="128"/>
      <c r="BJ71" s="227"/>
      <c r="BK71" s="126"/>
    </row>
    <row r="72" spans="2:64" outlineLevel="1">
      <c r="B72" s="155"/>
      <c r="C72" s="154"/>
      <c r="D72" s="149"/>
      <c r="E72" s="101"/>
      <c r="F72" s="95"/>
      <c r="G72" s="95"/>
      <c r="H72" s="95"/>
      <c r="I72" s="95"/>
      <c r="J72" s="96"/>
      <c r="K72" s="95"/>
      <c r="L72" s="95"/>
      <c r="M72" s="94"/>
      <c r="N72" s="94"/>
      <c r="O72" s="94"/>
      <c r="P72" s="93"/>
      <c r="Q72" s="228"/>
      <c r="R72" s="136"/>
      <c r="S72" s="384"/>
      <c r="T72" s="227"/>
      <c r="U72" s="67"/>
      <c r="V72" s="67"/>
      <c r="W72" s="130"/>
      <c r="X72" s="227"/>
      <c r="Y72" s="67"/>
      <c r="Z72" s="67"/>
      <c r="AA72" s="67"/>
      <c r="AB72" s="67"/>
      <c r="AC72" s="67"/>
      <c r="AD72" s="128"/>
      <c r="AE72" s="227"/>
      <c r="AF72" s="67"/>
      <c r="AG72" s="67"/>
      <c r="AH72" s="67"/>
      <c r="AI72" s="67"/>
      <c r="AJ72" s="67"/>
      <c r="AK72" s="67"/>
      <c r="AL72" s="67"/>
      <c r="AM72" s="67"/>
      <c r="AN72" s="67"/>
      <c r="AO72" s="67"/>
      <c r="AP72" s="67"/>
      <c r="AQ72" s="67"/>
      <c r="AR72" s="128"/>
      <c r="AS72" s="227"/>
      <c r="AT72" s="128"/>
      <c r="AU72" s="227"/>
      <c r="AV72" s="67"/>
      <c r="AW72" s="67"/>
      <c r="AX72" s="67"/>
      <c r="AY72" s="67"/>
      <c r="AZ72" s="67"/>
      <c r="BA72" s="128"/>
      <c r="BB72" s="227"/>
      <c r="BC72" s="67"/>
      <c r="BD72" s="67"/>
      <c r="BE72" s="67"/>
      <c r="BF72" s="67"/>
      <c r="BG72" s="67"/>
      <c r="BH72" s="67"/>
      <c r="BI72" s="128"/>
      <c r="BJ72" s="227"/>
      <c r="BK72" s="126"/>
      <c r="BL72" s="230"/>
    </row>
    <row r="73" spans="2:64" outlineLevel="1">
      <c r="B73" s="155"/>
      <c r="C73" s="154"/>
      <c r="D73" s="149"/>
      <c r="E73" s="101"/>
      <c r="F73" s="95"/>
      <c r="G73" s="95"/>
      <c r="H73" s="95"/>
      <c r="I73" s="95"/>
      <c r="J73" s="96"/>
      <c r="K73" s="95"/>
      <c r="L73" s="95"/>
      <c r="M73" s="94"/>
      <c r="N73" s="94"/>
      <c r="O73" s="94"/>
      <c r="P73" s="93"/>
      <c r="Q73" s="228"/>
      <c r="R73" s="136"/>
      <c r="S73" s="384"/>
      <c r="T73" s="227"/>
      <c r="U73" s="67"/>
      <c r="V73" s="67"/>
      <c r="W73" s="130"/>
      <c r="X73" s="227"/>
      <c r="Y73" s="67"/>
      <c r="Z73" s="67"/>
      <c r="AA73" s="67"/>
      <c r="AB73" s="67"/>
      <c r="AC73" s="67"/>
      <c r="AD73" s="128"/>
      <c r="AE73" s="227"/>
      <c r="AF73" s="67"/>
      <c r="AG73" s="67"/>
      <c r="AH73" s="67"/>
      <c r="AI73" s="67"/>
      <c r="AJ73" s="67"/>
      <c r="AK73" s="67"/>
      <c r="AL73" s="67"/>
      <c r="AM73" s="67"/>
      <c r="AN73" s="67"/>
      <c r="AO73" s="67"/>
      <c r="AP73" s="67"/>
      <c r="AQ73" s="67"/>
      <c r="AR73" s="128"/>
      <c r="AS73" s="227"/>
      <c r="AT73" s="128"/>
      <c r="AU73" s="227"/>
      <c r="AV73" s="67"/>
      <c r="AW73" s="67"/>
      <c r="AX73" s="67"/>
      <c r="AY73" s="67"/>
      <c r="AZ73" s="67"/>
      <c r="BA73" s="128"/>
      <c r="BB73" s="227"/>
      <c r="BC73" s="67"/>
      <c r="BD73" s="67"/>
      <c r="BE73" s="67"/>
      <c r="BF73" s="67"/>
      <c r="BG73" s="67"/>
      <c r="BH73" s="67"/>
      <c r="BI73" s="128"/>
      <c r="BJ73" s="227"/>
      <c r="BK73" s="126"/>
    </row>
    <row r="74" spans="2:64" outlineLevel="1">
      <c r="B74" s="155"/>
      <c r="C74" s="154"/>
      <c r="D74" s="149"/>
      <c r="E74" s="101"/>
      <c r="F74" s="95"/>
      <c r="G74" s="95"/>
      <c r="H74" s="95"/>
      <c r="I74" s="95"/>
      <c r="J74" s="96"/>
      <c r="K74" s="95"/>
      <c r="L74" s="95"/>
      <c r="M74" s="94"/>
      <c r="N74" s="94"/>
      <c r="O74" s="94"/>
      <c r="P74" s="93"/>
      <c r="Q74" s="228"/>
      <c r="R74" s="136"/>
      <c r="S74" s="384"/>
      <c r="T74" s="227"/>
      <c r="U74" s="67"/>
      <c r="V74" s="67"/>
      <c r="W74" s="130"/>
      <c r="X74" s="227"/>
      <c r="Y74" s="67"/>
      <c r="Z74" s="67"/>
      <c r="AA74" s="67"/>
      <c r="AB74" s="67"/>
      <c r="AC74" s="67"/>
      <c r="AD74" s="128"/>
      <c r="AE74" s="227"/>
      <c r="AF74" s="67"/>
      <c r="AG74" s="67"/>
      <c r="AH74" s="67"/>
      <c r="AI74" s="67"/>
      <c r="AJ74" s="67"/>
      <c r="AK74" s="67"/>
      <c r="AL74" s="67"/>
      <c r="AM74" s="67"/>
      <c r="AN74" s="67"/>
      <c r="AO74" s="67"/>
      <c r="AP74" s="67"/>
      <c r="AQ74" s="67"/>
      <c r="AR74" s="128"/>
      <c r="AS74" s="227"/>
      <c r="AT74" s="128"/>
      <c r="AU74" s="227"/>
      <c r="AV74" s="67"/>
      <c r="AW74" s="67"/>
      <c r="AX74" s="67"/>
      <c r="AY74" s="67"/>
      <c r="AZ74" s="67"/>
      <c r="BA74" s="128"/>
      <c r="BB74" s="227"/>
      <c r="BC74" s="67"/>
      <c r="BD74" s="67"/>
      <c r="BE74" s="67"/>
      <c r="BF74" s="67"/>
      <c r="BG74" s="67"/>
      <c r="BH74" s="67"/>
      <c r="BI74" s="128"/>
      <c r="BJ74" s="227"/>
      <c r="BK74" s="126"/>
    </row>
    <row r="75" spans="2:64" outlineLevel="1">
      <c r="B75" s="155"/>
      <c r="C75" s="154"/>
      <c r="D75" s="149"/>
      <c r="E75" s="101"/>
      <c r="F75" s="95"/>
      <c r="G75" s="95"/>
      <c r="H75" s="95"/>
      <c r="I75" s="95"/>
      <c r="J75" s="96"/>
      <c r="K75" s="95"/>
      <c r="L75" s="95"/>
      <c r="M75" s="94"/>
      <c r="N75" s="94"/>
      <c r="O75" s="94"/>
      <c r="P75" s="93"/>
      <c r="Q75" s="228"/>
      <c r="R75" s="136"/>
      <c r="S75" s="384"/>
      <c r="T75" s="227"/>
      <c r="U75" s="67"/>
      <c r="V75" s="67"/>
      <c r="W75" s="130"/>
      <c r="X75" s="227"/>
      <c r="Y75" s="67"/>
      <c r="Z75" s="67"/>
      <c r="AA75" s="67"/>
      <c r="AB75" s="67"/>
      <c r="AC75" s="67"/>
      <c r="AD75" s="128"/>
      <c r="AE75" s="227"/>
      <c r="AF75" s="67"/>
      <c r="AG75" s="67"/>
      <c r="AH75" s="67"/>
      <c r="AI75" s="67"/>
      <c r="AJ75" s="67"/>
      <c r="AK75" s="67"/>
      <c r="AL75" s="67"/>
      <c r="AM75" s="67"/>
      <c r="AN75" s="67"/>
      <c r="AO75" s="67"/>
      <c r="AP75" s="67"/>
      <c r="AQ75" s="67"/>
      <c r="AR75" s="128"/>
      <c r="AS75" s="227"/>
      <c r="AT75" s="128"/>
      <c r="AU75" s="227"/>
      <c r="AV75" s="67"/>
      <c r="AW75" s="67"/>
      <c r="AX75" s="67"/>
      <c r="AY75" s="67"/>
      <c r="AZ75" s="67"/>
      <c r="BA75" s="128"/>
      <c r="BB75" s="227"/>
      <c r="BC75" s="67"/>
      <c r="BD75" s="67"/>
      <c r="BE75" s="67"/>
      <c r="BF75" s="67"/>
      <c r="BG75" s="67"/>
      <c r="BH75" s="67"/>
      <c r="BI75" s="128"/>
      <c r="BJ75" s="227"/>
      <c r="BK75" s="126"/>
    </row>
    <row r="76" spans="2:64" ht="15.75" outlineLevel="1">
      <c r="B76" s="155"/>
      <c r="C76" s="154"/>
      <c r="D76" s="229"/>
      <c r="E76" s="101"/>
      <c r="F76" s="95"/>
      <c r="G76" s="95"/>
      <c r="H76" s="95"/>
      <c r="I76" s="95"/>
      <c r="J76" s="96"/>
      <c r="K76" s="95"/>
      <c r="L76" s="95"/>
      <c r="M76" s="94"/>
      <c r="N76" s="94"/>
      <c r="O76" s="94"/>
      <c r="P76" s="93"/>
      <c r="Q76" s="228"/>
      <c r="R76" s="158"/>
      <c r="S76" s="384"/>
      <c r="T76" s="227"/>
      <c r="U76" s="67"/>
      <c r="V76" s="67"/>
      <c r="W76" s="130"/>
      <c r="X76" s="227"/>
      <c r="Y76" s="67"/>
      <c r="Z76" s="67"/>
      <c r="AA76" s="67"/>
      <c r="AB76" s="67"/>
      <c r="AC76" s="67"/>
      <c r="AD76" s="128"/>
      <c r="AE76" s="227"/>
      <c r="AF76" s="67"/>
      <c r="AG76" s="67"/>
      <c r="AH76" s="67"/>
      <c r="AI76" s="67"/>
      <c r="AJ76" s="67"/>
      <c r="AK76" s="67"/>
      <c r="AL76" s="67"/>
      <c r="AM76" s="67"/>
      <c r="AN76" s="67"/>
      <c r="AO76" s="67"/>
      <c r="AP76" s="67"/>
      <c r="AQ76" s="67"/>
      <c r="AR76" s="128"/>
      <c r="AS76" s="227"/>
      <c r="AT76" s="128"/>
      <c r="AU76" s="227"/>
      <c r="AV76" s="67"/>
      <c r="AW76" s="67"/>
      <c r="AX76" s="67"/>
      <c r="AY76" s="67"/>
      <c r="AZ76" s="67"/>
      <c r="BA76" s="128"/>
      <c r="BB76" s="227"/>
      <c r="BC76" s="67"/>
      <c r="BD76" s="67"/>
      <c r="BE76" s="67"/>
      <c r="BF76" s="67"/>
      <c r="BG76" s="67"/>
      <c r="BH76" s="67"/>
      <c r="BI76" s="128"/>
      <c r="BJ76" s="227"/>
      <c r="BK76" s="126"/>
    </row>
    <row r="77" spans="2:64" outlineLevel="1">
      <c r="B77" s="155"/>
      <c r="C77" s="154"/>
      <c r="D77" s="149"/>
      <c r="E77" s="101"/>
      <c r="F77" s="95"/>
      <c r="G77" s="95"/>
      <c r="H77" s="95"/>
      <c r="I77" s="95"/>
      <c r="J77" s="96"/>
      <c r="K77" s="95"/>
      <c r="L77" s="95"/>
      <c r="M77" s="94"/>
      <c r="N77" s="94"/>
      <c r="O77" s="94"/>
      <c r="P77" s="93"/>
      <c r="Q77" s="228"/>
      <c r="R77" s="136"/>
      <c r="S77" s="384"/>
      <c r="T77" s="227"/>
      <c r="U77" s="67"/>
      <c r="V77" s="67"/>
      <c r="W77" s="130"/>
      <c r="X77" s="227"/>
      <c r="Y77" s="67"/>
      <c r="Z77" s="67"/>
      <c r="AA77" s="67"/>
      <c r="AB77" s="67"/>
      <c r="AC77" s="67"/>
      <c r="AD77" s="128"/>
      <c r="AE77" s="227"/>
      <c r="AF77" s="67"/>
      <c r="AG77" s="67"/>
      <c r="AH77" s="67"/>
      <c r="AI77" s="67"/>
      <c r="AJ77" s="67"/>
      <c r="AK77" s="67"/>
      <c r="AL77" s="67"/>
      <c r="AM77" s="67"/>
      <c r="AN77" s="67"/>
      <c r="AO77" s="67"/>
      <c r="AP77" s="67"/>
      <c r="AQ77" s="67"/>
      <c r="AR77" s="128"/>
      <c r="AS77" s="227"/>
      <c r="AT77" s="128"/>
      <c r="AU77" s="227"/>
      <c r="AV77" s="67"/>
      <c r="AW77" s="67"/>
      <c r="AX77" s="67"/>
      <c r="AY77" s="67"/>
      <c r="AZ77" s="67"/>
      <c r="BA77" s="128"/>
      <c r="BB77" s="227"/>
      <c r="BC77" s="67"/>
      <c r="BD77" s="67"/>
      <c r="BE77" s="67"/>
      <c r="BF77" s="67"/>
      <c r="BG77" s="67"/>
      <c r="BH77" s="67"/>
      <c r="BI77" s="128"/>
      <c r="BJ77" s="227"/>
      <c r="BK77" s="126"/>
    </row>
    <row r="78" spans="2:64" outlineLevel="1">
      <c r="B78" s="155"/>
      <c r="C78" s="154"/>
      <c r="D78" s="149"/>
      <c r="E78" s="101"/>
      <c r="F78" s="95"/>
      <c r="G78" s="95"/>
      <c r="H78" s="95"/>
      <c r="I78" s="95"/>
      <c r="J78" s="96"/>
      <c r="K78" s="95"/>
      <c r="L78" s="95"/>
      <c r="M78" s="94"/>
      <c r="N78" s="94"/>
      <c r="O78" s="94"/>
      <c r="P78" s="93"/>
      <c r="Q78" s="228"/>
      <c r="R78" s="136"/>
      <c r="S78" s="384"/>
      <c r="T78" s="227"/>
      <c r="U78" s="67"/>
      <c r="V78" s="67"/>
      <c r="W78" s="130"/>
      <c r="X78" s="227"/>
      <c r="Y78" s="67"/>
      <c r="Z78" s="67"/>
      <c r="AA78" s="67"/>
      <c r="AB78" s="67"/>
      <c r="AC78" s="67"/>
      <c r="AD78" s="128"/>
      <c r="AE78" s="227"/>
      <c r="AF78" s="67"/>
      <c r="AG78" s="67"/>
      <c r="AH78" s="67"/>
      <c r="AI78" s="67"/>
      <c r="AJ78" s="67"/>
      <c r="AK78" s="67"/>
      <c r="AL78" s="67"/>
      <c r="AM78" s="67"/>
      <c r="AN78" s="67"/>
      <c r="AO78" s="67"/>
      <c r="AP78" s="67"/>
      <c r="AQ78" s="67"/>
      <c r="AR78" s="128"/>
      <c r="AS78" s="227"/>
      <c r="AT78" s="128"/>
      <c r="AU78" s="227"/>
      <c r="AV78" s="67"/>
      <c r="AW78" s="67"/>
      <c r="AX78" s="67"/>
      <c r="AY78" s="67"/>
      <c r="AZ78" s="67"/>
      <c r="BA78" s="128"/>
      <c r="BB78" s="227"/>
      <c r="BC78" s="67"/>
      <c r="BD78" s="67"/>
      <c r="BE78" s="67"/>
      <c r="BF78" s="67"/>
      <c r="BG78" s="67"/>
      <c r="BH78" s="67"/>
      <c r="BI78" s="128"/>
      <c r="BJ78" s="227"/>
      <c r="BK78" s="126"/>
    </row>
    <row r="79" spans="2:64" outlineLevel="1">
      <c r="B79" s="155"/>
      <c r="C79" s="154"/>
      <c r="D79" s="149"/>
      <c r="E79" s="101"/>
      <c r="F79" s="95"/>
      <c r="G79" s="95"/>
      <c r="H79" s="95"/>
      <c r="I79" s="95"/>
      <c r="J79" s="96"/>
      <c r="K79" s="95"/>
      <c r="L79" s="95"/>
      <c r="M79" s="94"/>
      <c r="N79" s="94"/>
      <c r="O79" s="94"/>
      <c r="P79" s="93"/>
      <c r="Q79" s="228"/>
      <c r="R79" s="136"/>
      <c r="S79" s="384"/>
      <c r="T79" s="227"/>
      <c r="U79" s="67"/>
      <c r="V79" s="67"/>
      <c r="W79" s="130"/>
      <c r="X79" s="227"/>
      <c r="Y79" s="67"/>
      <c r="Z79" s="67"/>
      <c r="AA79" s="67"/>
      <c r="AB79" s="67"/>
      <c r="AC79" s="67"/>
      <c r="AD79" s="128"/>
      <c r="AE79" s="227"/>
      <c r="AF79" s="67"/>
      <c r="AG79" s="67"/>
      <c r="AH79" s="67"/>
      <c r="AI79" s="67"/>
      <c r="AJ79" s="67"/>
      <c r="AK79" s="67"/>
      <c r="AL79" s="67"/>
      <c r="AM79" s="67"/>
      <c r="AN79" s="67"/>
      <c r="AO79" s="67"/>
      <c r="AP79" s="67"/>
      <c r="AQ79" s="67"/>
      <c r="AR79" s="128"/>
      <c r="AS79" s="227"/>
      <c r="AT79" s="128"/>
      <c r="AU79" s="227"/>
      <c r="AV79" s="67"/>
      <c r="AW79" s="67"/>
      <c r="AX79" s="67"/>
      <c r="AY79" s="67"/>
      <c r="AZ79" s="67"/>
      <c r="BA79" s="128"/>
      <c r="BB79" s="227"/>
      <c r="BC79" s="67"/>
      <c r="BD79" s="67"/>
      <c r="BE79" s="67"/>
      <c r="BF79" s="67"/>
      <c r="BG79" s="67"/>
      <c r="BH79" s="67"/>
      <c r="BI79" s="128"/>
      <c r="BJ79" s="227"/>
      <c r="BK79" s="126"/>
    </row>
    <row r="80" spans="2:64" outlineLevel="1">
      <c r="B80" s="155"/>
      <c r="C80" s="154"/>
      <c r="D80" s="149"/>
      <c r="E80" s="101"/>
      <c r="F80" s="95"/>
      <c r="G80" s="95"/>
      <c r="H80" s="95"/>
      <c r="I80" s="95"/>
      <c r="J80" s="96"/>
      <c r="K80" s="95"/>
      <c r="L80" s="95"/>
      <c r="M80" s="94"/>
      <c r="N80" s="94"/>
      <c r="O80" s="94"/>
      <c r="P80" s="93"/>
      <c r="Q80" s="228"/>
      <c r="R80" s="136"/>
      <c r="S80" s="384"/>
      <c r="T80" s="227"/>
      <c r="U80" s="67"/>
      <c r="V80" s="67"/>
      <c r="W80" s="130"/>
      <c r="X80" s="227"/>
      <c r="Y80" s="67"/>
      <c r="Z80" s="67"/>
      <c r="AA80" s="67"/>
      <c r="AB80" s="67"/>
      <c r="AC80" s="67"/>
      <c r="AD80" s="128"/>
      <c r="AE80" s="227"/>
      <c r="AF80" s="67"/>
      <c r="AG80" s="67"/>
      <c r="AH80" s="67"/>
      <c r="AI80" s="67"/>
      <c r="AJ80" s="67"/>
      <c r="AK80" s="67"/>
      <c r="AL80" s="67"/>
      <c r="AM80" s="67"/>
      <c r="AN80" s="67"/>
      <c r="AO80" s="67"/>
      <c r="AP80" s="67"/>
      <c r="AQ80" s="67"/>
      <c r="AR80" s="128"/>
      <c r="AS80" s="227"/>
      <c r="AT80" s="128"/>
      <c r="AU80" s="227"/>
      <c r="AV80" s="67"/>
      <c r="AW80" s="67"/>
      <c r="AX80" s="67"/>
      <c r="AY80" s="67"/>
      <c r="AZ80" s="67"/>
      <c r="BA80" s="128"/>
      <c r="BB80" s="227"/>
      <c r="BC80" s="67"/>
      <c r="BD80" s="67"/>
      <c r="BE80" s="67"/>
      <c r="BF80" s="67"/>
      <c r="BG80" s="67"/>
      <c r="BH80" s="67"/>
      <c r="BI80" s="128"/>
      <c r="BJ80" s="227"/>
      <c r="BK80" s="126"/>
    </row>
    <row r="81" spans="2:63" outlineLevel="1">
      <c r="B81" s="155"/>
      <c r="C81" s="154"/>
      <c r="D81" s="149"/>
      <c r="E81" s="101"/>
      <c r="F81" s="95"/>
      <c r="G81" s="95"/>
      <c r="H81" s="95"/>
      <c r="I81" s="95"/>
      <c r="J81" s="96"/>
      <c r="K81" s="95"/>
      <c r="L81" s="95"/>
      <c r="M81" s="94"/>
      <c r="N81" s="94"/>
      <c r="O81" s="94"/>
      <c r="P81" s="93"/>
      <c r="Q81" s="228"/>
      <c r="R81" s="136"/>
      <c r="S81" s="384"/>
      <c r="T81" s="227"/>
      <c r="U81" s="67"/>
      <c r="V81" s="67"/>
      <c r="W81" s="130"/>
      <c r="X81" s="227"/>
      <c r="Y81" s="67"/>
      <c r="Z81" s="67"/>
      <c r="AA81" s="67"/>
      <c r="AB81" s="67"/>
      <c r="AC81" s="67"/>
      <c r="AD81" s="128"/>
      <c r="AE81" s="227"/>
      <c r="AF81" s="67"/>
      <c r="AG81" s="67"/>
      <c r="AH81" s="67"/>
      <c r="AI81" s="67"/>
      <c r="AJ81" s="67"/>
      <c r="AK81" s="67"/>
      <c r="AL81" s="67"/>
      <c r="AM81" s="67"/>
      <c r="AN81" s="67"/>
      <c r="AO81" s="67"/>
      <c r="AP81" s="67"/>
      <c r="AQ81" s="67"/>
      <c r="AR81" s="128"/>
      <c r="AS81" s="227"/>
      <c r="AT81" s="128"/>
      <c r="AU81" s="227"/>
      <c r="AV81" s="67"/>
      <c r="AW81" s="67"/>
      <c r="AX81" s="67"/>
      <c r="AY81" s="67"/>
      <c r="AZ81" s="67"/>
      <c r="BA81" s="128"/>
      <c r="BB81" s="227"/>
      <c r="BC81" s="67"/>
      <c r="BD81" s="67"/>
      <c r="BE81" s="67"/>
      <c r="BF81" s="67"/>
      <c r="BG81" s="67"/>
      <c r="BH81" s="67"/>
      <c r="BI81" s="128"/>
      <c r="BJ81" s="227"/>
      <c r="BK81" s="126"/>
    </row>
    <row r="82" spans="2:63" outlineLevel="1">
      <c r="B82" s="155"/>
      <c r="C82" s="154"/>
      <c r="D82" s="149"/>
      <c r="E82" s="101"/>
      <c r="F82" s="95"/>
      <c r="G82" s="95"/>
      <c r="H82" s="95"/>
      <c r="I82" s="95"/>
      <c r="J82" s="96"/>
      <c r="K82" s="95"/>
      <c r="L82" s="95"/>
      <c r="M82" s="94"/>
      <c r="N82" s="94"/>
      <c r="O82" s="94"/>
      <c r="P82" s="93"/>
      <c r="Q82" s="228"/>
      <c r="R82" s="136"/>
      <c r="S82" s="384"/>
      <c r="T82" s="227"/>
      <c r="U82" s="67"/>
      <c r="V82" s="67"/>
      <c r="W82" s="130"/>
      <c r="X82" s="227"/>
      <c r="Y82" s="67"/>
      <c r="Z82" s="67"/>
      <c r="AA82" s="67"/>
      <c r="AB82" s="67"/>
      <c r="AC82" s="67"/>
      <c r="AD82" s="128"/>
      <c r="AE82" s="227"/>
      <c r="AF82" s="67"/>
      <c r="AG82" s="67"/>
      <c r="AH82" s="67"/>
      <c r="AI82" s="67"/>
      <c r="AJ82" s="67"/>
      <c r="AK82" s="67"/>
      <c r="AL82" s="67"/>
      <c r="AM82" s="67"/>
      <c r="AN82" s="67"/>
      <c r="AO82" s="67"/>
      <c r="AP82" s="67"/>
      <c r="AQ82" s="67"/>
      <c r="AR82" s="128"/>
      <c r="AS82" s="227"/>
      <c r="AT82" s="128"/>
      <c r="AU82" s="227"/>
      <c r="AV82" s="67"/>
      <c r="AW82" s="67"/>
      <c r="AX82" s="67"/>
      <c r="AY82" s="67"/>
      <c r="AZ82" s="67"/>
      <c r="BA82" s="128"/>
      <c r="BB82" s="227"/>
      <c r="BC82" s="67"/>
      <c r="BD82" s="67"/>
      <c r="BE82" s="67"/>
      <c r="BF82" s="67"/>
      <c r="BG82" s="67"/>
      <c r="BH82" s="67"/>
      <c r="BI82" s="128"/>
      <c r="BJ82" s="227"/>
      <c r="BK82" s="126"/>
    </row>
    <row r="83" spans="2:63" outlineLevel="1">
      <c r="B83" s="155"/>
      <c r="C83" s="154"/>
      <c r="D83" s="149"/>
      <c r="E83" s="101"/>
      <c r="F83" s="95"/>
      <c r="G83" s="95"/>
      <c r="H83" s="95"/>
      <c r="I83" s="95"/>
      <c r="J83" s="96"/>
      <c r="K83" s="95"/>
      <c r="L83" s="95"/>
      <c r="M83" s="94"/>
      <c r="N83" s="94"/>
      <c r="O83" s="94"/>
      <c r="P83" s="93"/>
      <c r="Q83" s="228"/>
      <c r="R83" s="136"/>
      <c r="S83" s="384"/>
      <c r="T83" s="227"/>
      <c r="U83" s="67"/>
      <c r="V83" s="67"/>
      <c r="W83" s="130"/>
      <c r="X83" s="227"/>
      <c r="Y83" s="67"/>
      <c r="Z83" s="67"/>
      <c r="AA83" s="67"/>
      <c r="AB83" s="67"/>
      <c r="AC83" s="67"/>
      <c r="AD83" s="128"/>
      <c r="AE83" s="227"/>
      <c r="AF83" s="67"/>
      <c r="AG83" s="67"/>
      <c r="AH83" s="67"/>
      <c r="AI83" s="67"/>
      <c r="AJ83" s="67"/>
      <c r="AK83" s="67"/>
      <c r="AL83" s="67"/>
      <c r="AM83" s="67"/>
      <c r="AN83" s="67"/>
      <c r="AO83" s="67"/>
      <c r="AP83" s="67"/>
      <c r="AQ83" s="67"/>
      <c r="AR83" s="128"/>
      <c r="AS83" s="227"/>
      <c r="AT83" s="128"/>
      <c r="AU83" s="227"/>
      <c r="AV83" s="67"/>
      <c r="AW83" s="67"/>
      <c r="AX83" s="67"/>
      <c r="AY83" s="67"/>
      <c r="AZ83" s="67"/>
      <c r="BA83" s="128"/>
      <c r="BB83" s="227"/>
      <c r="BC83" s="67"/>
      <c r="BD83" s="67"/>
      <c r="BE83" s="67"/>
      <c r="BF83" s="67"/>
      <c r="BG83" s="67"/>
      <c r="BH83" s="67"/>
      <c r="BI83" s="128"/>
      <c r="BJ83" s="227"/>
      <c r="BK83" s="126"/>
    </row>
    <row r="84" spans="2:63" outlineLevel="1">
      <c r="B84" s="141"/>
      <c r="C84" s="140"/>
      <c r="D84" s="149"/>
      <c r="E84" s="196"/>
      <c r="F84" s="84"/>
      <c r="G84" s="84"/>
      <c r="H84" s="84"/>
      <c r="I84" s="84"/>
      <c r="J84" s="85"/>
      <c r="K84" s="84"/>
      <c r="L84" s="84"/>
      <c r="M84" s="83"/>
      <c r="N84" s="83"/>
      <c r="O84" s="83"/>
      <c r="P84" s="82"/>
      <c r="Q84" s="228"/>
      <c r="R84" s="136"/>
      <c r="S84" s="384"/>
      <c r="T84" s="227"/>
      <c r="U84" s="67"/>
      <c r="V84" s="67"/>
      <c r="W84" s="130"/>
      <c r="X84" s="227"/>
      <c r="Y84" s="67"/>
      <c r="Z84" s="67"/>
      <c r="AA84" s="67"/>
      <c r="AB84" s="67"/>
      <c r="AC84" s="67"/>
      <c r="AD84" s="128"/>
      <c r="AE84" s="227"/>
      <c r="AF84" s="67"/>
      <c r="AG84" s="67"/>
      <c r="AH84" s="67"/>
      <c r="AI84" s="67"/>
      <c r="AJ84" s="67"/>
      <c r="AK84" s="67"/>
      <c r="AL84" s="67"/>
      <c r="AM84" s="67"/>
      <c r="AN84" s="67"/>
      <c r="AO84" s="67"/>
      <c r="AP84" s="67"/>
      <c r="AQ84" s="67"/>
      <c r="AR84" s="128"/>
      <c r="AS84" s="227"/>
      <c r="AT84" s="128"/>
      <c r="AU84" s="227"/>
      <c r="AV84" s="67"/>
      <c r="AW84" s="67"/>
      <c r="AX84" s="67"/>
      <c r="AY84" s="67"/>
      <c r="AZ84" s="67"/>
      <c r="BA84" s="128"/>
      <c r="BB84" s="227"/>
      <c r="BC84" s="67"/>
      <c r="BD84" s="67"/>
      <c r="BE84" s="67"/>
      <c r="BF84" s="67"/>
      <c r="BG84" s="67"/>
      <c r="BH84" s="67"/>
      <c r="BI84" s="128"/>
      <c r="BJ84" s="227"/>
      <c r="BK84" s="126"/>
    </row>
    <row r="85" spans="2:63" outlineLevel="1">
      <c r="B85" s="141"/>
      <c r="C85" s="140"/>
      <c r="D85" s="149"/>
      <c r="E85" s="101"/>
      <c r="F85" s="84"/>
      <c r="G85" s="95"/>
      <c r="H85" s="95"/>
      <c r="I85" s="95"/>
      <c r="J85" s="95"/>
      <c r="K85" s="95"/>
      <c r="L85" s="84"/>
      <c r="M85" s="83"/>
      <c r="N85" s="83"/>
      <c r="O85" s="83"/>
      <c r="P85" s="82"/>
      <c r="Q85" s="228"/>
      <c r="R85" s="136"/>
      <c r="S85" s="384"/>
      <c r="T85" s="227"/>
      <c r="U85" s="67"/>
      <c r="V85" s="67"/>
      <c r="W85" s="130"/>
      <c r="X85" s="227"/>
      <c r="Y85" s="67"/>
      <c r="Z85" s="67"/>
      <c r="AA85" s="67"/>
      <c r="AB85" s="67"/>
      <c r="AC85" s="67"/>
      <c r="AD85" s="128"/>
      <c r="AE85" s="227"/>
      <c r="AF85" s="67"/>
      <c r="AG85" s="67"/>
      <c r="AH85" s="67"/>
      <c r="AI85" s="67"/>
      <c r="AJ85" s="67"/>
      <c r="AK85" s="67"/>
      <c r="AL85" s="67"/>
      <c r="AM85" s="67"/>
      <c r="AN85" s="67"/>
      <c r="AO85" s="67"/>
      <c r="AP85" s="67"/>
      <c r="AQ85" s="67"/>
      <c r="AR85" s="128"/>
      <c r="AS85" s="227"/>
      <c r="AT85" s="128"/>
      <c r="AU85" s="227"/>
      <c r="AV85" s="67"/>
      <c r="AW85" s="67"/>
      <c r="AX85" s="67"/>
      <c r="AY85" s="67"/>
      <c r="AZ85" s="67"/>
      <c r="BA85" s="128"/>
      <c r="BB85" s="227"/>
      <c r="BC85" s="67"/>
      <c r="BD85" s="67"/>
      <c r="BE85" s="67"/>
      <c r="BF85" s="67"/>
      <c r="BG85" s="67"/>
      <c r="BH85" s="67"/>
      <c r="BI85" s="128"/>
      <c r="BJ85" s="227"/>
      <c r="BK85" s="126"/>
    </row>
    <row r="86" spans="2:63" ht="15.75" outlineLevel="1" thickBot="1">
      <c r="B86" s="77"/>
      <c r="C86" s="135"/>
      <c r="D86" s="193"/>
      <c r="E86" s="226"/>
      <c r="F86" s="224"/>
      <c r="G86" s="224"/>
      <c r="H86" s="224"/>
      <c r="I86" s="224"/>
      <c r="J86" s="225"/>
      <c r="K86" s="224"/>
      <c r="L86" s="72"/>
      <c r="M86" s="72"/>
      <c r="N86" s="224"/>
      <c r="O86" s="72"/>
      <c r="P86" s="93"/>
      <c r="Q86" s="223"/>
      <c r="R86" s="222"/>
      <c r="S86" s="388"/>
      <c r="T86" s="218"/>
      <c r="U86" s="220"/>
      <c r="V86" s="220"/>
      <c r="W86" s="221"/>
      <c r="X86" s="218"/>
      <c r="Y86" s="220"/>
      <c r="Z86" s="220"/>
      <c r="AA86" s="220"/>
      <c r="AB86" s="220"/>
      <c r="AC86" s="220"/>
      <c r="AD86" s="219"/>
      <c r="AE86" s="218"/>
      <c r="AF86" s="220"/>
      <c r="AG86" s="220"/>
      <c r="AH86" s="220"/>
      <c r="AI86" s="220"/>
      <c r="AJ86" s="220"/>
      <c r="AK86" s="220"/>
      <c r="AL86" s="220"/>
      <c r="AM86" s="220"/>
      <c r="AN86" s="220"/>
      <c r="AO86" s="220"/>
      <c r="AP86" s="220"/>
      <c r="AQ86" s="220"/>
      <c r="AR86" s="219"/>
      <c r="AS86" s="218"/>
      <c r="AT86" s="219"/>
      <c r="AU86" s="218"/>
      <c r="AV86" s="220"/>
      <c r="AW86" s="220"/>
      <c r="AX86" s="220"/>
      <c r="AY86" s="220"/>
      <c r="AZ86" s="220"/>
      <c r="BA86" s="219"/>
      <c r="BB86" s="218"/>
      <c r="BC86" s="220"/>
      <c r="BD86" s="220"/>
      <c r="BE86" s="220"/>
      <c r="BF86" s="220"/>
      <c r="BG86" s="220"/>
      <c r="BH86" s="220"/>
      <c r="BI86" s="219"/>
      <c r="BJ86" s="218"/>
      <c r="BK86" s="126"/>
    </row>
    <row r="87" spans="2:63" ht="16.5" thickBot="1">
      <c r="B87" s="49"/>
      <c r="C87" s="125"/>
      <c r="D87" s="217"/>
      <c r="E87" s="46"/>
      <c r="F87" s="45"/>
      <c r="G87" s="45"/>
      <c r="H87" s="45"/>
      <c r="I87" s="45"/>
      <c r="J87" s="216"/>
      <c r="K87" s="45"/>
      <c r="L87" s="45"/>
      <c r="M87" s="45"/>
      <c r="N87" s="45"/>
      <c r="O87" s="45"/>
      <c r="P87" s="44"/>
      <c r="Q87" s="42"/>
      <c r="R87" s="43"/>
      <c r="S87" s="42"/>
      <c r="T87" s="41"/>
      <c r="U87" s="24"/>
      <c r="V87" s="24"/>
      <c r="W87" s="66"/>
      <c r="X87" s="41"/>
      <c r="Y87" s="20"/>
      <c r="Z87" s="20"/>
      <c r="AA87" s="20"/>
      <c r="AB87" s="20"/>
      <c r="AC87" s="20"/>
      <c r="AD87" s="65"/>
      <c r="AE87" s="41"/>
      <c r="AF87" s="20"/>
      <c r="AG87" s="20"/>
      <c r="AH87" s="20"/>
      <c r="AI87" s="20"/>
      <c r="AJ87" s="20"/>
      <c r="AK87" s="20"/>
      <c r="AL87" s="20"/>
      <c r="AM87" s="20"/>
      <c r="AN87" s="20"/>
      <c r="AO87" s="20"/>
      <c r="AP87" s="20"/>
      <c r="AQ87" s="20"/>
      <c r="AR87" s="64"/>
      <c r="AS87" s="63"/>
      <c r="AT87" s="64"/>
      <c r="AU87" s="63"/>
      <c r="BA87" s="64"/>
      <c r="BB87" s="63"/>
      <c r="BC87" s="18"/>
      <c r="BD87" s="18"/>
      <c r="BE87" s="18"/>
      <c r="BF87" s="18"/>
      <c r="BG87" s="18"/>
      <c r="BH87" s="18"/>
      <c r="BI87" s="64"/>
      <c r="BJ87" s="63"/>
    </row>
    <row r="88" spans="2:63" ht="16.5" thickBot="1">
      <c r="B88" s="178"/>
      <c r="C88" s="177"/>
      <c r="D88" s="176"/>
      <c r="E88" s="175"/>
      <c r="F88" s="174"/>
      <c r="G88" s="174"/>
      <c r="H88" s="174"/>
      <c r="I88" s="174"/>
      <c r="J88" s="174"/>
      <c r="K88" s="174"/>
      <c r="L88" s="174"/>
      <c r="M88" s="174"/>
      <c r="N88" s="174"/>
      <c r="O88" s="174"/>
      <c r="P88" s="173"/>
      <c r="Q88" s="172"/>
      <c r="R88" s="215"/>
      <c r="S88" s="172"/>
      <c r="T88" s="389"/>
      <c r="U88" s="171"/>
      <c r="V88" s="171"/>
      <c r="W88" s="209"/>
      <c r="X88" s="214"/>
      <c r="Y88" s="213"/>
      <c r="Z88" s="210"/>
      <c r="AA88" s="210"/>
      <c r="AB88" s="210"/>
      <c r="AC88" s="212"/>
      <c r="AD88" s="210"/>
      <c r="AE88" s="208"/>
      <c r="AF88" s="210"/>
      <c r="AG88" s="210"/>
      <c r="AH88" s="210"/>
      <c r="AI88" s="210"/>
      <c r="AJ88" s="210"/>
      <c r="AK88" s="210"/>
      <c r="AL88" s="210"/>
      <c r="AM88" s="210"/>
      <c r="AN88" s="210"/>
      <c r="AO88" s="210"/>
      <c r="AP88" s="210"/>
      <c r="AQ88" s="210"/>
      <c r="AR88" s="211"/>
      <c r="AS88" s="208"/>
      <c r="AT88" s="209"/>
      <c r="AU88" s="208"/>
      <c r="AV88" s="210"/>
      <c r="AW88" s="210"/>
      <c r="AX88" s="210"/>
      <c r="AY88" s="210"/>
      <c r="AZ88" s="210"/>
      <c r="BA88" s="209"/>
      <c r="BB88" s="208"/>
      <c r="BC88" s="210"/>
      <c r="BD88" s="210"/>
      <c r="BE88" s="210"/>
      <c r="BF88" s="210"/>
      <c r="BG88" s="210"/>
      <c r="BH88" s="210"/>
      <c r="BI88" s="209"/>
      <c r="BJ88" s="208"/>
      <c r="BK88" s="126"/>
    </row>
    <row r="89" spans="2:63" outlineLevel="1">
      <c r="B89" s="167"/>
      <c r="C89" s="166"/>
      <c r="D89" s="207"/>
      <c r="E89" s="206"/>
      <c r="F89" s="109"/>
      <c r="G89" s="204"/>
      <c r="H89" s="109"/>
      <c r="I89" s="204"/>
      <c r="J89" s="205"/>
      <c r="K89" s="204"/>
      <c r="L89" s="109"/>
      <c r="M89" s="108"/>
      <c r="N89" s="108"/>
      <c r="O89" s="108"/>
      <c r="P89" s="107"/>
      <c r="Q89" s="105"/>
      <c r="R89" s="203"/>
      <c r="S89" s="105"/>
      <c r="T89" s="129"/>
      <c r="U89" s="20"/>
      <c r="V89" s="20"/>
      <c r="W89" s="202"/>
      <c r="X89" s="200"/>
      <c r="Y89" s="20"/>
      <c r="Z89" s="20"/>
      <c r="AA89" s="20"/>
      <c r="AB89" s="20"/>
      <c r="AC89" s="20"/>
      <c r="AD89" s="201"/>
      <c r="AE89" s="200"/>
      <c r="AF89" s="20"/>
      <c r="AG89" s="20"/>
      <c r="AH89" s="20"/>
      <c r="AI89" s="20"/>
      <c r="AJ89" s="20"/>
      <c r="AK89" s="20"/>
      <c r="AL89" s="20"/>
      <c r="AM89" s="20"/>
      <c r="AN89" s="20"/>
      <c r="AO89" s="20"/>
      <c r="AP89" s="20"/>
      <c r="AQ89" s="20"/>
      <c r="AR89" s="201"/>
      <c r="AS89" s="200"/>
      <c r="AT89" s="201"/>
      <c r="AU89" s="200"/>
      <c r="AV89" s="20"/>
      <c r="AW89" s="20"/>
      <c r="AX89" s="20"/>
      <c r="AY89" s="20"/>
      <c r="AZ89" s="20"/>
      <c r="BA89" s="201"/>
      <c r="BB89" s="200"/>
      <c r="BC89" s="20"/>
      <c r="BD89" s="20"/>
      <c r="BE89" s="20"/>
      <c r="BF89" s="20"/>
      <c r="BG89" s="20"/>
      <c r="BH89" s="20"/>
      <c r="BI89" s="201"/>
      <c r="BJ89" s="200"/>
    </row>
    <row r="90" spans="2:63" outlineLevel="1">
      <c r="B90" s="155"/>
      <c r="C90" s="154"/>
      <c r="D90" s="149"/>
      <c r="E90" s="101"/>
      <c r="F90" s="95"/>
      <c r="G90" s="95"/>
      <c r="H90" s="95"/>
      <c r="I90" s="95"/>
      <c r="J90" s="96"/>
      <c r="K90" s="95"/>
      <c r="L90" s="95"/>
      <c r="M90" s="94"/>
      <c r="N90" s="94"/>
      <c r="O90" s="94"/>
      <c r="P90" s="93"/>
      <c r="Q90" s="69"/>
      <c r="R90" s="198"/>
      <c r="S90" s="69"/>
      <c r="T90" s="227"/>
      <c r="U90" s="20"/>
      <c r="V90" s="20"/>
      <c r="W90" s="130"/>
      <c r="X90" s="127"/>
      <c r="Y90" s="20"/>
      <c r="Z90" s="20"/>
      <c r="AA90" s="20"/>
      <c r="AB90" s="20"/>
      <c r="AC90" s="20"/>
      <c r="AD90" s="128"/>
      <c r="AE90" s="127"/>
      <c r="AF90" s="20"/>
      <c r="AG90" s="20"/>
      <c r="AH90" s="20"/>
      <c r="AI90" s="20"/>
      <c r="AJ90" s="20"/>
      <c r="AK90" s="20"/>
      <c r="AL90" s="20"/>
      <c r="AM90" s="20"/>
      <c r="AN90" s="20"/>
      <c r="AO90" s="20"/>
      <c r="AP90" s="20"/>
      <c r="AQ90" s="20"/>
      <c r="AR90" s="128"/>
      <c r="AS90" s="127"/>
      <c r="AT90" s="128"/>
      <c r="AU90" s="127"/>
      <c r="AV90" s="20"/>
      <c r="AW90" s="20"/>
      <c r="AX90" s="20"/>
      <c r="AY90" s="20"/>
      <c r="AZ90" s="20"/>
      <c r="BA90" s="128"/>
      <c r="BB90" s="127"/>
      <c r="BC90" s="20"/>
      <c r="BD90" s="20"/>
      <c r="BE90" s="20"/>
      <c r="BF90" s="20"/>
      <c r="BG90" s="20"/>
      <c r="BH90" s="20"/>
      <c r="BI90" s="128"/>
      <c r="BJ90" s="127"/>
    </row>
    <row r="91" spans="2:63" outlineLevel="1">
      <c r="B91" s="155"/>
      <c r="C91" s="154"/>
      <c r="D91" s="149"/>
      <c r="E91" s="101"/>
      <c r="F91" s="95"/>
      <c r="G91" s="95"/>
      <c r="H91" s="95"/>
      <c r="I91" s="95"/>
      <c r="J91" s="96"/>
      <c r="K91" s="95"/>
      <c r="L91" s="95"/>
      <c r="M91" s="94"/>
      <c r="N91" s="94"/>
      <c r="O91" s="94"/>
      <c r="P91" s="93"/>
      <c r="Q91" s="69"/>
      <c r="R91" s="198"/>
      <c r="S91" s="69"/>
      <c r="T91" s="227"/>
      <c r="U91" s="20"/>
      <c r="V91" s="20"/>
      <c r="W91" s="130"/>
      <c r="X91" s="127"/>
      <c r="Y91" s="20"/>
      <c r="Z91" s="20"/>
      <c r="AA91" s="20"/>
      <c r="AB91" s="20"/>
      <c r="AC91" s="20"/>
      <c r="AD91" s="128"/>
      <c r="AE91" s="127"/>
      <c r="AF91" s="20"/>
      <c r="AG91" s="20"/>
      <c r="AH91" s="20"/>
      <c r="AI91" s="20"/>
      <c r="AJ91" s="20"/>
      <c r="AK91" s="20"/>
      <c r="AL91" s="20"/>
      <c r="AM91" s="20"/>
      <c r="AN91" s="20"/>
      <c r="AO91" s="20"/>
      <c r="AP91" s="20"/>
      <c r="AQ91" s="20"/>
      <c r="AR91" s="128"/>
      <c r="AS91" s="127"/>
      <c r="AT91" s="128"/>
      <c r="AU91" s="127"/>
      <c r="AV91" s="20"/>
      <c r="AW91" s="20"/>
      <c r="AX91" s="20"/>
      <c r="AY91" s="20"/>
      <c r="AZ91" s="20"/>
      <c r="BA91" s="128"/>
      <c r="BB91" s="127"/>
      <c r="BC91" s="20"/>
      <c r="BD91" s="20"/>
      <c r="BE91" s="20"/>
      <c r="BF91" s="20"/>
      <c r="BG91" s="20"/>
      <c r="BH91" s="20"/>
      <c r="BI91" s="128"/>
      <c r="BJ91" s="127"/>
    </row>
    <row r="92" spans="2:63" outlineLevel="1">
      <c r="B92" s="199"/>
      <c r="C92" s="154"/>
      <c r="D92" s="149"/>
      <c r="E92" s="101"/>
      <c r="F92" s="95"/>
      <c r="G92" s="95"/>
      <c r="H92" s="95"/>
      <c r="I92" s="95"/>
      <c r="J92" s="96"/>
      <c r="K92" s="95"/>
      <c r="L92" s="95"/>
      <c r="M92" s="94"/>
      <c r="N92" s="94"/>
      <c r="O92" s="94"/>
      <c r="P92" s="93"/>
      <c r="Q92" s="69"/>
      <c r="R92" s="198"/>
      <c r="S92" s="69"/>
      <c r="T92" s="227"/>
      <c r="U92" s="20"/>
      <c r="V92" s="20"/>
      <c r="W92" s="130"/>
      <c r="X92" s="127"/>
      <c r="Y92" s="20"/>
      <c r="Z92" s="20"/>
      <c r="AA92" s="20"/>
      <c r="AB92" s="20"/>
      <c r="AC92" s="20"/>
      <c r="AD92" s="128"/>
      <c r="AE92" s="127"/>
      <c r="AF92" s="20"/>
      <c r="AG92" s="20"/>
      <c r="AH92" s="20"/>
      <c r="AI92" s="20"/>
      <c r="AJ92" s="20"/>
      <c r="AK92" s="20"/>
      <c r="AL92" s="20"/>
      <c r="AM92" s="20"/>
      <c r="AN92" s="20"/>
      <c r="AO92" s="20"/>
      <c r="AP92" s="20"/>
      <c r="AQ92" s="20"/>
      <c r="AR92" s="128"/>
      <c r="AS92" s="127"/>
      <c r="AT92" s="128"/>
      <c r="AU92" s="127"/>
      <c r="AV92" s="20"/>
      <c r="AW92" s="20"/>
      <c r="AX92" s="20"/>
      <c r="AY92" s="20"/>
      <c r="AZ92" s="20"/>
      <c r="BA92" s="128"/>
      <c r="BB92" s="127"/>
      <c r="BC92" s="20"/>
      <c r="BD92" s="20"/>
      <c r="BE92" s="20"/>
      <c r="BF92" s="20"/>
      <c r="BG92" s="20"/>
      <c r="BH92" s="20"/>
      <c r="BI92" s="128"/>
      <c r="BJ92" s="127"/>
    </row>
    <row r="93" spans="2:63" outlineLevel="1">
      <c r="B93" s="155"/>
      <c r="C93" s="154"/>
      <c r="D93" s="149"/>
      <c r="E93" s="101"/>
      <c r="F93" s="95"/>
      <c r="G93" s="95"/>
      <c r="H93" s="95"/>
      <c r="I93" s="95"/>
      <c r="J93" s="96"/>
      <c r="K93" s="95"/>
      <c r="L93" s="95"/>
      <c r="M93" s="94"/>
      <c r="N93" s="94"/>
      <c r="O93" s="94"/>
      <c r="P93" s="93"/>
      <c r="Q93" s="69"/>
      <c r="R93" s="198"/>
      <c r="S93" s="69"/>
      <c r="T93" s="227"/>
      <c r="U93" s="20"/>
      <c r="V93" s="20"/>
      <c r="W93" s="130"/>
      <c r="X93" s="127"/>
      <c r="Y93" s="20"/>
      <c r="Z93" s="20"/>
      <c r="AA93" s="20"/>
      <c r="AB93" s="20"/>
      <c r="AC93" s="20"/>
      <c r="AD93" s="128"/>
      <c r="AE93" s="127"/>
      <c r="AF93" s="20"/>
      <c r="AG93" s="20"/>
      <c r="AH93" s="20"/>
      <c r="AI93" s="20"/>
      <c r="AJ93" s="20"/>
      <c r="AK93" s="20"/>
      <c r="AL93" s="20"/>
      <c r="AM93" s="20"/>
      <c r="AN93" s="20"/>
      <c r="AO93" s="20"/>
      <c r="AP93" s="20"/>
      <c r="AQ93" s="20"/>
      <c r="AR93" s="128"/>
      <c r="AS93" s="127"/>
      <c r="AT93" s="128"/>
      <c r="AU93" s="127"/>
      <c r="AV93" s="20"/>
      <c r="AW93" s="20"/>
      <c r="AX93" s="20"/>
      <c r="AY93" s="20"/>
      <c r="AZ93" s="20"/>
      <c r="BA93" s="128"/>
      <c r="BB93" s="127"/>
      <c r="BC93" s="20"/>
      <c r="BD93" s="20"/>
      <c r="BE93" s="20"/>
      <c r="BF93" s="20"/>
      <c r="BG93" s="20"/>
      <c r="BH93" s="20"/>
      <c r="BI93" s="128"/>
      <c r="BJ93" s="127"/>
    </row>
    <row r="94" spans="2:63" outlineLevel="1">
      <c r="B94" s="155"/>
      <c r="C94" s="154"/>
      <c r="D94" s="149"/>
      <c r="E94" s="101"/>
      <c r="F94" s="95"/>
      <c r="G94" s="95"/>
      <c r="H94" s="95"/>
      <c r="I94" s="95"/>
      <c r="J94" s="96"/>
      <c r="K94" s="95"/>
      <c r="L94" s="95"/>
      <c r="M94" s="94"/>
      <c r="N94" s="94"/>
      <c r="O94" s="94"/>
      <c r="P94" s="93"/>
      <c r="Q94" s="69"/>
      <c r="R94" s="198"/>
      <c r="S94" s="69"/>
      <c r="T94" s="227"/>
      <c r="U94" s="20"/>
      <c r="V94" s="20"/>
      <c r="W94" s="130"/>
      <c r="X94" s="127"/>
      <c r="Y94" s="20"/>
      <c r="Z94" s="20"/>
      <c r="AA94" s="20"/>
      <c r="AB94" s="20"/>
      <c r="AC94" s="20"/>
      <c r="AD94" s="128"/>
      <c r="AE94" s="127"/>
      <c r="AF94" s="20"/>
      <c r="AG94" s="20"/>
      <c r="AH94" s="20"/>
      <c r="AI94" s="20"/>
      <c r="AJ94" s="20"/>
      <c r="AK94" s="20"/>
      <c r="AL94" s="20"/>
      <c r="AM94" s="20"/>
      <c r="AN94" s="20"/>
      <c r="AO94" s="20"/>
      <c r="AP94" s="20"/>
      <c r="AQ94" s="20"/>
      <c r="AR94" s="128"/>
      <c r="AS94" s="127"/>
      <c r="AT94" s="128"/>
      <c r="AU94" s="127"/>
      <c r="AV94" s="20"/>
      <c r="AW94" s="20"/>
      <c r="AX94" s="20"/>
      <c r="AY94" s="20"/>
      <c r="AZ94" s="20"/>
      <c r="BA94" s="128"/>
      <c r="BB94" s="127"/>
      <c r="BC94" s="20"/>
      <c r="BD94" s="20"/>
      <c r="BE94" s="20"/>
      <c r="BF94" s="20"/>
      <c r="BG94" s="20"/>
      <c r="BH94" s="20"/>
      <c r="BI94" s="128"/>
      <c r="BJ94" s="127"/>
    </row>
    <row r="95" spans="2:63" outlineLevel="1">
      <c r="B95" s="155"/>
      <c r="C95" s="154"/>
      <c r="D95" s="149"/>
      <c r="E95" s="101"/>
      <c r="F95" s="95"/>
      <c r="G95" s="95"/>
      <c r="H95" s="95"/>
      <c r="I95" s="95"/>
      <c r="J95" s="96"/>
      <c r="K95" s="95"/>
      <c r="L95" s="95"/>
      <c r="M95" s="94"/>
      <c r="N95" s="94"/>
      <c r="O95" s="94"/>
      <c r="P95" s="93"/>
      <c r="Q95" s="69"/>
      <c r="R95" s="198"/>
      <c r="S95" s="69"/>
      <c r="T95" s="227"/>
      <c r="U95" s="20"/>
      <c r="V95" s="20"/>
      <c r="W95" s="130"/>
      <c r="X95" s="127"/>
      <c r="Y95" s="20"/>
      <c r="Z95" s="20"/>
      <c r="AA95" s="20"/>
      <c r="AB95" s="20"/>
      <c r="AC95" s="20"/>
      <c r="AD95" s="128"/>
      <c r="AE95" s="127"/>
      <c r="AF95" s="20"/>
      <c r="AG95" s="20"/>
      <c r="AH95" s="20"/>
      <c r="AI95" s="20"/>
      <c r="AJ95" s="20"/>
      <c r="AK95" s="20"/>
      <c r="AL95" s="20"/>
      <c r="AM95" s="20"/>
      <c r="AN95" s="20"/>
      <c r="AO95" s="20"/>
      <c r="AP95" s="20"/>
      <c r="AQ95" s="20"/>
      <c r="AR95" s="128"/>
      <c r="AS95" s="127"/>
      <c r="AT95" s="128"/>
      <c r="AU95" s="127"/>
      <c r="AV95" s="20"/>
      <c r="AW95" s="20"/>
      <c r="AX95" s="20"/>
      <c r="AY95" s="20"/>
      <c r="AZ95" s="20"/>
      <c r="BA95" s="128"/>
      <c r="BB95" s="127"/>
      <c r="BC95" s="20"/>
      <c r="BD95" s="20"/>
      <c r="BE95" s="20"/>
      <c r="BF95" s="20"/>
      <c r="BG95" s="20"/>
      <c r="BH95" s="20"/>
      <c r="BI95" s="128"/>
      <c r="BJ95" s="127"/>
    </row>
    <row r="96" spans="2:63" outlineLevel="1">
      <c r="B96" s="155"/>
      <c r="C96" s="154"/>
      <c r="D96" s="149"/>
      <c r="E96" s="101"/>
      <c r="F96" s="95"/>
      <c r="G96" s="95"/>
      <c r="H96" s="95"/>
      <c r="I96" s="95"/>
      <c r="J96" s="96"/>
      <c r="K96" s="95"/>
      <c r="L96" s="95"/>
      <c r="M96" s="94"/>
      <c r="N96" s="94"/>
      <c r="O96" s="94"/>
      <c r="P96" s="93"/>
      <c r="Q96" s="69"/>
      <c r="R96" s="198"/>
      <c r="S96" s="69"/>
      <c r="T96" s="227"/>
      <c r="U96" s="20"/>
      <c r="V96" s="20"/>
      <c r="W96" s="130"/>
      <c r="X96" s="127"/>
      <c r="Y96" s="20"/>
      <c r="Z96" s="20"/>
      <c r="AA96" s="20"/>
      <c r="AB96" s="20"/>
      <c r="AC96" s="20"/>
      <c r="AD96" s="128"/>
      <c r="AE96" s="127"/>
      <c r="AF96" s="20"/>
      <c r="AG96" s="20"/>
      <c r="AH96" s="20"/>
      <c r="AI96" s="20"/>
      <c r="AJ96" s="20"/>
      <c r="AK96" s="20"/>
      <c r="AL96" s="20"/>
      <c r="AM96" s="20"/>
      <c r="AN96" s="20"/>
      <c r="AO96" s="20"/>
      <c r="AP96" s="20"/>
      <c r="AQ96" s="20"/>
      <c r="AR96" s="128"/>
      <c r="AS96" s="127"/>
      <c r="AT96" s="128"/>
      <c r="AU96" s="127"/>
      <c r="AV96" s="20"/>
      <c r="AW96" s="20"/>
      <c r="AX96" s="20"/>
      <c r="AY96" s="20"/>
      <c r="AZ96" s="20"/>
      <c r="BA96" s="128"/>
      <c r="BB96" s="127"/>
      <c r="BC96" s="20"/>
      <c r="BD96" s="20"/>
      <c r="BE96" s="20"/>
      <c r="BF96" s="20"/>
      <c r="BG96" s="20"/>
      <c r="BH96" s="20"/>
      <c r="BI96" s="128"/>
      <c r="BJ96" s="127"/>
    </row>
    <row r="97" spans="2:63" outlineLevel="1">
      <c r="B97" s="141"/>
      <c r="C97" s="140"/>
      <c r="D97" s="197"/>
      <c r="E97" s="196"/>
      <c r="F97" s="84"/>
      <c r="G97" s="95"/>
      <c r="H97" s="95"/>
      <c r="I97" s="95"/>
      <c r="J97" s="95"/>
      <c r="K97" s="84"/>
      <c r="L97" s="84"/>
      <c r="M97" s="83"/>
      <c r="N97" s="83"/>
      <c r="O97" s="83"/>
      <c r="P97" s="82"/>
      <c r="Q97" s="69"/>
      <c r="R97" s="195"/>
      <c r="S97" s="69"/>
      <c r="T97" s="227"/>
      <c r="U97" s="20"/>
      <c r="V97" s="20"/>
      <c r="W97" s="130"/>
      <c r="X97" s="127"/>
      <c r="Y97" s="20"/>
      <c r="Z97" s="20"/>
      <c r="AA97" s="20"/>
      <c r="AB97" s="20"/>
      <c r="AC97" s="20"/>
      <c r="AD97" s="128"/>
      <c r="AE97" s="127"/>
      <c r="AF97" s="20"/>
      <c r="AG97" s="20"/>
      <c r="AH97" s="20"/>
      <c r="AI97" s="20"/>
      <c r="AJ97" s="20"/>
      <c r="AK97" s="20"/>
      <c r="AL97" s="20"/>
      <c r="AM97" s="20"/>
      <c r="AN97" s="20"/>
      <c r="AO97" s="20"/>
      <c r="AP97" s="20"/>
      <c r="AQ97" s="20"/>
      <c r="AR97" s="128"/>
      <c r="AS97" s="127"/>
      <c r="AT97" s="128"/>
      <c r="AU97" s="127"/>
      <c r="AV97" s="20"/>
      <c r="AW97" s="20"/>
      <c r="AX97" s="20"/>
      <c r="AY97" s="20"/>
      <c r="AZ97" s="20"/>
      <c r="BA97" s="128"/>
      <c r="BB97" s="127"/>
      <c r="BC97" s="20"/>
      <c r="BD97" s="20"/>
      <c r="BE97" s="20"/>
      <c r="BF97" s="20"/>
      <c r="BG97" s="20"/>
      <c r="BH97" s="20"/>
      <c r="BI97" s="128"/>
      <c r="BJ97" s="127"/>
    </row>
    <row r="98" spans="2:63" ht="15.75" outlineLevel="1" thickBot="1">
      <c r="B98" s="77"/>
      <c r="C98" s="194"/>
      <c r="D98" s="193"/>
      <c r="E98" s="192"/>
      <c r="F98" s="190"/>
      <c r="G98" s="190"/>
      <c r="H98" s="190"/>
      <c r="I98" s="190"/>
      <c r="J98" s="191"/>
      <c r="K98" s="190"/>
      <c r="L98" s="190"/>
      <c r="M98" s="190"/>
      <c r="N98" s="190"/>
      <c r="O98" s="190"/>
      <c r="P98" s="189"/>
      <c r="Q98" s="188"/>
      <c r="R98" s="187"/>
      <c r="S98" s="188"/>
      <c r="T98" s="218"/>
      <c r="U98" s="20"/>
      <c r="V98" s="20"/>
      <c r="W98" s="130"/>
      <c r="X98" s="127"/>
      <c r="Y98" s="20"/>
      <c r="Z98" s="20"/>
      <c r="AA98" s="20"/>
      <c r="AB98" s="20"/>
      <c r="AC98" s="20"/>
      <c r="AD98" s="128"/>
      <c r="AE98" s="127"/>
      <c r="AF98" s="20"/>
      <c r="AG98" s="20"/>
      <c r="AH98" s="20"/>
      <c r="AI98" s="20"/>
      <c r="AJ98" s="20"/>
      <c r="AK98" s="20"/>
      <c r="AL98" s="20"/>
      <c r="AM98" s="20"/>
      <c r="AN98" s="20"/>
      <c r="AO98" s="20"/>
      <c r="AP98" s="20"/>
      <c r="AQ98" s="20"/>
      <c r="AR98" s="128"/>
      <c r="AS98" s="127"/>
      <c r="AT98" s="128"/>
      <c r="AU98" s="127"/>
      <c r="AV98" s="20"/>
      <c r="AW98" s="20"/>
      <c r="AX98" s="20"/>
      <c r="AY98" s="20"/>
      <c r="AZ98" s="20"/>
      <c r="BA98" s="128"/>
      <c r="BB98" s="127"/>
      <c r="BC98" s="20"/>
      <c r="BD98" s="20"/>
      <c r="BE98" s="20"/>
      <c r="BF98" s="20"/>
      <c r="BG98" s="20"/>
      <c r="BH98" s="20"/>
      <c r="BI98" s="128"/>
      <c r="BJ98" s="127"/>
    </row>
    <row r="99" spans="2:63" ht="16.5" thickBot="1">
      <c r="B99" s="49"/>
      <c r="C99" s="186"/>
      <c r="D99" s="185"/>
      <c r="E99" s="184"/>
      <c r="F99" s="182"/>
      <c r="G99" s="182"/>
      <c r="H99" s="182"/>
      <c r="I99" s="182"/>
      <c r="J99" s="183"/>
      <c r="K99" s="182"/>
      <c r="L99" s="182"/>
      <c r="M99" s="182"/>
      <c r="N99" s="182"/>
      <c r="O99" s="182"/>
      <c r="P99" s="181"/>
      <c r="Q99" s="180"/>
      <c r="R99" s="179"/>
      <c r="S99" s="180"/>
      <c r="T99" s="78"/>
      <c r="U99" s="24"/>
      <c r="V99" s="24"/>
      <c r="W99" s="79"/>
      <c r="X99" s="78"/>
      <c r="Y99" s="20"/>
      <c r="Z99" s="20"/>
      <c r="AA99" s="20"/>
      <c r="AB99" s="20"/>
      <c r="AC99" s="20"/>
      <c r="AD99" s="65"/>
      <c r="AE99" s="78"/>
      <c r="AF99" s="20"/>
      <c r="AG99" s="20"/>
      <c r="AH99" s="20"/>
      <c r="AI99" s="20"/>
      <c r="AJ99" s="20"/>
      <c r="AK99" s="20"/>
      <c r="AL99" s="20"/>
      <c r="AM99" s="20"/>
      <c r="AN99" s="20"/>
      <c r="AO99" s="20"/>
      <c r="AP99" s="20"/>
      <c r="AQ99" s="20"/>
      <c r="AR99" s="64"/>
      <c r="AS99" s="63"/>
      <c r="AT99" s="64"/>
      <c r="AU99" s="63"/>
      <c r="BA99" s="64"/>
      <c r="BB99" s="63"/>
      <c r="BC99" s="18"/>
      <c r="BD99" s="18"/>
      <c r="BE99" s="18"/>
      <c r="BF99" s="18"/>
      <c r="BG99" s="18"/>
      <c r="BH99" s="18"/>
      <c r="BI99" s="64"/>
      <c r="BJ99" s="63"/>
    </row>
    <row r="100" spans="2:63" ht="16.5" thickBot="1">
      <c r="B100" s="178"/>
      <c r="C100" s="177"/>
      <c r="D100" s="176"/>
      <c r="E100" s="175"/>
      <c r="F100" s="174"/>
      <c r="G100" s="174"/>
      <c r="H100" s="174"/>
      <c r="I100" s="174"/>
      <c r="J100" s="174"/>
      <c r="K100" s="174"/>
      <c r="L100" s="174"/>
      <c r="M100" s="174"/>
      <c r="N100" s="174"/>
      <c r="O100" s="174"/>
      <c r="P100" s="173"/>
      <c r="Q100" s="172"/>
      <c r="R100" s="172"/>
      <c r="S100" s="172"/>
      <c r="T100" s="390"/>
      <c r="U100" s="171"/>
      <c r="V100" s="171"/>
      <c r="W100" s="169"/>
      <c r="X100" s="168"/>
      <c r="Y100" s="170"/>
      <c r="Z100" s="170"/>
      <c r="AA100" s="170"/>
      <c r="AB100" s="170"/>
      <c r="AC100" s="170"/>
      <c r="AD100" s="169"/>
      <c r="AE100" s="168"/>
      <c r="AF100" s="170"/>
      <c r="AG100" s="170"/>
      <c r="AH100" s="170"/>
      <c r="AI100" s="170"/>
      <c r="AJ100" s="170"/>
      <c r="AK100" s="170"/>
      <c r="AL100" s="170"/>
      <c r="AM100" s="170"/>
      <c r="AN100" s="170"/>
      <c r="AO100" s="170"/>
      <c r="AP100" s="170"/>
      <c r="AQ100" s="170"/>
      <c r="AR100" s="169"/>
      <c r="AS100" s="168"/>
      <c r="AT100" s="170"/>
      <c r="AU100" s="168"/>
      <c r="AV100" s="170"/>
      <c r="AW100" s="170"/>
      <c r="AX100" s="170"/>
      <c r="AY100" s="170"/>
      <c r="AZ100" s="170"/>
      <c r="BA100" s="169"/>
      <c r="BB100" s="168"/>
      <c r="BC100" s="170"/>
      <c r="BD100" s="170"/>
      <c r="BE100" s="170"/>
      <c r="BF100" s="170"/>
      <c r="BG100" s="170"/>
      <c r="BH100" s="170"/>
      <c r="BI100" s="169"/>
      <c r="BJ100" s="168"/>
      <c r="BK100" s="126"/>
    </row>
    <row r="101" spans="2:63" outlineLevel="1">
      <c r="B101" s="167"/>
      <c r="C101" s="166"/>
      <c r="D101" s="165"/>
      <c r="E101" s="164"/>
      <c r="F101" s="109"/>
      <c r="G101" s="109"/>
      <c r="H101" s="109"/>
      <c r="I101" s="109"/>
      <c r="J101" s="110"/>
      <c r="K101" s="109"/>
      <c r="L101" s="109"/>
      <c r="M101" s="108"/>
      <c r="N101" s="108"/>
      <c r="O101" s="108"/>
      <c r="P101" s="163"/>
      <c r="Q101" s="106"/>
      <c r="R101" s="162"/>
      <c r="S101" s="383"/>
      <c r="T101" s="129"/>
      <c r="U101" s="128"/>
      <c r="V101" s="67"/>
      <c r="W101" s="130"/>
      <c r="X101" s="127"/>
      <c r="Y101" s="67"/>
      <c r="Z101" s="67"/>
      <c r="AA101" s="67"/>
      <c r="AB101" s="67"/>
      <c r="AC101" s="67"/>
      <c r="AD101" s="128"/>
      <c r="AE101" s="127"/>
      <c r="AF101" s="67"/>
      <c r="AG101" s="67"/>
      <c r="AH101" s="67"/>
      <c r="AI101" s="67"/>
      <c r="AJ101" s="67"/>
      <c r="AK101" s="67"/>
      <c r="AL101" s="67"/>
      <c r="AM101" s="67"/>
      <c r="AN101" s="67"/>
      <c r="AO101" s="67"/>
      <c r="AP101" s="67"/>
      <c r="AQ101" s="67"/>
      <c r="AR101" s="128"/>
      <c r="AS101" s="129"/>
      <c r="AT101" s="67"/>
      <c r="AU101" s="129"/>
      <c r="AV101" s="67"/>
      <c r="AW101" s="67"/>
      <c r="AX101" s="67"/>
      <c r="AY101" s="67"/>
      <c r="AZ101" s="67"/>
      <c r="BA101" s="128"/>
      <c r="BB101" s="127"/>
      <c r="BC101" s="67"/>
      <c r="BD101" s="67"/>
      <c r="BE101" s="67"/>
      <c r="BF101" s="67"/>
      <c r="BG101" s="67"/>
      <c r="BH101" s="67"/>
      <c r="BI101" s="128"/>
      <c r="BJ101" s="127"/>
      <c r="BK101" s="126"/>
    </row>
    <row r="102" spans="2:63" outlineLevel="1">
      <c r="B102" s="155"/>
      <c r="C102" s="154"/>
      <c r="D102" s="151"/>
      <c r="E102" s="153"/>
      <c r="F102" s="95"/>
      <c r="G102" s="95"/>
      <c r="H102" s="95"/>
      <c r="I102" s="95"/>
      <c r="J102" s="96"/>
      <c r="K102" s="95"/>
      <c r="L102" s="95"/>
      <c r="M102" s="94"/>
      <c r="N102" s="94"/>
      <c r="O102" s="94"/>
      <c r="P102" s="152"/>
      <c r="Q102" s="92"/>
      <c r="R102" s="136"/>
      <c r="S102" s="384"/>
      <c r="T102" s="227"/>
      <c r="U102" s="128"/>
      <c r="V102" s="67"/>
      <c r="W102" s="130"/>
      <c r="X102" s="127"/>
      <c r="Y102" s="67"/>
      <c r="Z102" s="67"/>
      <c r="AA102" s="67"/>
      <c r="AB102" s="67"/>
      <c r="AC102" s="67"/>
      <c r="AD102" s="128"/>
      <c r="AE102" s="127"/>
      <c r="AF102" s="67"/>
      <c r="AG102" s="67"/>
      <c r="AH102" s="67"/>
      <c r="AI102" s="67"/>
      <c r="AJ102" s="67"/>
      <c r="AK102" s="67"/>
      <c r="AL102" s="67"/>
      <c r="AM102" s="67"/>
      <c r="AN102" s="67"/>
      <c r="AO102" s="67"/>
      <c r="AP102" s="67"/>
      <c r="AQ102" s="67"/>
      <c r="AR102" s="128"/>
      <c r="AS102" s="129"/>
      <c r="AT102" s="67"/>
      <c r="AU102" s="129"/>
      <c r="AV102" s="67"/>
      <c r="AW102" s="67"/>
      <c r="AX102" s="67"/>
      <c r="AY102" s="67"/>
      <c r="AZ102" s="67"/>
      <c r="BA102" s="128"/>
      <c r="BB102" s="127"/>
      <c r="BC102" s="67"/>
      <c r="BD102" s="67"/>
      <c r="BE102" s="67"/>
      <c r="BF102" s="67"/>
      <c r="BG102" s="67"/>
      <c r="BH102" s="67"/>
      <c r="BI102" s="128"/>
      <c r="BJ102" s="127"/>
      <c r="BK102" s="126"/>
    </row>
    <row r="103" spans="2:63" outlineLevel="1">
      <c r="B103" s="155"/>
      <c r="C103" s="154"/>
      <c r="D103" s="151"/>
      <c r="E103" s="153"/>
      <c r="F103" s="95"/>
      <c r="G103" s="95"/>
      <c r="H103" s="95"/>
      <c r="I103" s="95"/>
      <c r="J103" s="96"/>
      <c r="K103" s="95"/>
      <c r="L103" s="95"/>
      <c r="M103" s="94"/>
      <c r="N103" s="94"/>
      <c r="O103" s="94"/>
      <c r="P103" s="152"/>
      <c r="Q103" s="92"/>
      <c r="R103" s="136"/>
      <c r="S103" s="384"/>
      <c r="T103" s="227"/>
      <c r="U103" s="128"/>
      <c r="V103" s="67"/>
      <c r="W103" s="130"/>
      <c r="X103" s="127"/>
      <c r="Y103" s="67"/>
      <c r="Z103" s="67"/>
      <c r="AA103" s="67"/>
      <c r="AB103" s="67"/>
      <c r="AC103" s="67"/>
      <c r="AD103" s="128"/>
      <c r="AE103" s="127"/>
      <c r="AF103" s="67"/>
      <c r="AG103" s="67"/>
      <c r="AH103" s="67"/>
      <c r="AI103" s="67"/>
      <c r="AJ103" s="67"/>
      <c r="AK103" s="67"/>
      <c r="AL103" s="67"/>
      <c r="AM103" s="67"/>
      <c r="AN103" s="67"/>
      <c r="AO103" s="67"/>
      <c r="AP103" s="67"/>
      <c r="AQ103" s="67"/>
      <c r="AR103" s="128"/>
      <c r="AS103" s="129"/>
      <c r="AT103" s="67"/>
      <c r="AU103" s="129"/>
      <c r="AV103" s="67"/>
      <c r="AW103" s="67"/>
      <c r="AX103" s="67"/>
      <c r="AY103" s="67"/>
      <c r="AZ103" s="67"/>
      <c r="BA103" s="128"/>
      <c r="BB103" s="127"/>
      <c r="BC103" s="67"/>
      <c r="BD103" s="67"/>
      <c r="BE103" s="67"/>
      <c r="BF103" s="67"/>
      <c r="BG103" s="67"/>
      <c r="BH103" s="67"/>
      <c r="BI103" s="128"/>
      <c r="BJ103" s="127"/>
      <c r="BK103" s="126"/>
    </row>
    <row r="104" spans="2:63" outlineLevel="1">
      <c r="B104" s="155"/>
      <c r="C104" s="154"/>
      <c r="D104" s="142"/>
      <c r="E104" s="153"/>
      <c r="F104" s="95"/>
      <c r="G104" s="95"/>
      <c r="H104" s="95"/>
      <c r="I104" s="95"/>
      <c r="J104" s="96"/>
      <c r="K104" s="95"/>
      <c r="L104" s="95"/>
      <c r="M104" s="95"/>
      <c r="N104" s="95"/>
      <c r="O104" s="95"/>
      <c r="P104" s="160"/>
      <c r="Q104" s="92"/>
      <c r="R104" s="136"/>
      <c r="S104" s="384"/>
      <c r="T104" s="227"/>
      <c r="U104" s="67"/>
      <c r="V104" s="67"/>
      <c r="W104" s="130"/>
      <c r="X104" s="127"/>
      <c r="Y104" s="67"/>
      <c r="Z104" s="67"/>
      <c r="AA104" s="67"/>
      <c r="AB104" s="67"/>
      <c r="AC104" s="67"/>
      <c r="AD104" s="128"/>
      <c r="AE104" s="127"/>
      <c r="AF104" s="67"/>
      <c r="AG104" s="67"/>
      <c r="AH104" s="67"/>
      <c r="AI104" s="67"/>
      <c r="AJ104" s="67"/>
      <c r="AK104" s="67"/>
      <c r="AL104" s="67"/>
      <c r="AM104" s="67"/>
      <c r="AN104" s="67"/>
      <c r="AO104" s="67"/>
      <c r="AP104" s="67"/>
      <c r="AQ104" s="67"/>
      <c r="AR104" s="128"/>
      <c r="AS104" s="129"/>
      <c r="AT104" s="130"/>
      <c r="AU104" s="129"/>
      <c r="AV104" s="67"/>
      <c r="AW104" s="67"/>
      <c r="AX104" s="67"/>
      <c r="AY104" s="67"/>
      <c r="AZ104" s="67"/>
      <c r="BA104" s="128"/>
      <c r="BB104" s="127"/>
      <c r="BC104" s="67"/>
      <c r="BD104" s="67"/>
      <c r="BE104" s="67"/>
      <c r="BF104" s="67"/>
      <c r="BG104" s="67"/>
      <c r="BH104" s="67"/>
      <c r="BI104" s="128"/>
      <c r="BJ104" s="127"/>
      <c r="BK104" s="126"/>
    </row>
    <row r="105" spans="2:63" outlineLevel="1">
      <c r="B105" s="155"/>
      <c r="C105" s="154"/>
      <c r="D105" s="142"/>
      <c r="E105" s="153"/>
      <c r="F105" s="95"/>
      <c r="G105" s="95"/>
      <c r="H105" s="95"/>
      <c r="I105" s="95"/>
      <c r="J105" s="96"/>
      <c r="K105" s="95"/>
      <c r="L105" s="95"/>
      <c r="M105" s="95"/>
      <c r="N105" s="95"/>
      <c r="O105" s="95"/>
      <c r="P105" s="160"/>
      <c r="Q105" s="92"/>
      <c r="R105" s="136"/>
      <c r="S105" s="384"/>
      <c r="T105" s="227"/>
      <c r="U105" s="67"/>
      <c r="V105" s="67"/>
      <c r="W105" s="130"/>
      <c r="X105" s="127"/>
      <c r="Y105" s="67"/>
      <c r="Z105" s="67"/>
      <c r="AA105" s="67"/>
      <c r="AB105" s="67"/>
      <c r="AC105" s="67"/>
      <c r="AD105" s="128"/>
      <c r="AE105" s="127"/>
      <c r="AF105" s="67"/>
      <c r="AG105" s="67"/>
      <c r="AH105" s="67"/>
      <c r="AI105" s="67"/>
      <c r="AJ105" s="67"/>
      <c r="AK105" s="67"/>
      <c r="AL105" s="67"/>
      <c r="AM105" s="67"/>
      <c r="AN105" s="67"/>
      <c r="AO105" s="67"/>
      <c r="AP105" s="67"/>
      <c r="AQ105" s="67"/>
      <c r="AR105" s="128"/>
      <c r="AS105" s="129"/>
      <c r="AT105" s="130"/>
      <c r="AU105" s="129"/>
      <c r="AV105" s="67"/>
      <c r="AW105" s="67"/>
      <c r="AX105" s="67"/>
      <c r="AY105" s="67"/>
      <c r="AZ105" s="67"/>
      <c r="BA105" s="128"/>
      <c r="BB105" s="127"/>
      <c r="BC105" s="67"/>
      <c r="BD105" s="67"/>
      <c r="BE105" s="67"/>
      <c r="BF105" s="67"/>
      <c r="BG105" s="67"/>
      <c r="BH105" s="67"/>
      <c r="BI105" s="128"/>
      <c r="BJ105" s="127"/>
      <c r="BK105" s="126"/>
    </row>
    <row r="106" spans="2:63" outlineLevel="1">
      <c r="B106" s="155"/>
      <c r="C106" s="154"/>
      <c r="D106" s="161"/>
      <c r="E106" s="153"/>
      <c r="F106" s="95"/>
      <c r="G106" s="95"/>
      <c r="H106" s="95"/>
      <c r="I106" s="95"/>
      <c r="J106" s="96"/>
      <c r="K106" s="95"/>
      <c r="L106" s="95"/>
      <c r="M106" s="95"/>
      <c r="N106" s="95"/>
      <c r="O106" s="95"/>
      <c r="P106" s="160"/>
      <c r="Q106" s="92"/>
      <c r="R106" s="136"/>
      <c r="S106" s="384"/>
      <c r="T106" s="227"/>
      <c r="U106" s="128"/>
      <c r="V106" s="67"/>
      <c r="W106" s="130"/>
      <c r="X106" s="127"/>
      <c r="Y106" s="128"/>
      <c r="Z106" s="67"/>
      <c r="AA106" s="67"/>
      <c r="AB106" s="67"/>
      <c r="AC106" s="67"/>
      <c r="AD106" s="128"/>
      <c r="AE106" s="127"/>
      <c r="AF106" s="67"/>
      <c r="AG106" s="67"/>
      <c r="AH106" s="67"/>
      <c r="AI106" s="67"/>
      <c r="AJ106" s="67"/>
      <c r="AK106" s="67"/>
      <c r="AL106" s="67"/>
      <c r="AM106" s="67"/>
      <c r="AN106" s="67"/>
      <c r="AO106" s="67"/>
      <c r="AP106" s="67"/>
      <c r="AQ106" s="67"/>
      <c r="AR106" s="128"/>
      <c r="AS106" s="129"/>
      <c r="AT106" s="159"/>
      <c r="AU106" s="129"/>
      <c r="AV106" s="67"/>
      <c r="AW106" s="67"/>
      <c r="AX106" s="67"/>
      <c r="AY106" s="67"/>
      <c r="AZ106" s="67"/>
      <c r="BA106" s="128"/>
      <c r="BB106" s="127"/>
      <c r="BC106" s="67"/>
      <c r="BD106" s="67"/>
      <c r="BE106" s="67"/>
      <c r="BF106" s="67"/>
      <c r="BG106" s="67"/>
      <c r="BH106" s="67"/>
      <c r="BI106" s="128"/>
      <c r="BJ106" s="127"/>
      <c r="BK106" s="126"/>
    </row>
    <row r="107" spans="2:63" outlineLevel="1">
      <c r="B107" s="155"/>
      <c r="C107" s="154"/>
      <c r="D107" s="151"/>
      <c r="E107" s="153"/>
      <c r="F107" s="95"/>
      <c r="G107" s="95"/>
      <c r="H107" s="95"/>
      <c r="I107" s="95"/>
      <c r="J107" s="96"/>
      <c r="K107" s="95"/>
      <c r="L107" s="95"/>
      <c r="M107" s="94"/>
      <c r="N107" s="94"/>
      <c r="O107" s="94"/>
      <c r="P107" s="152"/>
      <c r="Q107" s="92"/>
      <c r="R107" s="136"/>
      <c r="S107" s="384"/>
      <c r="T107" s="227"/>
      <c r="U107" s="128"/>
      <c r="V107" s="67"/>
      <c r="W107" s="130"/>
      <c r="X107" s="127"/>
      <c r="Y107" s="128"/>
      <c r="Z107" s="67"/>
      <c r="AA107" s="67"/>
      <c r="AB107" s="67"/>
      <c r="AC107" s="67"/>
      <c r="AD107" s="128"/>
      <c r="AE107" s="127"/>
      <c r="AF107" s="67"/>
      <c r="AG107" s="67"/>
      <c r="AH107" s="67"/>
      <c r="AI107" s="67"/>
      <c r="AJ107" s="67"/>
      <c r="AK107" s="67"/>
      <c r="AL107" s="67"/>
      <c r="AM107" s="67"/>
      <c r="AN107" s="67"/>
      <c r="AO107" s="67"/>
      <c r="AP107" s="67"/>
      <c r="AQ107" s="67"/>
      <c r="AR107" s="128"/>
      <c r="AS107" s="129"/>
      <c r="AT107" s="67"/>
      <c r="AU107" s="129"/>
      <c r="AV107" s="67"/>
      <c r="AW107" s="67"/>
      <c r="AX107" s="67"/>
      <c r="AY107" s="67"/>
      <c r="AZ107" s="67"/>
      <c r="BA107" s="128"/>
      <c r="BB107" s="127"/>
      <c r="BC107" s="67"/>
      <c r="BD107" s="67"/>
      <c r="BE107" s="67"/>
      <c r="BF107" s="67"/>
      <c r="BG107" s="67"/>
      <c r="BH107" s="67"/>
      <c r="BI107" s="128"/>
      <c r="BJ107" s="127"/>
      <c r="BK107" s="126"/>
    </row>
    <row r="108" spans="2:63" outlineLevel="1">
      <c r="B108" s="155"/>
      <c r="C108" s="154"/>
      <c r="D108" s="151"/>
      <c r="E108" s="153"/>
      <c r="F108" s="95"/>
      <c r="G108" s="95"/>
      <c r="H108" s="95"/>
      <c r="I108" s="95"/>
      <c r="J108" s="96"/>
      <c r="K108" s="95"/>
      <c r="L108" s="95"/>
      <c r="M108" s="94"/>
      <c r="N108" s="94"/>
      <c r="O108" s="94"/>
      <c r="P108" s="152"/>
      <c r="Q108" s="92"/>
      <c r="R108" s="136"/>
      <c r="S108" s="384"/>
      <c r="T108" s="227"/>
      <c r="U108" s="128"/>
      <c r="V108" s="67"/>
      <c r="W108" s="130"/>
      <c r="X108" s="127"/>
      <c r="Y108" s="128"/>
      <c r="Z108" s="67"/>
      <c r="AA108" s="67"/>
      <c r="AB108" s="67"/>
      <c r="AC108" s="67"/>
      <c r="AD108" s="128"/>
      <c r="AE108" s="127"/>
      <c r="AF108" s="67"/>
      <c r="AG108" s="67"/>
      <c r="AH108" s="67"/>
      <c r="AI108" s="67"/>
      <c r="AJ108" s="67"/>
      <c r="AK108" s="67"/>
      <c r="AL108" s="67"/>
      <c r="AM108" s="67"/>
      <c r="AN108" s="67"/>
      <c r="AO108" s="67"/>
      <c r="AP108" s="67"/>
      <c r="AQ108" s="67"/>
      <c r="AR108" s="128"/>
      <c r="AS108" s="129"/>
      <c r="AT108" s="67"/>
      <c r="AU108" s="129"/>
      <c r="AV108" s="67"/>
      <c r="AW108" s="67"/>
      <c r="AX108" s="67"/>
      <c r="AY108" s="67"/>
      <c r="AZ108" s="67"/>
      <c r="BA108" s="128"/>
      <c r="BB108" s="127"/>
      <c r="BC108" s="67"/>
      <c r="BD108" s="67"/>
      <c r="BE108" s="67"/>
      <c r="BF108" s="67"/>
      <c r="BG108" s="67"/>
      <c r="BH108" s="67"/>
      <c r="BI108" s="128"/>
      <c r="BJ108" s="127"/>
      <c r="BK108" s="126"/>
    </row>
    <row r="109" spans="2:63" outlineLevel="1">
      <c r="B109" s="155"/>
      <c r="C109" s="154"/>
      <c r="D109" s="151"/>
      <c r="E109" s="153"/>
      <c r="F109" s="95"/>
      <c r="G109" s="95"/>
      <c r="H109" s="95"/>
      <c r="I109" s="95"/>
      <c r="J109" s="96"/>
      <c r="K109" s="95"/>
      <c r="L109" s="95"/>
      <c r="M109" s="94"/>
      <c r="N109" s="94"/>
      <c r="O109" s="94"/>
      <c r="P109" s="152"/>
      <c r="Q109" s="92"/>
      <c r="R109" s="136"/>
      <c r="S109" s="384"/>
      <c r="T109" s="227"/>
      <c r="U109" s="128"/>
      <c r="V109" s="67"/>
      <c r="W109" s="130"/>
      <c r="X109" s="127"/>
      <c r="Y109" s="128"/>
      <c r="Z109" s="67"/>
      <c r="AA109" s="67"/>
      <c r="AB109" s="67"/>
      <c r="AC109" s="67"/>
      <c r="AD109" s="128"/>
      <c r="AE109" s="127"/>
      <c r="AF109" s="67"/>
      <c r="AG109" s="67"/>
      <c r="AH109" s="67"/>
      <c r="AI109" s="67"/>
      <c r="AJ109" s="67"/>
      <c r="AK109" s="67"/>
      <c r="AL109" s="67"/>
      <c r="AM109" s="67"/>
      <c r="AN109" s="67"/>
      <c r="AO109" s="67"/>
      <c r="AP109" s="67"/>
      <c r="AQ109" s="67"/>
      <c r="AR109" s="128"/>
      <c r="AS109" s="129"/>
      <c r="AT109" s="67"/>
      <c r="AU109" s="129"/>
      <c r="AV109" s="67"/>
      <c r="AW109" s="67"/>
      <c r="AX109" s="67"/>
      <c r="AY109" s="67"/>
      <c r="AZ109" s="67"/>
      <c r="BA109" s="128"/>
      <c r="BB109" s="127"/>
      <c r="BC109" s="67"/>
      <c r="BD109" s="67"/>
      <c r="BE109" s="67"/>
      <c r="BF109" s="67"/>
      <c r="BG109" s="67"/>
      <c r="BH109" s="67"/>
      <c r="BI109" s="128"/>
      <c r="BJ109" s="127"/>
      <c r="BK109" s="126"/>
    </row>
    <row r="110" spans="2:63" outlineLevel="1">
      <c r="B110" s="155"/>
      <c r="C110" s="154"/>
      <c r="D110" s="151"/>
      <c r="E110" s="153"/>
      <c r="F110" s="95"/>
      <c r="G110" s="95"/>
      <c r="H110" s="95"/>
      <c r="I110" s="95"/>
      <c r="J110" s="96"/>
      <c r="K110" s="95"/>
      <c r="L110" s="95"/>
      <c r="M110" s="94"/>
      <c r="N110" s="94"/>
      <c r="O110" s="94"/>
      <c r="P110" s="152"/>
      <c r="Q110" s="92"/>
      <c r="R110" s="136"/>
      <c r="S110" s="384"/>
      <c r="T110" s="227"/>
      <c r="U110" s="128"/>
      <c r="V110" s="67"/>
      <c r="W110" s="130"/>
      <c r="X110" s="127"/>
      <c r="Y110" s="128"/>
      <c r="Z110" s="67"/>
      <c r="AA110" s="67"/>
      <c r="AB110" s="67"/>
      <c r="AC110" s="67"/>
      <c r="AD110" s="128"/>
      <c r="AE110" s="127"/>
      <c r="AF110" s="67"/>
      <c r="AG110" s="67"/>
      <c r="AH110" s="67"/>
      <c r="AI110" s="67"/>
      <c r="AJ110" s="67"/>
      <c r="AK110" s="67"/>
      <c r="AL110" s="67"/>
      <c r="AM110" s="67"/>
      <c r="AN110" s="67"/>
      <c r="AO110" s="67"/>
      <c r="AP110" s="67"/>
      <c r="AQ110" s="67"/>
      <c r="AR110" s="128"/>
      <c r="AS110" s="129"/>
      <c r="AT110" s="67"/>
      <c r="AU110" s="129"/>
      <c r="AV110" s="67"/>
      <c r="AW110" s="67"/>
      <c r="AX110" s="67"/>
      <c r="AY110" s="67"/>
      <c r="AZ110" s="67"/>
      <c r="BA110" s="128"/>
      <c r="BB110" s="127"/>
      <c r="BC110" s="67"/>
      <c r="BD110" s="67"/>
      <c r="BE110" s="67"/>
      <c r="BF110" s="67"/>
      <c r="BG110" s="67"/>
      <c r="BH110" s="67"/>
      <c r="BI110" s="128"/>
      <c r="BJ110" s="127"/>
      <c r="BK110" s="126"/>
    </row>
    <row r="111" spans="2:63" outlineLevel="1">
      <c r="B111" s="155"/>
      <c r="C111" s="154"/>
      <c r="D111" s="151"/>
      <c r="E111" s="153"/>
      <c r="F111" s="95"/>
      <c r="G111" s="95"/>
      <c r="H111" s="95"/>
      <c r="I111" s="95"/>
      <c r="J111" s="96"/>
      <c r="K111" s="95"/>
      <c r="L111" s="95"/>
      <c r="M111" s="94"/>
      <c r="N111" s="94"/>
      <c r="O111" s="94"/>
      <c r="P111" s="152"/>
      <c r="Q111" s="92"/>
      <c r="R111" s="136"/>
      <c r="S111" s="384"/>
      <c r="T111" s="227"/>
      <c r="U111" s="128"/>
      <c r="V111" s="67"/>
      <c r="W111" s="130"/>
      <c r="X111" s="127"/>
      <c r="Y111" s="128"/>
      <c r="Z111" s="67"/>
      <c r="AA111" s="67"/>
      <c r="AB111" s="67"/>
      <c r="AC111" s="67"/>
      <c r="AD111" s="128"/>
      <c r="AE111" s="127"/>
      <c r="AF111" s="67"/>
      <c r="AG111" s="67"/>
      <c r="AH111" s="67"/>
      <c r="AI111" s="67"/>
      <c r="AJ111" s="67"/>
      <c r="AK111" s="67"/>
      <c r="AL111" s="67"/>
      <c r="AM111" s="67"/>
      <c r="AN111" s="67"/>
      <c r="AO111" s="67"/>
      <c r="AP111" s="67"/>
      <c r="AQ111" s="67"/>
      <c r="AR111" s="128"/>
      <c r="AS111" s="129"/>
      <c r="AT111" s="67"/>
      <c r="AU111" s="129"/>
      <c r="AV111" s="67"/>
      <c r="AW111" s="67"/>
      <c r="AX111" s="67"/>
      <c r="AY111" s="67"/>
      <c r="AZ111" s="67"/>
      <c r="BA111" s="128"/>
      <c r="BB111" s="127"/>
      <c r="BC111" s="67"/>
      <c r="BD111" s="67"/>
      <c r="BE111" s="67"/>
      <c r="BF111" s="67"/>
      <c r="BG111" s="67"/>
      <c r="BH111" s="67"/>
      <c r="BI111" s="128"/>
      <c r="BJ111" s="127"/>
      <c r="BK111" s="126"/>
    </row>
    <row r="112" spans="2:63" outlineLevel="1">
      <c r="B112" s="155"/>
      <c r="C112" s="154"/>
      <c r="D112" s="151"/>
      <c r="E112" s="153"/>
      <c r="F112" s="95"/>
      <c r="G112" s="95"/>
      <c r="H112" s="95"/>
      <c r="I112" s="95"/>
      <c r="J112" s="96"/>
      <c r="K112" s="95"/>
      <c r="L112" s="95"/>
      <c r="M112" s="94"/>
      <c r="N112" s="94"/>
      <c r="O112" s="94"/>
      <c r="P112" s="152"/>
      <c r="Q112" s="92"/>
      <c r="R112" s="136"/>
      <c r="S112" s="384"/>
      <c r="T112" s="227"/>
      <c r="U112" s="128"/>
      <c r="V112" s="67"/>
      <c r="W112" s="130"/>
      <c r="X112" s="127"/>
      <c r="Y112" s="128"/>
      <c r="Z112" s="67"/>
      <c r="AA112" s="67"/>
      <c r="AB112" s="67"/>
      <c r="AC112" s="67"/>
      <c r="AD112" s="128"/>
      <c r="AE112" s="127"/>
      <c r="AF112" s="67"/>
      <c r="AG112" s="67"/>
      <c r="AH112" s="67"/>
      <c r="AI112" s="67"/>
      <c r="AJ112" s="67"/>
      <c r="AK112" s="67"/>
      <c r="AL112" s="67"/>
      <c r="AM112" s="67"/>
      <c r="AN112" s="67"/>
      <c r="AO112" s="67"/>
      <c r="AP112" s="67"/>
      <c r="AQ112" s="67"/>
      <c r="AR112" s="128"/>
      <c r="AS112" s="129"/>
      <c r="AT112" s="67"/>
      <c r="AU112" s="129"/>
      <c r="AV112" s="67"/>
      <c r="AW112" s="67"/>
      <c r="AX112" s="67"/>
      <c r="AY112" s="67"/>
      <c r="AZ112" s="67"/>
      <c r="BA112" s="128"/>
      <c r="BB112" s="127"/>
      <c r="BC112" s="67"/>
      <c r="BD112" s="67"/>
      <c r="BE112" s="67"/>
      <c r="BF112" s="67"/>
      <c r="BG112" s="67"/>
      <c r="BH112" s="67"/>
      <c r="BI112" s="128"/>
      <c r="BJ112" s="127"/>
      <c r="BK112" s="126"/>
    </row>
    <row r="113" spans="2:63" outlineLevel="1">
      <c r="B113" s="155"/>
      <c r="C113" s="154"/>
      <c r="D113" s="151"/>
      <c r="E113" s="153"/>
      <c r="F113" s="95"/>
      <c r="G113" s="95"/>
      <c r="H113" s="95"/>
      <c r="I113" s="95"/>
      <c r="J113" s="96"/>
      <c r="K113" s="95"/>
      <c r="L113" s="95"/>
      <c r="M113" s="94"/>
      <c r="N113" s="94"/>
      <c r="O113" s="94"/>
      <c r="P113" s="152"/>
      <c r="Q113" s="92"/>
      <c r="R113" s="136"/>
      <c r="S113" s="384"/>
      <c r="T113" s="227"/>
      <c r="U113" s="128"/>
      <c r="V113" s="67"/>
      <c r="W113" s="130"/>
      <c r="X113" s="127"/>
      <c r="Y113" s="128"/>
      <c r="Z113" s="67"/>
      <c r="AA113" s="67"/>
      <c r="AB113" s="67"/>
      <c r="AC113" s="67"/>
      <c r="AD113" s="128"/>
      <c r="AE113" s="127"/>
      <c r="AF113" s="67"/>
      <c r="AG113" s="67"/>
      <c r="AH113" s="67"/>
      <c r="AI113" s="67"/>
      <c r="AJ113" s="67"/>
      <c r="AK113" s="67"/>
      <c r="AL113" s="67"/>
      <c r="AM113" s="67"/>
      <c r="AN113" s="67"/>
      <c r="AO113" s="67"/>
      <c r="AP113" s="67"/>
      <c r="AQ113" s="67"/>
      <c r="AR113" s="128"/>
      <c r="AS113" s="129"/>
      <c r="AT113" s="67"/>
      <c r="AU113" s="129"/>
      <c r="AV113" s="67"/>
      <c r="AW113" s="67"/>
      <c r="AX113" s="67"/>
      <c r="AY113" s="67"/>
      <c r="AZ113" s="67"/>
      <c r="BA113" s="128"/>
      <c r="BB113" s="127"/>
      <c r="BC113" s="67"/>
      <c r="BD113" s="67"/>
      <c r="BE113" s="67"/>
      <c r="BF113" s="67"/>
      <c r="BG113" s="67"/>
      <c r="BH113" s="67"/>
      <c r="BI113" s="128"/>
      <c r="BJ113" s="127"/>
      <c r="BK113" s="126"/>
    </row>
    <row r="114" spans="2:63" outlineLevel="1">
      <c r="B114" s="155"/>
      <c r="C114" s="154"/>
      <c r="D114" s="151"/>
      <c r="E114" s="153"/>
      <c r="F114" s="95"/>
      <c r="G114" s="95"/>
      <c r="H114" s="95"/>
      <c r="I114" s="95"/>
      <c r="J114" s="96"/>
      <c r="K114" s="95"/>
      <c r="L114" s="95"/>
      <c r="M114" s="94"/>
      <c r="N114" s="94"/>
      <c r="O114" s="94"/>
      <c r="P114" s="152"/>
      <c r="Q114" s="92"/>
      <c r="R114" s="136"/>
      <c r="S114" s="384"/>
      <c r="T114" s="227"/>
      <c r="U114" s="128"/>
      <c r="V114" s="67"/>
      <c r="W114" s="130"/>
      <c r="X114" s="127"/>
      <c r="Y114" s="128"/>
      <c r="Z114" s="67"/>
      <c r="AA114" s="67"/>
      <c r="AB114" s="67"/>
      <c r="AC114" s="67"/>
      <c r="AD114" s="128"/>
      <c r="AE114" s="127"/>
      <c r="AF114" s="67"/>
      <c r="AG114" s="67"/>
      <c r="AH114" s="67"/>
      <c r="AI114" s="67"/>
      <c r="AJ114" s="67"/>
      <c r="AK114" s="67"/>
      <c r="AL114" s="67"/>
      <c r="AM114" s="67"/>
      <c r="AN114" s="67"/>
      <c r="AO114" s="67"/>
      <c r="AP114" s="67"/>
      <c r="AQ114" s="67"/>
      <c r="AR114" s="128"/>
      <c r="AS114" s="129"/>
      <c r="AT114" s="67"/>
      <c r="AU114" s="129"/>
      <c r="AV114" s="67"/>
      <c r="AW114" s="67"/>
      <c r="AX114" s="67"/>
      <c r="AY114" s="67"/>
      <c r="AZ114" s="67"/>
      <c r="BA114" s="128"/>
      <c r="BB114" s="127"/>
      <c r="BC114" s="67"/>
      <c r="BD114" s="67"/>
      <c r="BE114" s="67"/>
      <c r="BF114" s="67"/>
      <c r="BG114" s="67"/>
      <c r="BH114" s="67"/>
      <c r="BI114" s="128"/>
      <c r="BJ114" s="127"/>
      <c r="BK114" s="126"/>
    </row>
    <row r="115" spans="2:63" outlineLevel="1">
      <c r="B115" s="155"/>
      <c r="C115" s="154"/>
      <c r="D115" s="151"/>
      <c r="E115" s="153"/>
      <c r="F115" s="95"/>
      <c r="G115" s="95"/>
      <c r="H115" s="95"/>
      <c r="I115" s="95"/>
      <c r="J115" s="96"/>
      <c r="K115" s="95"/>
      <c r="L115" s="95"/>
      <c r="M115" s="94"/>
      <c r="N115" s="94"/>
      <c r="O115" s="94"/>
      <c r="P115" s="152"/>
      <c r="Q115" s="92"/>
      <c r="R115" s="136"/>
      <c r="S115" s="384"/>
      <c r="T115" s="227"/>
      <c r="U115" s="128"/>
      <c r="V115" s="67"/>
      <c r="W115" s="130"/>
      <c r="X115" s="127"/>
      <c r="Y115" s="128"/>
      <c r="Z115" s="67"/>
      <c r="AA115" s="67"/>
      <c r="AB115" s="67"/>
      <c r="AC115" s="67"/>
      <c r="AD115" s="128"/>
      <c r="AE115" s="127"/>
      <c r="AF115" s="67"/>
      <c r="AG115" s="67"/>
      <c r="AH115" s="67"/>
      <c r="AI115" s="67"/>
      <c r="AJ115" s="67"/>
      <c r="AK115" s="67"/>
      <c r="AL115" s="67"/>
      <c r="AM115" s="67"/>
      <c r="AN115" s="67"/>
      <c r="AO115" s="67"/>
      <c r="AP115" s="67"/>
      <c r="AQ115" s="67"/>
      <c r="AR115" s="128"/>
      <c r="AS115" s="129"/>
      <c r="AT115" s="67"/>
      <c r="AU115" s="129"/>
      <c r="AV115" s="67"/>
      <c r="AW115" s="67"/>
      <c r="AX115" s="67"/>
      <c r="AY115" s="67"/>
      <c r="AZ115" s="67"/>
      <c r="BA115" s="128"/>
      <c r="BB115" s="127"/>
      <c r="BC115" s="67"/>
      <c r="BD115" s="67"/>
      <c r="BE115" s="67"/>
      <c r="BF115" s="67"/>
      <c r="BG115" s="67"/>
      <c r="BH115" s="67"/>
      <c r="BI115" s="128"/>
      <c r="BJ115" s="127"/>
      <c r="BK115" s="126"/>
    </row>
    <row r="116" spans="2:63" outlineLevel="1">
      <c r="B116" s="155"/>
      <c r="C116" s="154"/>
      <c r="D116" s="151"/>
      <c r="E116" s="153"/>
      <c r="F116" s="95"/>
      <c r="G116" s="95"/>
      <c r="H116" s="95"/>
      <c r="I116" s="95"/>
      <c r="J116" s="96"/>
      <c r="K116" s="95"/>
      <c r="L116" s="95"/>
      <c r="M116" s="94"/>
      <c r="N116" s="94"/>
      <c r="O116" s="94"/>
      <c r="P116" s="152"/>
      <c r="Q116" s="92"/>
      <c r="R116" s="136"/>
      <c r="S116" s="384"/>
      <c r="T116" s="227"/>
      <c r="U116" s="128"/>
      <c r="V116" s="67"/>
      <c r="W116" s="130"/>
      <c r="X116" s="127"/>
      <c r="Y116" s="128"/>
      <c r="Z116" s="67"/>
      <c r="AA116" s="67"/>
      <c r="AB116" s="67"/>
      <c r="AC116" s="67"/>
      <c r="AD116" s="128"/>
      <c r="AE116" s="127"/>
      <c r="AF116" s="67"/>
      <c r="AG116" s="67"/>
      <c r="AH116" s="67"/>
      <c r="AI116" s="67"/>
      <c r="AJ116" s="67"/>
      <c r="AK116" s="67"/>
      <c r="AL116" s="67"/>
      <c r="AM116" s="67"/>
      <c r="AN116" s="67"/>
      <c r="AO116" s="67"/>
      <c r="AP116" s="67"/>
      <c r="AQ116" s="67"/>
      <c r="AR116" s="128"/>
      <c r="AS116" s="129"/>
      <c r="AT116" s="67"/>
      <c r="AU116" s="129"/>
      <c r="AV116" s="67"/>
      <c r="AW116" s="67"/>
      <c r="AX116" s="67"/>
      <c r="AY116" s="67"/>
      <c r="AZ116" s="67"/>
      <c r="BA116" s="128"/>
      <c r="BB116" s="127"/>
      <c r="BC116" s="67"/>
      <c r="BD116" s="67"/>
      <c r="BE116" s="67"/>
      <c r="BF116" s="67"/>
      <c r="BG116" s="67"/>
      <c r="BH116" s="67"/>
      <c r="BI116" s="128"/>
      <c r="BJ116" s="127"/>
      <c r="BK116" s="126"/>
    </row>
    <row r="117" spans="2:63" outlineLevel="1">
      <c r="B117" s="155"/>
      <c r="C117" s="154"/>
      <c r="D117" s="151"/>
      <c r="E117" s="153"/>
      <c r="F117" s="95"/>
      <c r="G117" s="95"/>
      <c r="H117" s="95"/>
      <c r="I117" s="95"/>
      <c r="J117" s="96"/>
      <c r="K117" s="95"/>
      <c r="L117" s="95"/>
      <c r="M117" s="94"/>
      <c r="N117" s="94"/>
      <c r="O117" s="94"/>
      <c r="P117" s="152"/>
      <c r="Q117" s="92"/>
      <c r="R117" s="136"/>
      <c r="S117" s="384"/>
      <c r="T117" s="227"/>
      <c r="U117" s="128"/>
      <c r="V117" s="67"/>
      <c r="W117" s="130"/>
      <c r="X117" s="127"/>
      <c r="Y117" s="128"/>
      <c r="Z117" s="67"/>
      <c r="AA117" s="67"/>
      <c r="AB117" s="67"/>
      <c r="AC117" s="67"/>
      <c r="AD117" s="128"/>
      <c r="AE117" s="127"/>
      <c r="AF117" s="67"/>
      <c r="AG117" s="67"/>
      <c r="AH117" s="67"/>
      <c r="AI117" s="67"/>
      <c r="AJ117" s="67"/>
      <c r="AK117" s="67"/>
      <c r="AL117" s="67"/>
      <c r="AM117" s="67"/>
      <c r="AN117" s="67"/>
      <c r="AO117" s="67"/>
      <c r="AP117" s="67"/>
      <c r="AQ117" s="67"/>
      <c r="AR117" s="128"/>
      <c r="AS117" s="129"/>
      <c r="AT117" s="67"/>
      <c r="AU117" s="129"/>
      <c r="AV117" s="67"/>
      <c r="AW117" s="67"/>
      <c r="AX117" s="67"/>
      <c r="AY117" s="67"/>
      <c r="AZ117" s="67"/>
      <c r="BA117" s="128"/>
      <c r="BB117" s="127"/>
      <c r="BC117" s="67"/>
      <c r="BD117" s="67"/>
      <c r="BE117" s="67"/>
      <c r="BF117" s="67"/>
      <c r="BG117" s="67"/>
      <c r="BH117" s="67"/>
      <c r="BI117" s="128"/>
      <c r="BJ117" s="127"/>
      <c r="BK117" s="126"/>
    </row>
    <row r="118" spans="2:63" outlineLevel="1">
      <c r="B118" s="155"/>
      <c r="C118" s="154"/>
      <c r="D118" s="151"/>
      <c r="E118" s="153"/>
      <c r="F118" s="95"/>
      <c r="G118" s="95"/>
      <c r="H118" s="95"/>
      <c r="I118" s="95"/>
      <c r="J118" s="96"/>
      <c r="K118" s="95"/>
      <c r="L118" s="95"/>
      <c r="M118" s="94"/>
      <c r="N118" s="94"/>
      <c r="O118" s="94"/>
      <c r="P118" s="152"/>
      <c r="Q118" s="92"/>
      <c r="R118" s="136"/>
      <c r="S118" s="384"/>
      <c r="T118" s="227"/>
      <c r="U118" s="128"/>
      <c r="V118" s="67"/>
      <c r="W118" s="130"/>
      <c r="X118" s="127"/>
      <c r="Y118" s="128"/>
      <c r="Z118" s="67"/>
      <c r="AA118" s="67"/>
      <c r="AB118" s="67"/>
      <c r="AC118" s="67"/>
      <c r="AD118" s="128"/>
      <c r="AE118" s="127"/>
      <c r="AF118" s="67"/>
      <c r="AG118" s="67"/>
      <c r="AH118" s="67"/>
      <c r="AI118" s="67"/>
      <c r="AJ118" s="67"/>
      <c r="AK118" s="67"/>
      <c r="AL118" s="67"/>
      <c r="AM118" s="67"/>
      <c r="AN118" s="67"/>
      <c r="AO118" s="67"/>
      <c r="AP118" s="67"/>
      <c r="AQ118" s="67"/>
      <c r="AR118" s="128"/>
      <c r="AS118" s="129"/>
      <c r="AT118" s="67"/>
      <c r="AU118" s="129"/>
      <c r="AV118" s="67"/>
      <c r="AW118" s="67"/>
      <c r="AX118" s="67"/>
      <c r="AY118" s="67"/>
      <c r="AZ118" s="67"/>
      <c r="BA118" s="128"/>
      <c r="BB118" s="127"/>
      <c r="BC118" s="67"/>
      <c r="BD118" s="67"/>
      <c r="BE118" s="67"/>
      <c r="BF118" s="67"/>
      <c r="BG118" s="67"/>
      <c r="BH118" s="67"/>
      <c r="BI118" s="128"/>
      <c r="BJ118" s="127"/>
      <c r="BK118" s="126"/>
    </row>
    <row r="119" spans="2:63" ht="15.75" outlineLevel="1">
      <c r="B119" s="155"/>
      <c r="C119" s="154"/>
      <c r="D119" s="151"/>
      <c r="E119" s="153"/>
      <c r="F119" s="95"/>
      <c r="G119" s="95"/>
      <c r="H119" s="95"/>
      <c r="I119" s="95"/>
      <c r="J119" s="96"/>
      <c r="K119" s="95"/>
      <c r="L119" s="95"/>
      <c r="M119" s="94"/>
      <c r="N119" s="94"/>
      <c r="O119" s="94"/>
      <c r="P119" s="152"/>
      <c r="Q119" s="92"/>
      <c r="R119" s="158"/>
      <c r="S119" s="384"/>
      <c r="T119" s="227"/>
      <c r="U119" s="128"/>
      <c r="V119" s="67"/>
      <c r="W119" s="130"/>
      <c r="X119" s="127"/>
      <c r="Y119" s="128"/>
      <c r="Z119" s="67"/>
      <c r="AA119" s="67"/>
      <c r="AB119" s="67"/>
      <c r="AC119" s="67"/>
      <c r="AD119" s="128"/>
      <c r="AE119" s="127"/>
      <c r="AF119" s="67"/>
      <c r="AG119" s="67"/>
      <c r="AH119" s="67"/>
      <c r="AI119" s="67"/>
      <c r="AJ119" s="67"/>
      <c r="AK119" s="67"/>
      <c r="AL119" s="67"/>
      <c r="AM119" s="67"/>
      <c r="AN119" s="67"/>
      <c r="AO119" s="67"/>
      <c r="AP119" s="67"/>
      <c r="AQ119" s="67"/>
      <c r="AR119" s="128"/>
      <c r="AS119" s="129"/>
      <c r="AT119" s="67"/>
      <c r="AU119" s="129"/>
      <c r="AV119" s="67"/>
      <c r="AW119" s="67"/>
      <c r="AX119" s="67"/>
      <c r="AY119" s="67"/>
      <c r="AZ119" s="67"/>
      <c r="BA119" s="128"/>
      <c r="BB119" s="127"/>
      <c r="BC119" s="67"/>
      <c r="BD119" s="67"/>
      <c r="BE119" s="67"/>
      <c r="BF119" s="67"/>
      <c r="BG119" s="67"/>
      <c r="BH119" s="67"/>
      <c r="BI119" s="128"/>
      <c r="BJ119" s="127"/>
      <c r="BK119" s="126"/>
    </row>
    <row r="120" spans="2:63" outlineLevel="1">
      <c r="B120" s="155"/>
      <c r="C120" s="154"/>
      <c r="D120" s="151"/>
      <c r="E120" s="153"/>
      <c r="F120" s="95"/>
      <c r="G120" s="95"/>
      <c r="H120" s="95"/>
      <c r="I120" s="95"/>
      <c r="J120" s="96"/>
      <c r="K120" s="95"/>
      <c r="L120" s="95"/>
      <c r="M120" s="94"/>
      <c r="N120" s="94"/>
      <c r="O120" s="94"/>
      <c r="P120" s="152"/>
      <c r="Q120" s="92"/>
      <c r="R120" s="136"/>
      <c r="S120" s="384"/>
      <c r="T120" s="227"/>
      <c r="U120" s="128"/>
      <c r="V120" s="67"/>
      <c r="W120" s="130"/>
      <c r="X120" s="127"/>
      <c r="Y120" s="128"/>
      <c r="Z120" s="67"/>
      <c r="AA120" s="67"/>
      <c r="AB120" s="67"/>
      <c r="AC120" s="67"/>
      <c r="AD120" s="128"/>
      <c r="AE120" s="127"/>
      <c r="AF120" s="67"/>
      <c r="AG120" s="67"/>
      <c r="AH120" s="67"/>
      <c r="AI120" s="67"/>
      <c r="AJ120" s="67"/>
      <c r="AK120" s="67"/>
      <c r="AL120" s="67"/>
      <c r="AM120" s="67"/>
      <c r="AN120" s="67"/>
      <c r="AO120" s="67"/>
      <c r="AP120" s="67"/>
      <c r="AQ120" s="67"/>
      <c r="AR120" s="128"/>
      <c r="AS120" s="129"/>
      <c r="AT120" s="67"/>
      <c r="AU120" s="129"/>
      <c r="AV120" s="67"/>
      <c r="AW120" s="67"/>
      <c r="AX120" s="67"/>
      <c r="AY120" s="67"/>
      <c r="AZ120" s="67"/>
      <c r="BA120" s="128"/>
      <c r="BB120" s="127"/>
      <c r="BC120" s="67"/>
      <c r="BD120" s="67"/>
      <c r="BE120" s="67"/>
      <c r="BF120" s="67"/>
      <c r="BG120" s="67"/>
      <c r="BH120" s="67"/>
      <c r="BI120" s="128"/>
      <c r="BJ120" s="127"/>
      <c r="BK120" s="126"/>
    </row>
    <row r="121" spans="2:63" outlineLevel="1">
      <c r="B121" s="155"/>
      <c r="C121" s="154"/>
      <c r="D121" s="151"/>
      <c r="E121" s="153"/>
      <c r="F121" s="95"/>
      <c r="G121" s="95"/>
      <c r="H121" s="95"/>
      <c r="I121" s="95"/>
      <c r="J121" s="96"/>
      <c r="K121" s="95"/>
      <c r="L121" s="95"/>
      <c r="M121" s="94"/>
      <c r="N121" s="94"/>
      <c r="O121" s="94"/>
      <c r="P121" s="152"/>
      <c r="Q121" s="92"/>
      <c r="R121" s="136"/>
      <c r="S121" s="384"/>
      <c r="T121" s="227"/>
      <c r="U121" s="128"/>
      <c r="V121" s="67"/>
      <c r="W121" s="130"/>
      <c r="X121" s="127"/>
      <c r="Y121" s="128"/>
      <c r="Z121" s="67"/>
      <c r="AA121" s="67"/>
      <c r="AB121" s="67"/>
      <c r="AC121" s="67"/>
      <c r="AD121" s="128"/>
      <c r="AE121" s="127"/>
      <c r="AF121" s="67"/>
      <c r="AG121" s="67"/>
      <c r="AH121" s="67"/>
      <c r="AI121" s="67"/>
      <c r="AJ121" s="67"/>
      <c r="AK121" s="67"/>
      <c r="AL121" s="67"/>
      <c r="AM121" s="67"/>
      <c r="AN121" s="67"/>
      <c r="AO121" s="67"/>
      <c r="AP121" s="67"/>
      <c r="AQ121" s="67"/>
      <c r="AR121" s="128"/>
      <c r="AS121" s="129"/>
      <c r="AT121" s="67"/>
      <c r="AU121" s="129"/>
      <c r="AV121" s="67"/>
      <c r="AW121" s="67"/>
      <c r="AX121" s="67"/>
      <c r="AY121" s="67"/>
      <c r="AZ121" s="67"/>
      <c r="BA121" s="128"/>
      <c r="BB121" s="127"/>
      <c r="BC121" s="67"/>
      <c r="BD121" s="67"/>
      <c r="BE121" s="67"/>
      <c r="BF121" s="67"/>
      <c r="BG121" s="67"/>
      <c r="BH121" s="67"/>
      <c r="BI121" s="128"/>
      <c r="BJ121" s="127"/>
      <c r="BK121" s="126"/>
    </row>
    <row r="122" spans="2:63" outlineLevel="1">
      <c r="B122" s="155"/>
      <c r="C122" s="154"/>
      <c r="D122" s="151"/>
      <c r="E122" s="153"/>
      <c r="F122" s="95"/>
      <c r="G122" s="95"/>
      <c r="H122" s="95"/>
      <c r="I122" s="95"/>
      <c r="J122" s="96"/>
      <c r="K122" s="95"/>
      <c r="L122" s="95"/>
      <c r="M122" s="94"/>
      <c r="N122" s="94"/>
      <c r="O122" s="94"/>
      <c r="P122" s="152"/>
      <c r="Q122" s="92"/>
      <c r="R122" s="136"/>
      <c r="S122" s="384"/>
      <c r="T122" s="227"/>
      <c r="U122" s="128"/>
      <c r="V122" s="67"/>
      <c r="W122" s="130"/>
      <c r="X122" s="127"/>
      <c r="Y122" s="128"/>
      <c r="Z122" s="67"/>
      <c r="AA122" s="67"/>
      <c r="AB122" s="67"/>
      <c r="AC122" s="67"/>
      <c r="AD122" s="128"/>
      <c r="AE122" s="127"/>
      <c r="AF122" s="67"/>
      <c r="AG122" s="67"/>
      <c r="AH122" s="67"/>
      <c r="AI122" s="67"/>
      <c r="AJ122" s="67"/>
      <c r="AK122" s="67"/>
      <c r="AL122" s="67"/>
      <c r="AM122" s="67"/>
      <c r="AN122" s="67"/>
      <c r="AO122" s="67"/>
      <c r="AP122" s="67"/>
      <c r="AQ122" s="67"/>
      <c r="AR122" s="128"/>
      <c r="AS122" s="129"/>
      <c r="AT122" s="67"/>
      <c r="AU122" s="129"/>
      <c r="AV122" s="67"/>
      <c r="AW122" s="67"/>
      <c r="AX122" s="67"/>
      <c r="AY122" s="67"/>
      <c r="AZ122" s="67"/>
      <c r="BA122" s="128"/>
      <c r="BB122" s="127"/>
      <c r="BC122" s="67"/>
      <c r="BD122" s="67"/>
      <c r="BE122" s="67"/>
      <c r="BF122" s="67"/>
      <c r="BG122" s="67"/>
      <c r="BH122" s="67"/>
      <c r="BI122" s="128"/>
      <c r="BJ122" s="127"/>
      <c r="BK122" s="126"/>
    </row>
    <row r="123" spans="2:63" outlineLevel="1">
      <c r="B123" s="155"/>
      <c r="C123" s="154"/>
      <c r="D123" s="157"/>
      <c r="E123" s="153"/>
      <c r="F123" s="95"/>
      <c r="G123" s="95"/>
      <c r="H123" s="95"/>
      <c r="I123" s="95"/>
      <c r="J123" s="96"/>
      <c r="K123" s="95"/>
      <c r="L123" s="95"/>
      <c r="M123" s="94"/>
      <c r="N123" s="94"/>
      <c r="O123" s="94"/>
      <c r="P123" s="152"/>
      <c r="Q123" s="92"/>
      <c r="R123" s="136"/>
      <c r="S123" s="384"/>
      <c r="T123" s="227"/>
      <c r="U123" s="128"/>
      <c r="V123" s="67"/>
      <c r="W123" s="130"/>
      <c r="X123" s="127"/>
      <c r="Y123" s="128"/>
      <c r="Z123" s="67"/>
      <c r="AA123" s="67"/>
      <c r="AB123" s="67"/>
      <c r="AC123" s="67"/>
      <c r="AD123" s="128"/>
      <c r="AE123" s="127"/>
      <c r="AF123" s="67"/>
      <c r="AG123" s="67"/>
      <c r="AH123" s="67"/>
      <c r="AI123" s="67"/>
      <c r="AJ123" s="67"/>
      <c r="AK123" s="67"/>
      <c r="AL123" s="67"/>
      <c r="AM123" s="67"/>
      <c r="AN123" s="67"/>
      <c r="AO123" s="67"/>
      <c r="AP123" s="67"/>
      <c r="AQ123" s="67"/>
      <c r="AR123" s="128"/>
      <c r="AS123" s="129"/>
      <c r="AT123" s="67"/>
      <c r="AU123" s="129"/>
      <c r="AV123" s="67"/>
      <c r="AW123" s="67"/>
      <c r="AX123" s="67"/>
      <c r="AY123" s="67"/>
      <c r="AZ123" s="67"/>
      <c r="BA123" s="128"/>
      <c r="BB123" s="127"/>
      <c r="BC123" s="67"/>
      <c r="BD123" s="67"/>
      <c r="BE123" s="67"/>
      <c r="BF123" s="67"/>
      <c r="BG123" s="67"/>
      <c r="BH123" s="67"/>
      <c r="BI123" s="128"/>
      <c r="BJ123" s="127"/>
      <c r="BK123" s="126"/>
    </row>
    <row r="124" spans="2:63" outlineLevel="1">
      <c r="B124" s="155"/>
      <c r="C124" s="154"/>
      <c r="D124" s="151"/>
      <c r="E124" s="153"/>
      <c r="F124" s="95"/>
      <c r="G124" s="95"/>
      <c r="H124" s="95"/>
      <c r="I124" s="95"/>
      <c r="J124" s="96"/>
      <c r="K124" s="95"/>
      <c r="L124" s="95"/>
      <c r="M124" s="94"/>
      <c r="N124" s="94"/>
      <c r="O124" s="94"/>
      <c r="P124" s="152"/>
      <c r="Q124" s="92"/>
      <c r="R124" s="136"/>
      <c r="S124" s="384"/>
      <c r="T124" s="227"/>
      <c r="U124" s="128"/>
      <c r="V124" s="67"/>
      <c r="W124" s="130"/>
      <c r="X124" s="127"/>
      <c r="Y124" s="128"/>
      <c r="Z124" s="67"/>
      <c r="AA124" s="67"/>
      <c r="AB124" s="67"/>
      <c r="AC124" s="67"/>
      <c r="AD124" s="128"/>
      <c r="AE124" s="127"/>
      <c r="AF124" s="67"/>
      <c r="AG124" s="67"/>
      <c r="AH124" s="67"/>
      <c r="AI124" s="67"/>
      <c r="AJ124" s="67"/>
      <c r="AK124" s="67"/>
      <c r="AL124" s="67"/>
      <c r="AM124" s="67"/>
      <c r="AN124" s="67"/>
      <c r="AO124" s="67"/>
      <c r="AP124" s="67"/>
      <c r="AQ124" s="67"/>
      <c r="AR124" s="128"/>
      <c r="AS124" s="129"/>
      <c r="AT124" s="67"/>
      <c r="AU124" s="129"/>
      <c r="AV124" s="67"/>
      <c r="AW124" s="67"/>
      <c r="AX124" s="67"/>
      <c r="AY124" s="67"/>
      <c r="AZ124" s="67"/>
      <c r="BA124" s="128"/>
      <c r="BB124" s="127"/>
      <c r="BC124" s="67"/>
      <c r="BD124" s="67"/>
      <c r="BE124" s="67"/>
      <c r="BF124" s="67"/>
      <c r="BG124" s="67"/>
      <c r="BH124" s="67"/>
      <c r="BI124" s="128"/>
      <c r="BJ124" s="127"/>
      <c r="BK124" s="126"/>
    </row>
    <row r="125" spans="2:63" outlineLevel="1">
      <c r="B125" s="155"/>
      <c r="C125" s="154"/>
      <c r="D125" s="151"/>
      <c r="E125" s="153"/>
      <c r="F125" s="95"/>
      <c r="G125" s="95"/>
      <c r="H125" s="95"/>
      <c r="I125" s="95"/>
      <c r="J125" s="96"/>
      <c r="K125" s="95"/>
      <c r="L125" s="95"/>
      <c r="M125" s="94"/>
      <c r="N125" s="94"/>
      <c r="O125" s="94"/>
      <c r="P125" s="152"/>
      <c r="Q125" s="92"/>
      <c r="R125" s="136"/>
      <c r="S125" s="384"/>
      <c r="T125" s="227"/>
      <c r="U125" s="128"/>
      <c r="V125" s="67"/>
      <c r="W125" s="130"/>
      <c r="X125" s="127"/>
      <c r="Y125" s="128"/>
      <c r="Z125" s="67"/>
      <c r="AA125" s="67"/>
      <c r="AB125" s="67"/>
      <c r="AC125" s="67"/>
      <c r="AD125" s="128"/>
      <c r="AE125" s="127"/>
      <c r="AF125" s="67"/>
      <c r="AG125" s="67"/>
      <c r="AH125" s="67"/>
      <c r="AI125" s="67"/>
      <c r="AJ125" s="67"/>
      <c r="AK125" s="67"/>
      <c r="AL125" s="67"/>
      <c r="AM125" s="67"/>
      <c r="AN125" s="67"/>
      <c r="AO125" s="67"/>
      <c r="AP125" s="67"/>
      <c r="AQ125" s="67"/>
      <c r="AR125" s="128"/>
      <c r="AS125" s="129"/>
      <c r="AT125" s="67"/>
      <c r="AU125" s="129"/>
      <c r="AV125" s="67"/>
      <c r="AW125" s="67"/>
      <c r="AX125" s="67"/>
      <c r="AY125" s="67"/>
      <c r="AZ125" s="67"/>
      <c r="BA125" s="128"/>
      <c r="BB125" s="127"/>
      <c r="BC125" s="67"/>
      <c r="BD125" s="67"/>
      <c r="BE125" s="67"/>
      <c r="BF125" s="67"/>
      <c r="BG125" s="67"/>
      <c r="BH125" s="67"/>
      <c r="BI125" s="128"/>
      <c r="BJ125" s="127"/>
      <c r="BK125" s="126"/>
    </row>
    <row r="126" spans="2:63" outlineLevel="1">
      <c r="B126" s="155"/>
      <c r="C126" s="154"/>
      <c r="D126" s="151"/>
      <c r="E126" s="153"/>
      <c r="F126" s="95"/>
      <c r="G126" s="95"/>
      <c r="H126" s="95"/>
      <c r="I126" s="95"/>
      <c r="J126" s="96"/>
      <c r="K126" s="95"/>
      <c r="L126" s="95"/>
      <c r="M126" s="94"/>
      <c r="N126" s="94"/>
      <c r="O126" s="94"/>
      <c r="P126" s="152"/>
      <c r="Q126" s="92"/>
      <c r="R126" s="136"/>
      <c r="S126" s="384"/>
      <c r="T126" s="227"/>
      <c r="U126" s="128"/>
      <c r="V126" s="67"/>
      <c r="W126" s="130"/>
      <c r="X126" s="127"/>
      <c r="Y126" s="128"/>
      <c r="Z126" s="67"/>
      <c r="AA126" s="67"/>
      <c r="AB126" s="67"/>
      <c r="AC126" s="67"/>
      <c r="AD126" s="128"/>
      <c r="AE126" s="127"/>
      <c r="AF126" s="67"/>
      <c r="AG126" s="67"/>
      <c r="AH126" s="67"/>
      <c r="AI126" s="67"/>
      <c r="AJ126" s="67"/>
      <c r="AK126" s="67"/>
      <c r="AL126" s="67"/>
      <c r="AM126" s="67"/>
      <c r="AN126" s="67"/>
      <c r="AO126" s="67"/>
      <c r="AP126" s="67"/>
      <c r="AQ126" s="67"/>
      <c r="AR126" s="128"/>
      <c r="AS126" s="129"/>
      <c r="AT126" s="67"/>
      <c r="AU126" s="129"/>
      <c r="AV126" s="67"/>
      <c r="AW126" s="67"/>
      <c r="AX126" s="67"/>
      <c r="AY126" s="67"/>
      <c r="AZ126" s="67"/>
      <c r="BA126" s="128"/>
      <c r="BB126" s="127"/>
      <c r="BC126" s="67"/>
      <c r="BD126" s="67"/>
      <c r="BE126" s="67"/>
      <c r="BF126" s="67"/>
      <c r="BG126" s="67"/>
      <c r="BH126" s="67"/>
      <c r="BI126" s="128"/>
      <c r="BJ126" s="127"/>
      <c r="BK126" s="126"/>
    </row>
    <row r="127" spans="2:63" outlineLevel="1">
      <c r="B127" s="155"/>
      <c r="C127" s="154"/>
      <c r="D127" s="151"/>
      <c r="E127" s="153"/>
      <c r="F127" s="95"/>
      <c r="G127" s="95"/>
      <c r="H127" s="95"/>
      <c r="I127" s="95"/>
      <c r="J127" s="96"/>
      <c r="K127" s="95"/>
      <c r="L127" s="95"/>
      <c r="M127" s="94"/>
      <c r="N127" s="94"/>
      <c r="O127" s="94"/>
      <c r="P127" s="152"/>
      <c r="Q127" s="92"/>
      <c r="R127" s="136"/>
      <c r="S127" s="384"/>
      <c r="T127" s="227"/>
      <c r="U127" s="128"/>
      <c r="V127" s="67"/>
      <c r="W127" s="130"/>
      <c r="X127" s="127"/>
      <c r="Y127" s="128"/>
      <c r="Z127" s="67"/>
      <c r="AA127" s="67"/>
      <c r="AB127" s="67"/>
      <c r="AC127" s="67"/>
      <c r="AD127" s="128"/>
      <c r="AE127" s="127"/>
      <c r="AF127" s="67"/>
      <c r="AG127" s="67"/>
      <c r="AH127" s="67"/>
      <c r="AI127" s="67"/>
      <c r="AJ127" s="67"/>
      <c r="AK127" s="67"/>
      <c r="AL127" s="67"/>
      <c r="AM127" s="67"/>
      <c r="AN127" s="67"/>
      <c r="AO127" s="67"/>
      <c r="AP127" s="67"/>
      <c r="AQ127" s="67"/>
      <c r="AR127" s="128"/>
      <c r="AS127" s="129"/>
      <c r="AT127" s="67"/>
      <c r="AU127" s="129"/>
      <c r="AV127" s="67"/>
      <c r="AW127" s="67"/>
      <c r="AX127" s="67"/>
      <c r="AY127" s="67"/>
      <c r="AZ127" s="67"/>
      <c r="BA127" s="128"/>
      <c r="BB127" s="127"/>
      <c r="BC127" s="67"/>
      <c r="BD127" s="67"/>
      <c r="BE127" s="67"/>
      <c r="BF127" s="67"/>
      <c r="BG127" s="67"/>
      <c r="BH127" s="67"/>
      <c r="BI127" s="128"/>
      <c r="BJ127" s="127"/>
      <c r="BK127" s="126"/>
    </row>
    <row r="128" spans="2:63" outlineLevel="1">
      <c r="B128" s="155"/>
      <c r="C128" s="154"/>
      <c r="D128" s="151"/>
      <c r="E128" s="153"/>
      <c r="F128" s="95"/>
      <c r="G128" s="95"/>
      <c r="H128" s="95"/>
      <c r="I128" s="95"/>
      <c r="J128" s="96"/>
      <c r="K128" s="95"/>
      <c r="L128" s="95"/>
      <c r="M128" s="94"/>
      <c r="N128" s="94"/>
      <c r="O128" s="94"/>
      <c r="P128" s="152"/>
      <c r="Q128" s="92"/>
      <c r="R128" s="136"/>
      <c r="S128" s="384"/>
      <c r="T128" s="227"/>
      <c r="U128" s="128"/>
      <c r="V128" s="67"/>
      <c r="W128" s="130"/>
      <c r="X128" s="127"/>
      <c r="Y128" s="128"/>
      <c r="Z128" s="67"/>
      <c r="AA128" s="67"/>
      <c r="AB128" s="67"/>
      <c r="AC128" s="67"/>
      <c r="AD128" s="128"/>
      <c r="AE128" s="127"/>
      <c r="AF128" s="67"/>
      <c r="AG128" s="67"/>
      <c r="AH128" s="67"/>
      <c r="AI128" s="67"/>
      <c r="AJ128" s="67"/>
      <c r="AK128" s="67"/>
      <c r="AL128" s="67"/>
      <c r="AM128" s="67"/>
      <c r="AN128" s="67"/>
      <c r="AO128" s="67"/>
      <c r="AP128" s="67"/>
      <c r="AQ128" s="67"/>
      <c r="AR128" s="128"/>
      <c r="AS128" s="129"/>
      <c r="AT128" s="67"/>
      <c r="AU128" s="129"/>
      <c r="AV128" s="67"/>
      <c r="AW128" s="67"/>
      <c r="AX128" s="67"/>
      <c r="AY128" s="67"/>
      <c r="AZ128" s="67"/>
      <c r="BA128" s="128"/>
      <c r="BB128" s="127"/>
      <c r="BC128" s="67"/>
      <c r="BD128" s="67"/>
      <c r="BE128" s="67"/>
      <c r="BF128" s="67"/>
      <c r="BG128" s="67"/>
      <c r="BH128" s="67"/>
      <c r="BI128" s="128"/>
      <c r="BJ128" s="127"/>
      <c r="BK128" s="126"/>
    </row>
    <row r="129" spans="2:63" outlineLevel="1">
      <c r="B129" s="155"/>
      <c r="C129" s="154"/>
      <c r="D129" s="151"/>
      <c r="E129" s="153"/>
      <c r="F129" s="95"/>
      <c r="G129" s="95"/>
      <c r="H129" s="95"/>
      <c r="I129" s="95"/>
      <c r="J129" s="96"/>
      <c r="K129" s="95"/>
      <c r="L129" s="95"/>
      <c r="M129" s="94"/>
      <c r="N129" s="94"/>
      <c r="O129" s="94"/>
      <c r="P129" s="152"/>
      <c r="Q129" s="92"/>
      <c r="R129" s="136"/>
      <c r="S129" s="384"/>
      <c r="T129" s="227"/>
      <c r="U129" s="128"/>
      <c r="V129" s="67"/>
      <c r="W129" s="130"/>
      <c r="X129" s="127"/>
      <c r="Y129" s="128"/>
      <c r="Z129" s="67"/>
      <c r="AA129" s="67"/>
      <c r="AB129" s="67"/>
      <c r="AC129" s="67"/>
      <c r="AD129" s="128"/>
      <c r="AE129" s="127"/>
      <c r="AF129" s="67"/>
      <c r="AG129" s="67"/>
      <c r="AH129" s="67"/>
      <c r="AI129" s="67"/>
      <c r="AJ129" s="67"/>
      <c r="AK129" s="67"/>
      <c r="AL129" s="67"/>
      <c r="AM129" s="67"/>
      <c r="AN129" s="67"/>
      <c r="AO129" s="67"/>
      <c r="AP129" s="67"/>
      <c r="AQ129" s="67"/>
      <c r="AR129" s="128"/>
      <c r="AS129" s="129"/>
      <c r="AT129" s="67"/>
      <c r="AU129" s="129"/>
      <c r="AV129" s="67"/>
      <c r="AW129" s="67"/>
      <c r="AX129" s="67"/>
      <c r="AY129" s="67"/>
      <c r="AZ129" s="67"/>
      <c r="BA129" s="128"/>
      <c r="BB129" s="127"/>
      <c r="BC129" s="67"/>
      <c r="BD129" s="67"/>
      <c r="BE129" s="67"/>
      <c r="BF129" s="67"/>
      <c r="BG129" s="67"/>
      <c r="BH129" s="67"/>
      <c r="BI129" s="128"/>
      <c r="BJ129" s="127"/>
      <c r="BK129" s="126"/>
    </row>
    <row r="130" spans="2:63" outlineLevel="1">
      <c r="B130" s="155"/>
      <c r="C130" s="154"/>
      <c r="D130" s="156"/>
      <c r="E130" s="153"/>
      <c r="F130" s="95"/>
      <c r="G130" s="95"/>
      <c r="H130" s="95"/>
      <c r="I130" s="95"/>
      <c r="J130" s="96"/>
      <c r="K130" s="95"/>
      <c r="L130" s="95"/>
      <c r="M130" s="94"/>
      <c r="N130" s="94"/>
      <c r="O130" s="94"/>
      <c r="P130" s="152"/>
      <c r="Q130" s="92"/>
      <c r="R130" s="136"/>
      <c r="S130" s="384"/>
      <c r="T130" s="227"/>
      <c r="U130" s="128"/>
      <c r="V130" s="67"/>
      <c r="W130" s="130"/>
      <c r="X130" s="127"/>
      <c r="Y130" s="128"/>
      <c r="Z130" s="67"/>
      <c r="AA130" s="67"/>
      <c r="AB130" s="67"/>
      <c r="AC130" s="67"/>
      <c r="AD130" s="128"/>
      <c r="AE130" s="127"/>
      <c r="AF130" s="67"/>
      <c r="AG130" s="67"/>
      <c r="AH130" s="67"/>
      <c r="AI130" s="67"/>
      <c r="AJ130" s="67"/>
      <c r="AK130" s="67"/>
      <c r="AL130" s="67"/>
      <c r="AM130" s="67"/>
      <c r="AN130" s="67"/>
      <c r="AO130" s="67"/>
      <c r="AP130" s="67"/>
      <c r="AQ130" s="67"/>
      <c r="AR130" s="128"/>
      <c r="AS130" s="129"/>
      <c r="AT130" s="67"/>
      <c r="AU130" s="129"/>
      <c r="AV130" s="67"/>
      <c r="AW130" s="67"/>
      <c r="AX130" s="67"/>
      <c r="AY130" s="67"/>
      <c r="AZ130" s="67"/>
      <c r="BA130" s="128"/>
      <c r="BB130" s="127"/>
      <c r="BC130" s="67"/>
      <c r="BD130" s="67"/>
      <c r="BE130" s="67"/>
      <c r="BF130" s="67"/>
      <c r="BG130" s="67"/>
      <c r="BH130" s="67"/>
      <c r="BI130" s="128"/>
      <c r="BJ130" s="127"/>
      <c r="BK130" s="126"/>
    </row>
    <row r="131" spans="2:63" outlineLevel="1">
      <c r="B131" s="155"/>
      <c r="C131" s="154"/>
      <c r="D131" s="151"/>
      <c r="E131" s="153"/>
      <c r="F131" s="95"/>
      <c r="G131" s="95"/>
      <c r="H131" s="95"/>
      <c r="I131" s="95"/>
      <c r="J131" s="96"/>
      <c r="K131" s="95"/>
      <c r="L131" s="95"/>
      <c r="M131" s="94"/>
      <c r="N131" s="94"/>
      <c r="O131" s="94"/>
      <c r="P131" s="152"/>
      <c r="Q131" s="92"/>
      <c r="R131" s="136"/>
      <c r="S131" s="384"/>
      <c r="T131" s="227"/>
      <c r="U131" s="128"/>
      <c r="V131" s="67"/>
      <c r="W131" s="130"/>
      <c r="X131" s="127"/>
      <c r="Y131" s="128"/>
      <c r="Z131" s="67"/>
      <c r="AA131" s="67"/>
      <c r="AB131" s="67"/>
      <c r="AC131" s="67"/>
      <c r="AD131" s="128"/>
      <c r="AE131" s="127"/>
      <c r="AF131" s="67"/>
      <c r="AG131" s="67"/>
      <c r="AH131" s="67"/>
      <c r="AI131" s="67"/>
      <c r="AJ131" s="67"/>
      <c r="AK131" s="67"/>
      <c r="AL131" s="67"/>
      <c r="AM131" s="67"/>
      <c r="AN131" s="67"/>
      <c r="AO131" s="67"/>
      <c r="AP131" s="67"/>
      <c r="AQ131" s="67"/>
      <c r="AR131" s="128"/>
      <c r="AS131" s="129"/>
      <c r="AT131" s="67"/>
      <c r="AU131" s="129"/>
      <c r="AV131" s="67"/>
      <c r="AW131" s="67"/>
      <c r="AX131" s="67"/>
      <c r="AY131" s="67"/>
      <c r="AZ131" s="67"/>
      <c r="BA131" s="128"/>
      <c r="BB131" s="127"/>
      <c r="BC131" s="67"/>
      <c r="BD131" s="67"/>
      <c r="BE131" s="67"/>
      <c r="BF131" s="67"/>
      <c r="BG131" s="67"/>
      <c r="BH131" s="67"/>
      <c r="BI131" s="128"/>
      <c r="BJ131" s="127"/>
      <c r="BK131" s="126"/>
    </row>
    <row r="132" spans="2:63" outlineLevel="1">
      <c r="B132" s="155"/>
      <c r="C132" s="154"/>
      <c r="D132" s="151"/>
      <c r="E132" s="153"/>
      <c r="F132" s="95"/>
      <c r="G132" s="95"/>
      <c r="H132" s="95"/>
      <c r="I132" s="95"/>
      <c r="J132" s="96"/>
      <c r="K132" s="95"/>
      <c r="L132" s="95"/>
      <c r="M132" s="94"/>
      <c r="N132" s="94"/>
      <c r="O132" s="94"/>
      <c r="P132" s="152"/>
      <c r="Q132" s="92"/>
      <c r="R132" s="136"/>
      <c r="S132" s="384"/>
      <c r="T132" s="227"/>
      <c r="U132" s="128"/>
      <c r="V132" s="67"/>
      <c r="W132" s="130"/>
      <c r="X132" s="127"/>
      <c r="Y132" s="128"/>
      <c r="Z132" s="67"/>
      <c r="AA132" s="67"/>
      <c r="AB132" s="67"/>
      <c r="AC132" s="67"/>
      <c r="AD132" s="128"/>
      <c r="AE132" s="127"/>
      <c r="AF132" s="67"/>
      <c r="AG132" s="67"/>
      <c r="AH132" s="67"/>
      <c r="AI132" s="67"/>
      <c r="AJ132" s="67"/>
      <c r="AK132" s="67"/>
      <c r="AL132" s="67"/>
      <c r="AM132" s="67"/>
      <c r="AN132" s="67"/>
      <c r="AO132" s="67"/>
      <c r="AP132" s="67"/>
      <c r="AQ132" s="67"/>
      <c r="AR132" s="128"/>
      <c r="AS132" s="129"/>
      <c r="AT132" s="67"/>
      <c r="AU132" s="129"/>
      <c r="AV132" s="67"/>
      <c r="AW132" s="67"/>
      <c r="AX132" s="67"/>
      <c r="AY132" s="67"/>
      <c r="AZ132" s="67"/>
      <c r="BA132" s="128"/>
      <c r="BB132" s="127"/>
      <c r="BC132" s="67"/>
      <c r="BD132" s="67"/>
      <c r="BE132" s="67"/>
      <c r="BF132" s="67"/>
      <c r="BG132" s="67"/>
      <c r="BH132" s="67"/>
      <c r="BI132" s="128"/>
      <c r="BJ132" s="127"/>
      <c r="BK132" s="126"/>
    </row>
    <row r="133" spans="2:63" outlineLevel="1">
      <c r="B133" s="141"/>
      <c r="C133" s="140"/>
      <c r="D133" s="151"/>
      <c r="E133" s="150"/>
      <c r="F133" s="145"/>
      <c r="G133" s="145"/>
      <c r="H133" s="145"/>
      <c r="I133" s="145"/>
      <c r="J133" s="145"/>
      <c r="K133" s="145"/>
      <c r="L133" s="145"/>
      <c r="M133" s="145"/>
      <c r="N133" s="145"/>
      <c r="O133" s="145"/>
      <c r="P133" s="88"/>
      <c r="Q133" s="92"/>
      <c r="R133" s="149"/>
      <c r="S133" s="384"/>
      <c r="T133" s="227"/>
      <c r="U133" s="128"/>
      <c r="V133" s="67"/>
      <c r="W133" s="130"/>
      <c r="X133" s="127"/>
      <c r="Y133" s="128"/>
      <c r="Z133" s="67"/>
      <c r="AA133" s="67"/>
      <c r="AB133" s="67"/>
      <c r="AC133" s="67"/>
      <c r="AD133" s="128"/>
      <c r="AE133" s="127"/>
      <c r="AF133" s="67"/>
      <c r="AG133" s="67"/>
      <c r="AH133" s="67"/>
      <c r="AI133" s="67"/>
      <c r="AJ133" s="67"/>
      <c r="AK133" s="67"/>
      <c r="AL133" s="67"/>
      <c r="AM133" s="67"/>
      <c r="AN133" s="67"/>
      <c r="AO133" s="67"/>
      <c r="AP133" s="67"/>
      <c r="AQ133" s="67"/>
      <c r="AR133" s="128"/>
      <c r="AS133" s="129"/>
      <c r="AT133" s="67"/>
      <c r="AU133" s="129"/>
      <c r="AV133" s="67"/>
      <c r="AW133" s="67"/>
      <c r="AX133" s="67"/>
      <c r="AY133" s="67"/>
      <c r="AZ133" s="67"/>
      <c r="BA133" s="128"/>
      <c r="BB133" s="127"/>
      <c r="BC133" s="67"/>
      <c r="BD133" s="67"/>
      <c r="BE133" s="67"/>
      <c r="BF133" s="67"/>
      <c r="BG133" s="67"/>
      <c r="BH133" s="67"/>
      <c r="BI133" s="128"/>
      <c r="BJ133" s="127"/>
      <c r="BK133" s="126"/>
    </row>
    <row r="134" spans="2:63" outlineLevel="1">
      <c r="B134" s="141"/>
      <c r="C134" s="140"/>
      <c r="D134" s="143"/>
      <c r="E134" s="148"/>
      <c r="F134" s="145"/>
      <c r="G134" s="145"/>
      <c r="H134" s="145"/>
      <c r="I134" s="147"/>
      <c r="J134" s="145"/>
      <c r="K134" s="146"/>
      <c r="L134" s="145"/>
      <c r="M134" s="145"/>
      <c r="N134" s="145"/>
      <c r="O134" s="145"/>
      <c r="P134" s="144"/>
      <c r="Q134" s="92"/>
      <c r="R134" s="136"/>
      <c r="S134" s="384"/>
      <c r="T134" s="227"/>
      <c r="U134" s="128"/>
      <c r="V134" s="67"/>
      <c r="W134" s="130"/>
      <c r="X134" s="127"/>
      <c r="Y134" s="128"/>
      <c r="Z134" s="67"/>
      <c r="AA134" s="67"/>
      <c r="AB134" s="67"/>
      <c r="AC134" s="67"/>
      <c r="AD134" s="128"/>
      <c r="AE134" s="127"/>
      <c r="AF134" s="67"/>
      <c r="AG134" s="67"/>
      <c r="AH134" s="67"/>
      <c r="AI134" s="67"/>
      <c r="AJ134" s="67"/>
      <c r="AK134" s="67"/>
      <c r="AL134" s="67"/>
      <c r="AM134" s="67"/>
      <c r="AN134" s="67"/>
      <c r="AO134" s="67"/>
      <c r="AP134" s="67"/>
      <c r="AQ134" s="67"/>
      <c r="AR134" s="128"/>
      <c r="AS134" s="129"/>
      <c r="AT134" s="67"/>
      <c r="AU134" s="129"/>
      <c r="AV134" s="67"/>
      <c r="AW134" s="67"/>
      <c r="AX134" s="67"/>
      <c r="AY134" s="67"/>
      <c r="AZ134" s="67"/>
      <c r="BA134" s="128"/>
      <c r="BB134" s="127"/>
      <c r="BC134" s="67"/>
      <c r="BD134" s="67"/>
      <c r="BE134" s="67"/>
      <c r="BF134" s="67"/>
      <c r="BG134" s="67"/>
      <c r="BH134" s="67"/>
      <c r="BI134" s="128"/>
      <c r="BJ134" s="127"/>
      <c r="BK134" s="126"/>
    </row>
    <row r="135" spans="2:63" outlineLevel="1">
      <c r="B135" s="141"/>
      <c r="C135" s="140"/>
      <c r="D135" s="143"/>
      <c r="E135" s="138"/>
      <c r="F135" s="84"/>
      <c r="G135" s="84"/>
      <c r="H135" s="84"/>
      <c r="I135" s="84"/>
      <c r="J135" s="85"/>
      <c r="K135" s="84"/>
      <c r="L135" s="84"/>
      <c r="M135" s="83"/>
      <c r="N135" s="83"/>
      <c r="O135" s="83"/>
      <c r="P135" s="137"/>
      <c r="Q135" s="92"/>
      <c r="R135" s="136"/>
      <c r="S135" s="384"/>
      <c r="T135" s="227"/>
      <c r="U135" s="128"/>
      <c r="V135" s="67"/>
      <c r="W135" s="130"/>
      <c r="X135" s="127"/>
      <c r="Y135" s="128"/>
      <c r="Z135" s="67"/>
      <c r="AA135" s="67"/>
      <c r="AB135" s="67"/>
      <c r="AC135" s="67"/>
      <c r="AD135" s="128"/>
      <c r="AE135" s="127"/>
      <c r="AF135" s="67"/>
      <c r="AG135" s="67"/>
      <c r="AH135" s="67"/>
      <c r="AI135" s="67"/>
      <c r="AJ135" s="67"/>
      <c r="AK135" s="67"/>
      <c r="AL135" s="67"/>
      <c r="AM135" s="67"/>
      <c r="AN135" s="67"/>
      <c r="AO135" s="67"/>
      <c r="AP135" s="67"/>
      <c r="AQ135" s="67"/>
      <c r="AR135" s="128"/>
      <c r="AS135" s="129"/>
      <c r="AT135" s="67"/>
      <c r="AU135" s="129"/>
      <c r="AV135" s="67"/>
      <c r="AW135" s="67"/>
      <c r="AX135" s="67"/>
      <c r="AY135" s="67"/>
      <c r="AZ135" s="67"/>
      <c r="BA135" s="128"/>
      <c r="BB135" s="127"/>
      <c r="BC135" s="67"/>
      <c r="BD135" s="67"/>
      <c r="BE135" s="67"/>
      <c r="BF135" s="67"/>
      <c r="BG135" s="67"/>
      <c r="BH135" s="67"/>
      <c r="BI135" s="128"/>
      <c r="BJ135" s="127"/>
      <c r="BK135" s="126"/>
    </row>
    <row r="136" spans="2:63" outlineLevel="1">
      <c r="B136" s="141"/>
      <c r="C136" s="140"/>
      <c r="D136" s="143"/>
      <c r="E136" s="138"/>
      <c r="F136" s="84"/>
      <c r="G136" s="84"/>
      <c r="H136" s="84"/>
      <c r="I136" s="84"/>
      <c r="J136" s="85"/>
      <c r="K136" s="84"/>
      <c r="L136" s="84"/>
      <c r="M136" s="83"/>
      <c r="N136" s="83"/>
      <c r="O136" s="83"/>
      <c r="P136" s="137"/>
      <c r="Q136" s="92"/>
      <c r="R136" s="136"/>
      <c r="S136" s="384"/>
      <c r="T136" s="227"/>
      <c r="U136" s="128"/>
      <c r="V136" s="67"/>
      <c r="W136" s="130"/>
      <c r="X136" s="127"/>
      <c r="Y136" s="128"/>
      <c r="Z136" s="67"/>
      <c r="AA136" s="67"/>
      <c r="AB136" s="67"/>
      <c r="AC136" s="67"/>
      <c r="AD136" s="128"/>
      <c r="AE136" s="127"/>
      <c r="AF136" s="67"/>
      <c r="AG136" s="67"/>
      <c r="AH136" s="67"/>
      <c r="AI136" s="67"/>
      <c r="AJ136" s="67"/>
      <c r="AK136" s="67"/>
      <c r="AL136" s="67"/>
      <c r="AM136" s="67"/>
      <c r="AN136" s="67"/>
      <c r="AO136" s="67"/>
      <c r="AP136" s="67"/>
      <c r="AQ136" s="67"/>
      <c r="AR136" s="128"/>
      <c r="AS136" s="129"/>
      <c r="AT136" s="67"/>
      <c r="AU136" s="129"/>
      <c r="AV136" s="67"/>
      <c r="AW136" s="67"/>
      <c r="AX136" s="67"/>
      <c r="AY136" s="67"/>
      <c r="AZ136" s="67"/>
      <c r="BA136" s="128"/>
      <c r="BB136" s="127"/>
      <c r="BC136" s="67"/>
      <c r="BD136" s="67"/>
      <c r="BE136" s="67"/>
      <c r="BF136" s="67"/>
      <c r="BG136" s="67"/>
      <c r="BH136" s="67"/>
      <c r="BI136" s="128"/>
      <c r="BJ136" s="127"/>
      <c r="BK136" s="126"/>
    </row>
    <row r="137" spans="2:63" outlineLevel="1">
      <c r="B137" s="141"/>
      <c r="C137" s="140"/>
      <c r="D137" s="142"/>
      <c r="E137" s="138"/>
      <c r="F137" s="84"/>
      <c r="G137" s="84"/>
      <c r="H137" s="84"/>
      <c r="I137" s="84"/>
      <c r="J137" s="84"/>
      <c r="K137" s="84"/>
      <c r="L137" s="84"/>
      <c r="M137" s="83"/>
      <c r="N137" s="83"/>
      <c r="O137" s="83"/>
      <c r="P137" s="137"/>
      <c r="Q137" s="92"/>
      <c r="R137" s="136"/>
      <c r="S137" s="384"/>
      <c r="T137" s="227"/>
      <c r="U137" s="128"/>
      <c r="V137" s="67"/>
      <c r="W137" s="130"/>
      <c r="X137" s="127"/>
      <c r="Y137" s="128"/>
      <c r="Z137" s="67"/>
      <c r="AA137" s="67"/>
      <c r="AB137" s="67"/>
      <c r="AC137" s="67"/>
      <c r="AD137" s="128"/>
      <c r="AE137" s="127"/>
      <c r="AF137" s="67"/>
      <c r="AG137" s="67"/>
      <c r="AH137" s="67"/>
      <c r="AI137" s="67"/>
      <c r="AJ137" s="67"/>
      <c r="AK137" s="67"/>
      <c r="AL137" s="67"/>
      <c r="AM137" s="67"/>
      <c r="AN137" s="67"/>
      <c r="AO137" s="67"/>
      <c r="AP137" s="67"/>
      <c r="AQ137" s="67"/>
      <c r="AR137" s="128"/>
      <c r="AS137" s="129"/>
      <c r="AT137" s="67"/>
      <c r="AU137" s="129"/>
      <c r="AV137" s="67"/>
      <c r="AW137" s="67"/>
      <c r="AX137" s="67"/>
      <c r="AY137" s="67"/>
      <c r="AZ137" s="67"/>
      <c r="BA137" s="128"/>
      <c r="BB137" s="127"/>
      <c r="BC137" s="67"/>
      <c r="BD137" s="67"/>
      <c r="BE137" s="67"/>
      <c r="BF137" s="67"/>
      <c r="BG137" s="67"/>
      <c r="BH137" s="67"/>
      <c r="BI137" s="128"/>
      <c r="BJ137" s="127"/>
      <c r="BK137" s="126"/>
    </row>
    <row r="138" spans="2:63" outlineLevel="1">
      <c r="B138" s="141"/>
      <c r="C138" s="140"/>
      <c r="D138" s="139"/>
      <c r="E138" s="138"/>
      <c r="F138" s="84"/>
      <c r="G138" s="84"/>
      <c r="H138" s="84"/>
      <c r="I138" s="84"/>
      <c r="J138" s="85"/>
      <c r="K138" s="84"/>
      <c r="L138" s="84"/>
      <c r="M138" s="83"/>
      <c r="N138" s="83"/>
      <c r="O138" s="83"/>
      <c r="P138" s="137"/>
      <c r="Q138" s="92"/>
      <c r="R138" s="136"/>
      <c r="S138" s="384"/>
      <c r="T138" s="227"/>
      <c r="U138" s="128"/>
      <c r="V138" s="67"/>
      <c r="W138" s="130"/>
      <c r="X138" s="127"/>
      <c r="Y138" s="128"/>
      <c r="Z138" s="67"/>
      <c r="AA138" s="67"/>
      <c r="AB138" s="67"/>
      <c r="AC138" s="67"/>
      <c r="AD138" s="128"/>
      <c r="AE138" s="127"/>
      <c r="AF138" s="67"/>
      <c r="AG138" s="67"/>
      <c r="AH138" s="67"/>
      <c r="AI138" s="67"/>
      <c r="AJ138" s="67"/>
      <c r="AK138" s="67"/>
      <c r="AL138" s="67"/>
      <c r="AM138" s="67"/>
      <c r="AN138" s="67"/>
      <c r="AO138" s="67"/>
      <c r="AP138" s="67"/>
      <c r="AQ138" s="67"/>
      <c r="AR138" s="128"/>
      <c r="AS138" s="129"/>
      <c r="AT138" s="67"/>
      <c r="AU138" s="129"/>
      <c r="AV138" s="67"/>
      <c r="AW138" s="67"/>
      <c r="AX138" s="67"/>
      <c r="AY138" s="67"/>
      <c r="AZ138" s="67"/>
      <c r="BA138" s="128"/>
      <c r="BB138" s="127"/>
      <c r="BC138" s="67"/>
      <c r="BD138" s="67"/>
      <c r="BE138" s="67"/>
      <c r="BF138" s="67"/>
      <c r="BG138" s="67"/>
      <c r="BH138" s="67"/>
      <c r="BI138" s="128"/>
      <c r="BJ138" s="127"/>
      <c r="BK138" s="126"/>
    </row>
    <row r="139" spans="2:63" ht="15.75" outlineLevel="1" thickBot="1">
      <c r="B139" s="77"/>
      <c r="C139" s="135"/>
      <c r="D139" s="134"/>
      <c r="E139" s="133"/>
      <c r="F139" s="86"/>
      <c r="G139" s="86"/>
      <c r="H139" s="86"/>
      <c r="I139" s="86"/>
      <c r="J139" s="85"/>
      <c r="K139" s="86"/>
      <c r="L139" s="86"/>
      <c r="M139" s="86"/>
      <c r="N139" s="86"/>
      <c r="O139" s="86"/>
      <c r="P139" s="132"/>
      <c r="Q139" s="81"/>
      <c r="R139" s="131"/>
      <c r="S139" s="391"/>
      <c r="T139" s="374"/>
      <c r="U139" s="128"/>
      <c r="V139" s="67"/>
      <c r="W139" s="130"/>
      <c r="X139" s="127"/>
      <c r="Y139" s="128"/>
      <c r="Z139" s="67"/>
      <c r="AA139" s="67"/>
      <c r="AB139" s="67"/>
      <c r="AC139" s="67"/>
      <c r="AD139" s="128"/>
      <c r="AE139" s="127"/>
      <c r="AF139" s="67"/>
      <c r="AG139" s="67"/>
      <c r="AH139" s="67"/>
      <c r="AI139" s="67"/>
      <c r="AJ139" s="67"/>
      <c r="AK139" s="67"/>
      <c r="AL139" s="67"/>
      <c r="AM139" s="67"/>
      <c r="AN139" s="67"/>
      <c r="AO139" s="67"/>
      <c r="AP139" s="67"/>
      <c r="AQ139" s="67"/>
      <c r="AR139" s="128"/>
      <c r="AS139" s="129"/>
      <c r="AT139" s="67"/>
      <c r="AU139" s="129"/>
      <c r="AV139" s="67"/>
      <c r="AW139" s="67"/>
      <c r="AX139" s="67"/>
      <c r="AY139" s="67"/>
      <c r="AZ139" s="67"/>
      <c r="BA139" s="128"/>
      <c r="BB139" s="127"/>
      <c r="BC139" s="67"/>
      <c r="BD139" s="67"/>
      <c r="BE139" s="67"/>
      <c r="BF139" s="67"/>
      <c r="BG139" s="67"/>
      <c r="BH139" s="67"/>
      <c r="BI139" s="128"/>
      <c r="BJ139" s="127"/>
      <c r="BK139" s="126"/>
    </row>
    <row r="140" spans="2:63" ht="15.75">
      <c r="B140" s="49"/>
      <c r="C140" s="125"/>
      <c r="D140" s="392"/>
      <c r="E140" s="393"/>
      <c r="F140" s="394"/>
      <c r="G140" s="394"/>
      <c r="H140" s="394"/>
      <c r="I140" s="394"/>
      <c r="J140" s="395"/>
      <c r="K140" s="394"/>
      <c r="L140" s="394"/>
      <c r="M140" s="394"/>
      <c r="N140" s="394"/>
      <c r="O140" s="394"/>
      <c r="P140" s="396"/>
      <c r="Q140" s="397"/>
      <c r="R140" s="398"/>
      <c r="S140" s="397"/>
      <c r="T140" s="399"/>
      <c r="U140" s="400"/>
      <c r="V140" s="400"/>
      <c r="W140" s="401"/>
      <c r="X140" s="402"/>
      <c r="Y140" s="403"/>
      <c r="Z140" s="404"/>
      <c r="AA140" s="404"/>
      <c r="AB140" s="404"/>
      <c r="AC140" s="405"/>
      <c r="AD140" s="406"/>
      <c r="AE140" s="402"/>
      <c r="AF140" s="407"/>
      <c r="AG140" s="407"/>
      <c r="AH140" s="407"/>
      <c r="AI140" s="407"/>
      <c r="AJ140" s="407"/>
      <c r="AK140" s="408"/>
      <c r="AL140" s="408"/>
      <c r="AM140" s="408"/>
      <c r="AN140" s="408"/>
      <c r="AO140" s="408"/>
      <c r="AP140" s="408"/>
      <c r="AQ140" s="408"/>
      <c r="AR140" s="409"/>
      <c r="AS140" s="410"/>
      <c r="AT140" s="409"/>
      <c r="AU140" s="410"/>
      <c r="AV140" s="409"/>
      <c r="AW140" s="411"/>
      <c r="AX140" s="411"/>
      <c r="AY140" s="411"/>
      <c r="AZ140" s="410"/>
      <c r="BA140" s="411"/>
      <c r="BB140" s="410"/>
      <c r="BC140" s="408"/>
      <c r="BD140" s="408"/>
      <c r="BE140" s="408"/>
      <c r="BF140" s="408"/>
      <c r="BG140" s="408"/>
      <c r="BH140" s="408"/>
      <c r="BI140" s="409"/>
      <c r="BJ140" s="410"/>
      <c r="BK140" s="126"/>
    </row>
    <row r="141" spans="2:63" ht="15.75">
      <c r="B141" s="49"/>
      <c r="C141" s="125"/>
      <c r="D141" s="412"/>
      <c r="E141" s="46"/>
      <c r="F141" s="45"/>
      <c r="G141" s="45"/>
      <c r="H141" s="45"/>
      <c r="I141" s="45"/>
      <c r="J141" s="183"/>
      <c r="K141" s="45"/>
      <c r="L141" s="45"/>
      <c r="M141" s="45"/>
      <c r="N141" s="45"/>
      <c r="O141" s="45"/>
      <c r="P141" s="44"/>
      <c r="Q141" s="180"/>
      <c r="R141" s="43"/>
      <c r="S141" s="413"/>
      <c r="T141" s="414"/>
      <c r="U141" s="415"/>
      <c r="V141" s="415"/>
      <c r="W141" s="316"/>
      <c r="X141" s="416"/>
      <c r="Y141" s="316"/>
      <c r="Z141" s="415"/>
      <c r="AA141" s="415"/>
      <c r="AB141" s="415"/>
      <c r="AC141" s="417"/>
      <c r="AD141" s="415"/>
      <c r="AE141" s="416"/>
      <c r="AF141" s="415"/>
      <c r="AG141" s="415"/>
      <c r="AH141" s="415"/>
      <c r="AI141" s="415"/>
      <c r="AJ141" s="415"/>
      <c r="AK141" s="415"/>
      <c r="AL141" s="415"/>
      <c r="AM141" s="415"/>
      <c r="AN141" s="415"/>
      <c r="AO141" s="415"/>
      <c r="AP141" s="415"/>
      <c r="AQ141" s="415"/>
      <c r="AR141" s="316"/>
      <c r="AS141" s="416"/>
      <c r="AT141" s="316"/>
      <c r="AU141" s="416"/>
      <c r="AV141" s="316"/>
      <c r="AW141" s="415"/>
      <c r="AX141" s="415"/>
      <c r="AY141" s="415"/>
      <c r="AZ141" s="417"/>
      <c r="BA141" s="415"/>
      <c r="BB141" s="416"/>
      <c r="BC141" s="418"/>
      <c r="BD141" s="415"/>
      <c r="BE141" s="418"/>
      <c r="BF141" s="415"/>
      <c r="BG141" s="415"/>
      <c r="BH141" s="418"/>
      <c r="BI141" s="316"/>
      <c r="BJ141" s="416"/>
      <c r="BK141" s="126"/>
    </row>
    <row r="142" spans="2:63" ht="6.75" customHeight="1" thickBot="1">
      <c r="B142" s="49"/>
      <c r="C142" s="125"/>
      <c r="D142" s="419"/>
      <c r="E142" s="420"/>
      <c r="F142" s="421"/>
      <c r="G142" s="421"/>
      <c r="H142" s="421"/>
      <c r="I142" s="421"/>
      <c r="J142" s="422"/>
      <c r="K142" s="421"/>
      <c r="L142" s="421"/>
      <c r="M142" s="421"/>
      <c r="N142" s="421"/>
      <c r="O142" s="421"/>
      <c r="P142" s="423"/>
      <c r="Q142" s="424"/>
      <c r="R142" s="425"/>
      <c r="S142" s="424"/>
      <c r="T142" s="426"/>
      <c r="U142" s="427"/>
      <c r="V142" s="427"/>
      <c r="W142" s="428"/>
      <c r="X142" s="429"/>
      <c r="Y142" s="430"/>
      <c r="Z142" s="431"/>
      <c r="AA142" s="431"/>
      <c r="AB142" s="431"/>
      <c r="AC142" s="432"/>
      <c r="AD142" s="433"/>
      <c r="AE142" s="429"/>
      <c r="AF142" s="434"/>
      <c r="AG142" s="434"/>
      <c r="AH142" s="434"/>
      <c r="AI142" s="434"/>
      <c r="AJ142" s="434"/>
      <c r="AK142" s="435"/>
      <c r="AL142" s="435"/>
      <c r="AM142" s="435"/>
      <c r="AN142" s="435"/>
      <c r="AO142" s="435"/>
      <c r="AP142" s="435"/>
      <c r="AQ142" s="435"/>
      <c r="AR142" s="51"/>
      <c r="AS142" s="50"/>
      <c r="AT142" s="51"/>
      <c r="AU142" s="50"/>
      <c r="AV142" s="51"/>
      <c r="AW142" s="436"/>
      <c r="AX142" s="436"/>
      <c r="AY142" s="436"/>
      <c r="AZ142" s="50"/>
      <c r="BA142" s="436"/>
      <c r="BB142" s="50"/>
      <c r="BC142" s="435"/>
      <c r="BD142" s="435"/>
      <c r="BE142" s="435"/>
      <c r="BF142" s="435"/>
      <c r="BG142" s="435"/>
      <c r="BH142" s="435"/>
      <c r="BI142" s="51"/>
      <c r="BJ142" s="50"/>
    </row>
    <row r="143" spans="2:63" ht="16.5" thickBot="1">
      <c r="B143" s="124"/>
      <c r="C143" s="61"/>
      <c r="D143" s="123"/>
      <c r="E143" s="122"/>
      <c r="F143" s="121"/>
      <c r="G143" s="121"/>
      <c r="H143" s="121"/>
      <c r="I143" s="121"/>
      <c r="J143" s="121"/>
      <c r="K143" s="121"/>
      <c r="L143" s="121"/>
      <c r="M143" s="121"/>
      <c r="N143" s="121"/>
      <c r="O143" s="121"/>
      <c r="P143" s="120"/>
      <c r="Q143" s="118"/>
      <c r="R143" s="119"/>
      <c r="S143" s="118"/>
      <c r="T143" s="117"/>
      <c r="U143" s="24"/>
      <c r="V143" s="24"/>
      <c r="W143" s="116"/>
      <c r="X143" s="115"/>
      <c r="Y143" s="20"/>
      <c r="Z143" s="20"/>
      <c r="AA143" s="20"/>
      <c r="AB143" s="20"/>
      <c r="AC143" s="20"/>
      <c r="AD143" s="65"/>
      <c r="AE143" s="115"/>
      <c r="AF143" s="19"/>
      <c r="AG143" s="19"/>
      <c r="AH143" s="19"/>
      <c r="AI143" s="19"/>
      <c r="AJ143" s="19"/>
      <c r="AK143" s="18"/>
      <c r="AL143" s="18"/>
      <c r="AM143" s="18"/>
      <c r="AN143" s="18"/>
      <c r="AO143" s="18"/>
      <c r="AP143" s="18"/>
      <c r="AQ143" s="18"/>
      <c r="AR143" s="64"/>
      <c r="AS143" s="63"/>
      <c r="AT143" s="64"/>
      <c r="AU143" s="63"/>
      <c r="BA143" s="64"/>
      <c r="BB143" s="63"/>
      <c r="BC143" s="18"/>
      <c r="BD143" s="18"/>
      <c r="BE143" s="18"/>
      <c r="BF143" s="18"/>
      <c r="BG143" s="18"/>
      <c r="BH143" s="18"/>
      <c r="BI143" s="64"/>
      <c r="BJ143" s="63"/>
    </row>
    <row r="144" spans="2:63" ht="15.75" outlineLevel="1">
      <c r="B144" s="113"/>
      <c r="C144" s="112"/>
      <c r="D144" s="114"/>
      <c r="E144" s="111"/>
      <c r="F144" s="109"/>
      <c r="G144" s="109"/>
      <c r="H144" s="109"/>
      <c r="I144" s="109"/>
      <c r="J144" s="110"/>
      <c r="K144" s="109"/>
      <c r="L144" s="109"/>
      <c r="M144" s="108"/>
      <c r="N144" s="108"/>
      <c r="O144" s="108"/>
      <c r="P144" s="107"/>
      <c r="Q144" s="105"/>
      <c r="R144" s="106"/>
      <c r="S144" s="105"/>
      <c r="T144" s="104"/>
      <c r="U144" s="67"/>
      <c r="V144" s="67"/>
      <c r="W144" s="103"/>
      <c r="X144" s="102"/>
      <c r="Y144" s="20"/>
      <c r="Z144" s="20"/>
      <c r="AA144" s="20"/>
      <c r="AB144" s="20"/>
      <c r="AC144" s="20"/>
      <c r="AD144" s="65"/>
      <c r="AE144" s="102"/>
      <c r="AF144" s="19"/>
      <c r="AG144" s="19"/>
      <c r="AH144" s="19"/>
      <c r="AI144" s="19"/>
      <c r="AJ144" s="19"/>
      <c r="AK144" s="18"/>
      <c r="AL144" s="18"/>
      <c r="AM144" s="18"/>
      <c r="AN144" s="18"/>
      <c r="AO144" s="18"/>
      <c r="AP144" s="18"/>
      <c r="AQ144" s="18"/>
      <c r="AR144" s="64"/>
      <c r="AS144" s="63"/>
      <c r="AT144" s="64"/>
      <c r="AU144" s="63"/>
      <c r="BA144" s="64"/>
      <c r="BB144" s="63"/>
      <c r="BC144" s="18"/>
      <c r="BD144" s="18"/>
      <c r="BE144" s="18"/>
      <c r="BF144" s="18"/>
      <c r="BG144" s="18"/>
      <c r="BH144" s="18"/>
      <c r="BI144" s="64"/>
      <c r="BJ144" s="63"/>
    </row>
    <row r="145" spans="2:63" ht="15.75" outlineLevel="1">
      <c r="B145" s="113"/>
      <c r="C145" s="112"/>
      <c r="D145" s="37"/>
      <c r="E145" s="111"/>
      <c r="F145" s="109"/>
      <c r="G145" s="109"/>
      <c r="H145" s="109"/>
      <c r="I145" s="109"/>
      <c r="J145" s="110"/>
      <c r="K145" s="109"/>
      <c r="L145" s="109"/>
      <c r="M145" s="108"/>
      <c r="N145" s="108"/>
      <c r="O145" s="108"/>
      <c r="P145" s="107"/>
      <c r="Q145" s="105"/>
      <c r="R145" s="106"/>
      <c r="S145" s="105"/>
      <c r="T145" s="104"/>
      <c r="U145" s="67"/>
      <c r="V145" s="67"/>
      <c r="W145" s="103"/>
      <c r="X145" s="102"/>
      <c r="Y145" s="20"/>
      <c r="Z145" s="20"/>
      <c r="AA145" s="20"/>
      <c r="AB145" s="20"/>
      <c r="AC145" s="20"/>
      <c r="AD145" s="65"/>
      <c r="AE145" s="102"/>
      <c r="AF145" s="19"/>
      <c r="AG145" s="19"/>
      <c r="AH145" s="19"/>
      <c r="AI145" s="19"/>
      <c r="AJ145" s="19"/>
      <c r="AK145" s="18"/>
      <c r="AL145" s="18"/>
      <c r="AM145" s="18"/>
      <c r="AN145" s="18"/>
      <c r="AO145" s="18"/>
      <c r="AP145" s="18"/>
      <c r="AQ145" s="18"/>
      <c r="AR145" s="64"/>
      <c r="AS145" s="63"/>
      <c r="AT145" s="64"/>
      <c r="AU145" s="63"/>
      <c r="BA145" s="64"/>
      <c r="BB145" s="63"/>
      <c r="BC145" s="18"/>
      <c r="BD145" s="18"/>
      <c r="BE145" s="18"/>
      <c r="BF145" s="18"/>
      <c r="BG145" s="18"/>
      <c r="BH145" s="18"/>
      <c r="BI145" s="64"/>
      <c r="BJ145" s="63"/>
      <c r="BK145" s="16"/>
    </row>
    <row r="146" spans="2:63" ht="15.75" outlineLevel="1">
      <c r="B146" s="100"/>
      <c r="C146" s="99"/>
      <c r="D146" s="88"/>
      <c r="E146" s="101"/>
      <c r="F146" s="95"/>
      <c r="G146" s="95"/>
      <c r="H146" s="95"/>
      <c r="I146" s="95"/>
      <c r="J146" s="96"/>
      <c r="K146" s="95"/>
      <c r="L146" s="95"/>
      <c r="M146" s="94"/>
      <c r="N146" s="94"/>
      <c r="O146" s="94"/>
      <c r="P146" s="93"/>
      <c r="Q146" s="69"/>
      <c r="R146" s="92"/>
      <c r="S146" s="69"/>
      <c r="T146" s="91"/>
      <c r="U146" s="67"/>
      <c r="V146" s="67"/>
      <c r="W146" s="103"/>
      <c r="X146" s="102"/>
      <c r="Y146" s="20"/>
      <c r="Z146" s="20"/>
      <c r="AA146" s="20"/>
      <c r="AB146" s="20"/>
      <c r="AC146" s="20"/>
      <c r="AD146" s="65"/>
      <c r="AE146" s="102"/>
      <c r="AF146" s="19"/>
      <c r="AG146" s="19"/>
      <c r="AH146" s="19"/>
      <c r="AI146" s="19"/>
      <c r="AJ146" s="19"/>
      <c r="AK146" s="18"/>
      <c r="AL146" s="18"/>
      <c r="AM146" s="18"/>
      <c r="AN146" s="18"/>
      <c r="AO146" s="18"/>
      <c r="AP146" s="18"/>
      <c r="AQ146" s="18"/>
      <c r="AR146" s="64"/>
      <c r="AS146" s="63"/>
      <c r="AT146" s="64"/>
      <c r="AU146" s="63"/>
      <c r="BA146" s="64"/>
      <c r="BB146" s="63"/>
      <c r="BC146" s="18"/>
      <c r="BD146" s="18"/>
      <c r="BE146" s="18"/>
      <c r="BF146" s="18"/>
      <c r="BG146" s="18"/>
      <c r="BH146" s="18"/>
      <c r="BI146" s="64"/>
      <c r="BJ146" s="63"/>
      <c r="BK146" s="16"/>
    </row>
    <row r="147" spans="2:63" ht="15.75" outlineLevel="1">
      <c r="B147" s="100"/>
      <c r="C147" s="99"/>
      <c r="D147" s="88"/>
      <c r="E147" s="101"/>
      <c r="F147" s="95"/>
      <c r="G147" s="95"/>
      <c r="H147" s="95"/>
      <c r="I147" s="95"/>
      <c r="J147" s="96"/>
      <c r="K147" s="95"/>
      <c r="L147" s="95"/>
      <c r="M147" s="94"/>
      <c r="N147" s="94"/>
      <c r="O147" s="94"/>
      <c r="P147" s="93"/>
      <c r="Q147" s="69"/>
      <c r="R147" s="92"/>
      <c r="S147" s="69"/>
      <c r="T147" s="91"/>
      <c r="U147" s="67"/>
      <c r="V147" s="67"/>
      <c r="W147" s="79"/>
      <c r="X147" s="78"/>
      <c r="Y147" s="20"/>
      <c r="Z147" s="20"/>
      <c r="AA147" s="20"/>
      <c r="AB147" s="20"/>
      <c r="AC147" s="20"/>
      <c r="AD147" s="65"/>
      <c r="AE147" s="78"/>
      <c r="AF147" s="19"/>
      <c r="AG147" s="19"/>
      <c r="AH147" s="19"/>
      <c r="AI147" s="19"/>
      <c r="AJ147" s="19"/>
      <c r="AK147" s="18"/>
      <c r="AL147" s="18"/>
      <c r="AM147" s="18"/>
      <c r="AN147" s="18"/>
      <c r="AO147" s="18"/>
      <c r="AP147" s="18"/>
      <c r="AQ147" s="18"/>
      <c r="AR147" s="64"/>
      <c r="AS147" s="63"/>
      <c r="AT147" s="64"/>
      <c r="AU147" s="63"/>
      <c r="BA147" s="64"/>
      <c r="BB147" s="63"/>
      <c r="BC147" s="18"/>
      <c r="BD147" s="18"/>
      <c r="BE147" s="18"/>
      <c r="BF147" s="18"/>
      <c r="BG147" s="18"/>
      <c r="BH147" s="18"/>
      <c r="BI147" s="64"/>
      <c r="BJ147" s="63"/>
      <c r="BK147" s="16"/>
    </row>
    <row r="148" spans="2:63" ht="15.75" outlineLevel="1">
      <c r="B148" s="100"/>
      <c r="C148" s="99"/>
      <c r="D148" s="88"/>
      <c r="E148" s="101"/>
      <c r="F148" s="95"/>
      <c r="G148" s="95"/>
      <c r="H148" s="95"/>
      <c r="I148" s="95"/>
      <c r="J148" s="96"/>
      <c r="K148" s="95"/>
      <c r="L148" s="95"/>
      <c r="M148" s="94"/>
      <c r="N148" s="94"/>
      <c r="O148" s="94"/>
      <c r="P148" s="93"/>
      <c r="Q148" s="69"/>
      <c r="R148" s="92"/>
      <c r="S148" s="69"/>
      <c r="T148" s="91"/>
      <c r="U148" s="67"/>
      <c r="V148" s="67"/>
      <c r="W148" s="79"/>
      <c r="X148" s="78"/>
      <c r="Y148" s="20"/>
      <c r="Z148" s="20"/>
      <c r="AA148" s="20"/>
      <c r="AB148" s="20"/>
      <c r="AC148" s="20"/>
      <c r="AD148" s="65"/>
      <c r="AE148" s="78"/>
      <c r="AF148" s="19"/>
      <c r="AG148" s="19"/>
      <c r="AH148" s="19"/>
      <c r="AI148" s="19"/>
      <c r="AJ148" s="19"/>
      <c r="AK148" s="18"/>
      <c r="AL148" s="18"/>
      <c r="AM148" s="18"/>
      <c r="AN148" s="18"/>
      <c r="AO148" s="18"/>
      <c r="AP148" s="18"/>
      <c r="AQ148" s="18"/>
      <c r="AR148" s="64"/>
      <c r="AS148" s="63"/>
      <c r="AT148" s="64"/>
      <c r="AU148" s="63"/>
      <c r="BA148" s="64"/>
      <c r="BB148" s="63"/>
      <c r="BC148" s="18"/>
      <c r="BD148" s="18"/>
      <c r="BE148" s="18"/>
      <c r="BF148" s="18"/>
      <c r="BG148" s="18"/>
      <c r="BH148" s="18"/>
      <c r="BI148" s="64"/>
      <c r="BJ148" s="63"/>
      <c r="BK148" s="16"/>
    </row>
    <row r="149" spans="2:63" ht="15.75" outlineLevel="1">
      <c r="B149" s="100"/>
      <c r="C149" s="99"/>
      <c r="D149" s="37"/>
      <c r="E149" s="98"/>
      <c r="F149" s="97"/>
      <c r="G149" s="97"/>
      <c r="H149" s="95"/>
      <c r="I149" s="95"/>
      <c r="J149" s="96"/>
      <c r="K149" s="95"/>
      <c r="L149" s="95"/>
      <c r="M149" s="94"/>
      <c r="N149" s="94"/>
      <c r="O149" s="94"/>
      <c r="P149" s="93"/>
      <c r="Q149" s="69"/>
      <c r="R149" s="92"/>
      <c r="S149" s="69"/>
      <c r="T149" s="91"/>
      <c r="U149" s="67"/>
      <c r="V149" s="67"/>
      <c r="W149" s="79"/>
      <c r="X149" s="78"/>
      <c r="Y149" s="20"/>
      <c r="Z149" s="20"/>
      <c r="AA149" s="20"/>
      <c r="AB149" s="20"/>
      <c r="AC149" s="20"/>
      <c r="AD149" s="65"/>
      <c r="AE149" s="78"/>
      <c r="AF149" s="19"/>
      <c r="AG149" s="19"/>
      <c r="AH149" s="19"/>
      <c r="AI149" s="19"/>
      <c r="AJ149" s="19"/>
      <c r="AK149" s="18"/>
      <c r="AL149" s="18"/>
      <c r="AM149" s="18"/>
      <c r="AN149" s="18"/>
      <c r="AO149" s="18"/>
      <c r="AP149" s="18"/>
      <c r="AQ149" s="18"/>
      <c r="AR149" s="64"/>
      <c r="AS149" s="63"/>
      <c r="AT149" s="64"/>
      <c r="AU149" s="63"/>
      <c r="BA149" s="64"/>
      <c r="BB149" s="63"/>
      <c r="BC149" s="18"/>
      <c r="BD149" s="18"/>
      <c r="BE149" s="18"/>
      <c r="BF149" s="18"/>
      <c r="BG149" s="18"/>
      <c r="BH149" s="18"/>
      <c r="BI149" s="64"/>
      <c r="BJ149" s="63"/>
      <c r="BK149" s="16"/>
    </row>
    <row r="150" spans="2:63" ht="15.75" outlineLevel="1">
      <c r="B150" s="90"/>
      <c r="C150" s="89"/>
      <c r="D150" s="37"/>
      <c r="E150" s="87"/>
      <c r="F150" s="86"/>
      <c r="G150" s="86"/>
      <c r="H150" s="84"/>
      <c r="I150" s="84"/>
      <c r="J150" s="85"/>
      <c r="K150" s="84"/>
      <c r="L150" s="84"/>
      <c r="M150" s="83"/>
      <c r="N150" s="83"/>
      <c r="O150" s="83"/>
      <c r="P150" s="82"/>
      <c r="Q150" s="69"/>
      <c r="R150" s="81"/>
      <c r="S150" s="69"/>
      <c r="T150" s="80"/>
      <c r="U150" s="67"/>
      <c r="V150" s="67"/>
      <c r="W150" s="79"/>
      <c r="X150" s="78"/>
      <c r="Y150" s="20"/>
      <c r="Z150" s="20"/>
      <c r="AA150" s="20"/>
      <c r="AB150" s="20"/>
      <c r="AC150" s="20"/>
      <c r="AD150" s="65"/>
      <c r="AE150" s="78"/>
      <c r="AF150" s="19"/>
      <c r="AG150" s="19"/>
      <c r="AH150" s="19"/>
      <c r="AI150" s="19"/>
      <c r="AJ150" s="19"/>
      <c r="AK150" s="18"/>
      <c r="AL150" s="18"/>
      <c r="AM150" s="18"/>
      <c r="AN150" s="18"/>
      <c r="AO150" s="18"/>
      <c r="AP150" s="18"/>
      <c r="AQ150" s="18"/>
      <c r="AR150" s="64"/>
      <c r="AS150" s="63"/>
      <c r="AT150" s="64"/>
      <c r="AU150" s="63"/>
      <c r="BA150" s="64"/>
      <c r="BB150" s="63"/>
      <c r="BC150" s="18"/>
      <c r="BD150" s="18"/>
      <c r="BE150" s="18"/>
      <c r="BF150" s="18"/>
      <c r="BG150" s="18"/>
      <c r="BH150" s="18"/>
      <c r="BI150" s="64"/>
      <c r="BJ150" s="63"/>
      <c r="BK150" s="16"/>
    </row>
    <row r="151" spans="2:63" ht="15.75" outlineLevel="1">
      <c r="B151" s="90"/>
      <c r="C151" s="89"/>
      <c r="D151" s="88"/>
      <c r="E151" s="87"/>
      <c r="F151" s="86"/>
      <c r="G151" s="86"/>
      <c r="H151" s="84"/>
      <c r="I151" s="84"/>
      <c r="J151" s="85"/>
      <c r="K151" s="84"/>
      <c r="L151" s="84"/>
      <c r="M151" s="83"/>
      <c r="N151" s="83"/>
      <c r="O151" s="83"/>
      <c r="P151" s="82"/>
      <c r="Q151" s="69"/>
      <c r="R151" s="81"/>
      <c r="S151" s="69"/>
      <c r="T151" s="80"/>
      <c r="U151" s="67"/>
      <c r="V151" s="67"/>
      <c r="W151" s="79"/>
      <c r="X151" s="78"/>
      <c r="Y151" s="20"/>
      <c r="Z151" s="20"/>
      <c r="AA151" s="20"/>
      <c r="AB151" s="20"/>
      <c r="AC151" s="20"/>
      <c r="AD151" s="65"/>
      <c r="AE151" s="78"/>
      <c r="AF151" s="19"/>
      <c r="AG151" s="19"/>
      <c r="AH151" s="19"/>
      <c r="AI151" s="19"/>
      <c r="AJ151" s="19"/>
      <c r="AK151" s="18"/>
      <c r="AL151" s="18"/>
      <c r="AM151" s="18"/>
      <c r="AN151" s="18"/>
      <c r="AO151" s="18"/>
      <c r="AP151" s="18"/>
      <c r="AQ151" s="18"/>
      <c r="AR151" s="64"/>
      <c r="AS151" s="63"/>
      <c r="AT151" s="64"/>
      <c r="AU151" s="63"/>
      <c r="BA151" s="64"/>
      <c r="BB151" s="63"/>
      <c r="BC151" s="18"/>
      <c r="BD151" s="18"/>
      <c r="BE151" s="18"/>
      <c r="BF151" s="18"/>
      <c r="BG151" s="18"/>
      <c r="BH151" s="18"/>
      <c r="BI151" s="64"/>
      <c r="BJ151" s="63"/>
      <c r="BK151" s="16"/>
    </row>
    <row r="152" spans="2:63" ht="16.5" thickBot="1">
      <c r="B152" s="77"/>
      <c r="C152" s="76"/>
      <c r="D152" s="75"/>
      <c r="E152" s="74"/>
      <c r="F152" s="72"/>
      <c r="G152" s="72"/>
      <c r="H152" s="72"/>
      <c r="I152" s="72"/>
      <c r="J152" s="73"/>
      <c r="K152" s="72"/>
      <c r="L152" s="72"/>
      <c r="M152" s="72"/>
      <c r="N152" s="72"/>
      <c r="O152" s="72"/>
      <c r="P152" s="71"/>
      <c r="Q152" s="69"/>
      <c r="R152" s="70"/>
      <c r="S152" s="69"/>
      <c r="T152" s="68"/>
      <c r="U152" s="67"/>
      <c r="V152" s="67"/>
      <c r="W152" s="66"/>
      <c r="X152" s="41"/>
      <c r="Y152" s="20"/>
      <c r="Z152" s="20"/>
      <c r="AA152" s="20"/>
      <c r="AB152" s="20"/>
      <c r="AC152" s="20"/>
      <c r="AD152" s="65"/>
      <c r="AE152" s="41"/>
      <c r="AF152" s="19"/>
      <c r="AG152" s="19"/>
      <c r="AH152" s="19"/>
      <c r="AI152" s="19"/>
      <c r="AJ152" s="19"/>
      <c r="AK152" s="18"/>
      <c r="AL152" s="18"/>
      <c r="AM152" s="18"/>
      <c r="AN152" s="18"/>
      <c r="AO152" s="18"/>
      <c r="AP152" s="18"/>
      <c r="AQ152" s="18"/>
      <c r="AR152" s="64"/>
      <c r="AS152" s="63"/>
      <c r="AT152" s="64"/>
      <c r="AU152" s="63"/>
      <c r="BA152" s="64"/>
      <c r="BB152" s="63"/>
      <c r="BC152" s="18"/>
      <c r="BD152" s="18"/>
      <c r="BE152" s="18"/>
      <c r="BF152" s="18"/>
      <c r="BG152" s="18"/>
      <c r="BH152" s="18"/>
      <c r="BI152" s="64"/>
      <c r="BJ152" s="63"/>
      <c r="BK152" s="16"/>
    </row>
    <row r="153" spans="2:63" ht="27" customHeight="1" thickBot="1">
      <c r="B153" s="62"/>
      <c r="C153" s="61"/>
      <c r="D153" s="60"/>
      <c r="E153" s="59"/>
      <c r="F153" s="58"/>
      <c r="G153" s="58"/>
      <c r="H153" s="58"/>
      <c r="I153" s="58"/>
      <c r="J153" s="58"/>
      <c r="K153" s="58"/>
      <c r="L153" s="58"/>
      <c r="M153" s="58"/>
      <c r="N153" s="58"/>
      <c r="O153" s="58"/>
      <c r="P153" s="57"/>
      <c r="Q153" s="55"/>
      <c r="R153" s="56"/>
      <c r="S153" s="55"/>
      <c r="T153" s="54"/>
      <c r="U153" s="24"/>
      <c r="V153" s="24"/>
      <c r="W153" s="53"/>
      <c r="X153" s="52"/>
      <c r="Y153" s="20"/>
      <c r="Z153" s="20"/>
      <c r="AA153" s="20"/>
      <c r="AB153" s="20"/>
      <c r="AC153" s="20"/>
      <c r="AD153" s="51"/>
      <c r="AE153" s="52"/>
      <c r="AF153" s="19"/>
      <c r="AG153" s="19"/>
      <c r="AH153" s="19"/>
      <c r="AI153" s="19"/>
      <c r="AJ153" s="19"/>
      <c r="AK153" s="18"/>
      <c r="AL153" s="18"/>
      <c r="AM153" s="18"/>
      <c r="AN153" s="18"/>
      <c r="AO153" s="18"/>
      <c r="AP153" s="18"/>
      <c r="AQ153" s="18"/>
      <c r="AR153" s="51"/>
      <c r="AS153" s="50"/>
      <c r="AT153" s="51"/>
      <c r="AU153" s="50"/>
      <c r="BA153" s="51"/>
      <c r="BB153" s="50"/>
      <c r="BC153" s="18"/>
      <c r="BD153" s="18"/>
      <c r="BE153" s="18"/>
      <c r="BF153" s="18"/>
      <c r="BG153" s="18"/>
      <c r="BH153" s="18"/>
      <c r="BI153" s="51"/>
      <c r="BJ153" s="50"/>
      <c r="BK153" s="16"/>
    </row>
    <row r="154" spans="2:63" ht="16.5" thickBot="1">
      <c r="B154" s="49"/>
      <c r="C154" s="48"/>
      <c r="D154" s="47"/>
      <c r="E154" s="46"/>
      <c r="F154" s="45"/>
      <c r="G154" s="45"/>
      <c r="H154" s="45"/>
      <c r="I154" s="45"/>
      <c r="J154" s="45"/>
      <c r="K154" s="45"/>
      <c r="L154" s="45"/>
      <c r="M154" s="45"/>
      <c r="N154" s="45"/>
      <c r="O154" s="45"/>
      <c r="P154" s="44"/>
      <c r="Q154" s="42"/>
      <c r="R154" s="43"/>
      <c r="S154" s="42"/>
      <c r="T154" s="41"/>
      <c r="U154" s="24"/>
      <c r="V154" s="24"/>
      <c r="W154" s="40"/>
      <c r="X154" s="40"/>
      <c r="Y154" s="20"/>
      <c r="Z154" s="20"/>
      <c r="AA154" s="20"/>
      <c r="AB154" s="20"/>
      <c r="AC154" s="20"/>
      <c r="AD154" s="40"/>
      <c r="AE154" s="40"/>
      <c r="AF154" s="19"/>
      <c r="AG154" s="19"/>
      <c r="AH154" s="19"/>
      <c r="AI154" s="19"/>
      <c r="AJ154" s="19"/>
      <c r="AK154" s="18"/>
      <c r="AL154" s="18"/>
      <c r="AM154" s="18"/>
      <c r="AN154" s="18"/>
      <c r="AO154" s="18"/>
      <c r="AP154" s="18"/>
      <c r="AQ154" s="18"/>
      <c r="BC154" s="18"/>
      <c r="BD154" s="18"/>
      <c r="BE154" s="18"/>
      <c r="BF154" s="18"/>
      <c r="BG154" s="18"/>
      <c r="BH154" s="18"/>
      <c r="BK154" s="16"/>
    </row>
    <row r="155" spans="2:63" ht="16.5" thickBot="1">
      <c r="B155" s="39"/>
      <c r="C155" s="38"/>
      <c r="D155" s="37"/>
      <c r="E155" s="36"/>
      <c r="F155" s="36"/>
      <c r="G155" s="36"/>
      <c r="H155" s="36"/>
      <c r="I155" s="36"/>
      <c r="J155" s="36"/>
      <c r="K155" s="35"/>
      <c r="L155" s="34"/>
      <c r="M155" s="34"/>
      <c r="N155" s="34"/>
      <c r="O155" s="34"/>
      <c r="P155" s="33"/>
      <c r="Q155" s="32"/>
      <c r="R155" s="31"/>
      <c r="S155" s="30"/>
      <c r="T155" s="29"/>
      <c r="U155" s="24"/>
      <c r="V155" s="24"/>
      <c r="Y155" s="20"/>
      <c r="Z155" s="20"/>
      <c r="AA155" s="20"/>
      <c r="AB155" s="20"/>
      <c r="AC155" s="20"/>
      <c r="AF155" s="19"/>
      <c r="AG155" s="19"/>
      <c r="AH155" s="19"/>
      <c r="AI155" s="19"/>
      <c r="AJ155" s="19"/>
      <c r="AK155" s="18"/>
      <c r="AL155" s="18"/>
      <c r="AM155" s="18"/>
      <c r="AN155" s="18"/>
      <c r="AO155" s="18"/>
      <c r="AP155" s="18"/>
      <c r="AQ155" s="18"/>
      <c r="BC155" s="18"/>
      <c r="BD155" s="18"/>
      <c r="BE155" s="18"/>
      <c r="BF155" s="18"/>
      <c r="BG155" s="18"/>
      <c r="BH155" s="18"/>
      <c r="BK155" s="16"/>
    </row>
    <row r="156" spans="2:63" ht="18.75" thickBot="1">
      <c r="K156" s="28"/>
      <c r="R156" s="27"/>
      <c r="S156" s="26"/>
      <c r="T156" s="25"/>
      <c r="U156" s="24"/>
      <c r="V156" s="24"/>
      <c r="W156" s="23"/>
      <c r="X156" s="23"/>
      <c r="Y156" s="20"/>
      <c r="Z156" s="20"/>
      <c r="AA156" s="20"/>
      <c r="AB156" s="20"/>
      <c r="AC156" s="20"/>
      <c r="AD156" s="23"/>
      <c r="AE156" s="23"/>
      <c r="AF156" s="19"/>
      <c r="AG156" s="19"/>
      <c r="AH156" s="19"/>
      <c r="AI156" s="19"/>
      <c r="AJ156" s="19"/>
      <c r="AK156" s="18"/>
      <c r="AL156" s="18"/>
      <c r="AM156" s="18"/>
      <c r="AN156" s="18"/>
      <c r="AO156" s="18"/>
      <c r="AP156" s="18"/>
      <c r="AQ156" s="18"/>
      <c r="BC156" s="18"/>
      <c r="BD156" s="18"/>
      <c r="BE156" s="18"/>
      <c r="BF156" s="18"/>
      <c r="BG156" s="18"/>
      <c r="BH156" s="18"/>
      <c r="BK156" s="16"/>
    </row>
    <row r="157" spans="2:63">
      <c r="G157" s="22"/>
      <c r="R157" s="21"/>
      <c r="Y157" s="20"/>
      <c r="Z157" s="20"/>
      <c r="AA157" s="20"/>
      <c r="AB157" s="20"/>
      <c r="AC157" s="20"/>
      <c r="AF157" s="19"/>
      <c r="AG157" s="19"/>
      <c r="AH157" s="19"/>
      <c r="AI157" s="19"/>
      <c r="AJ157" s="19"/>
      <c r="AK157" s="18"/>
      <c r="AL157" s="18"/>
      <c r="AM157" s="18"/>
      <c r="AN157" s="18"/>
      <c r="AO157" s="18"/>
      <c r="AP157" s="18"/>
      <c r="AQ157" s="18"/>
      <c r="BC157" s="18"/>
      <c r="BD157" s="18"/>
      <c r="BE157" s="18"/>
      <c r="BF157" s="18"/>
      <c r="BG157" s="18"/>
      <c r="BH157" s="18"/>
      <c r="BK157" s="16"/>
    </row>
    <row r="158" spans="2:63">
      <c r="Y158" s="20"/>
      <c r="Z158" s="20"/>
      <c r="AA158" s="20"/>
      <c r="AB158" s="20"/>
      <c r="AC158" s="20"/>
      <c r="AF158" s="19"/>
      <c r="AG158" s="19"/>
      <c r="AH158" s="19"/>
      <c r="AI158" s="19"/>
      <c r="AJ158" s="19"/>
      <c r="AK158" s="18"/>
      <c r="AL158" s="18"/>
      <c r="AM158" s="18"/>
      <c r="AN158" s="18"/>
      <c r="AO158" s="18"/>
      <c r="AP158" s="18"/>
      <c r="AQ158" s="18"/>
      <c r="BC158" s="18"/>
      <c r="BD158" s="18"/>
      <c r="BE158" s="18"/>
      <c r="BF158" s="18"/>
      <c r="BG158" s="18"/>
      <c r="BH158" s="18"/>
      <c r="BK158" s="16"/>
    </row>
    <row r="159" spans="2:63">
      <c r="Y159" s="20"/>
      <c r="Z159" s="20"/>
      <c r="AA159" s="20"/>
      <c r="AB159" s="20"/>
      <c r="AC159" s="20"/>
      <c r="AF159" s="19"/>
      <c r="AG159" s="19"/>
      <c r="AH159" s="19"/>
      <c r="AI159" s="19"/>
      <c r="AJ159" s="19"/>
      <c r="AK159" s="18"/>
      <c r="AL159" s="18"/>
      <c r="AM159" s="18"/>
      <c r="AN159" s="18"/>
      <c r="AO159" s="18"/>
      <c r="AP159" s="18"/>
      <c r="AQ159" s="18"/>
      <c r="BC159" s="18"/>
      <c r="BD159" s="18"/>
      <c r="BE159" s="18"/>
      <c r="BF159" s="18"/>
      <c r="BG159" s="18"/>
      <c r="BH159" s="18"/>
      <c r="BK159" s="16"/>
    </row>
    <row r="160" spans="2:63">
      <c r="Y160" s="20"/>
      <c r="Z160" s="20"/>
      <c r="AA160" s="20"/>
      <c r="AB160" s="20"/>
      <c r="AC160" s="20"/>
      <c r="AF160" s="19"/>
      <c r="AG160" s="19"/>
      <c r="AH160" s="19"/>
      <c r="AI160" s="19"/>
      <c r="AJ160" s="19"/>
      <c r="AK160" s="18"/>
      <c r="AL160" s="18"/>
      <c r="AM160" s="18"/>
      <c r="AN160" s="18"/>
      <c r="AO160" s="18"/>
      <c r="AP160" s="18"/>
      <c r="AQ160" s="18"/>
      <c r="BC160" s="18"/>
      <c r="BD160" s="18"/>
      <c r="BE160" s="18"/>
      <c r="BF160" s="18"/>
      <c r="BG160" s="18"/>
      <c r="BH160" s="18"/>
      <c r="BK160" s="16"/>
    </row>
    <row r="161" spans="25:60" s="16" customFormat="1">
      <c r="Y161" s="20"/>
      <c r="Z161" s="20"/>
      <c r="AA161" s="20"/>
      <c r="AB161" s="20"/>
      <c r="AC161" s="20"/>
      <c r="AF161" s="19"/>
      <c r="AG161" s="19"/>
      <c r="AH161" s="19"/>
      <c r="AI161" s="19"/>
      <c r="AJ161" s="19"/>
      <c r="AK161" s="18"/>
      <c r="AL161" s="18"/>
      <c r="AM161" s="18"/>
      <c r="AN161" s="18"/>
      <c r="AO161" s="18"/>
      <c r="AP161" s="18"/>
      <c r="AQ161" s="18"/>
      <c r="BC161" s="18"/>
      <c r="BD161" s="18"/>
      <c r="BE161" s="18"/>
      <c r="BF161" s="18"/>
      <c r="BG161" s="18"/>
      <c r="BH161" s="18"/>
    </row>
    <row r="162" spans="25:60" s="16" customFormat="1">
      <c r="Y162" s="20"/>
      <c r="Z162" s="20"/>
      <c r="AA162" s="20"/>
      <c r="AB162" s="20"/>
      <c r="AC162" s="20"/>
      <c r="AF162" s="19"/>
      <c r="AG162" s="19"/>
      <c r="AH162" s="19"/>
      <c r="AI162" s="19"/>
      <c r="AJ162" s="19"/>
      <c r="AK162" s="18"/>
      <c r="AL162" s="18"/>
      <c r="AM162" s="18"/>
      <c r="AN162" s="18"/>
      <c r="AO162" s="18"/>
      <c r="AP162" s="18"/>
      <c r="AQ162" s="18"/>
      <c r="BC162" s="18"/>
      <c r="BD162" s="18"/>
      <c r="BE162" s="18"/>
      <c r="BF162" s="18"/>
      <c r="BG162" s="18"/>
      <c r="BH162" s="18"/>
    </row>
    <row r="163" spans="25:60" s="16" customFormat="1">
      <c r="Y163" s="20"/>
      <c r="Z163" s="20"/>
      <c r="AA163" s="20"/>
      <c r="AB163" s="20"/>
      <c r="AC163" s="20"/>
      <c r="AF163" s="19"/>
      <c r="AG163" s="19"/>
      <c r="AH163" s="19"/>
      <c r="AI163" s="19"/>
      <c r="AJ163" s="19"/>
      <c r="AK163" s="18"/>
      <c r="AL163" s="18"/>
      <c r="AM163" s="18"/>
      <c r="AN163" s="18"/>
      <c r="AO163" s="18"/>
      <c r="AP163" s="18"/>
      <c r="AQ163" s="18"/>
      <c r="BC163" s="18"/>
      <c r="BD163" s="18"/>
      <c r="BE163" s="18"/>
      <c r="BF163" s="18"/>
      <c r="BG163" s="18"/>
      <c r="BH163" s="18"/>
    </row>
    <row r="164" spans="25:60" s="16" customFormat="1">
      <c r="Y164" s="20"/>
      <c r="Z164" s="20"/>
      <c r="AA164" s="20"/>
      <c r="AB164" s="20"/>
      <c r="AC164" s="20"/>
      <c r="AF164" s="19"/>
      <c r="AG164" s="19"/>
      <c r="AH164" s="19"/>
      <c r="AI164" s="19"/>
      <c r="AJ164" s="19"/>
      <c r="AK164" s="18"/>
      <c r="AL164" s="18"/>
      <c r="AM164" s="18"/>
      <c r="AN164" s="18"/>
      <c r="AO164" s="18"/>
      <c r="AP164" s="18"/>
      <c r="AQ164" s="18"/>
      <c r="BC164" s="18"/>
      <c r="BD164" s="18"/>
      <c r="BE164" s="18"/>
      <c r="BF164" s="18"/>
      <c r="BG164" s="18"/>
      <c r="BH164" s="18"/>
    </row>
    <row r="165" spans="25:60" s="16" customFormat="1">
      <c r="Y165" s="20"/>
      <c r="Z165" s="20"/>
      <c r="AA165" s="20"/>
      <c r="AB165" s="20"/>
      <c r="AC165" s="20"/>
      <c r="AF165" s="19"/>
      <c r="AG165" s="19"/>
      <c r="AH165" s="19"/>
      <c r="AI165" s="19"/>
      <c r="AJ165" s="19"/>
      <c r="AK165" s="18"/>
      <c r="AL165" s="18"/>
      <c r="AM165" s="18"/>
      <c r="AN165" s="18"/>
      <c r="AO165" s="18"/>
      <c r="AP165" s="18"/>
      <c r="AQ165" s="18"/>
      <c r="BC165" s="18"/>
      <c r="BD165" s="18"/>
      <c r="BE165" s="18"/>
      <c r="BF165" s="18"/>
      <c r="BG165" s="18"/>
      <c r="BH165" s="18"/>
    </row>
    <row r="166" spans="25:60" s="16" customFormat="1">
      <c r="Y166" s="20"/>
      <c r="Z166" s="20"/>
      <c r="AA166" s="20"/>
      <c r="AB166" s="20"/>
      <c r="AC166" s="20"/>
      <c r="AF166" s="19"/>
      <c r="AG166" s="19"/>
      <c r="AH166" s="19"/>
      <c r="AI166" s="19"/>
      <c r="AJ166" s="19"/>
      <c r="AK166" s="18"/>
      <c r="AL166" s="18"/>
      <c r="AM166" s="18"/>
      <c r="AN166" s="18"/>
      <c r="AO166" s="18"/>
      <c r="AP166" s="18"/>
      <c r="AQ166" s="18"/>
      <c r="BC166" s="18"/>
      <c r="BD166" s="18"/>
      <c r="BE166" s="18"/>
      <c r="BF166" s="18"/>
      <c r="BG166" s="18"/>
      <c r="BH166" s="18"/>
    </row>
    <row r="167" spans="25:60" s="16" customFormat="1">
      <c r="AF167" s="19"/>
      <c r="AG167" s="19"/>
      <c r="AH167" s="19"/>
      <c r="AI167" s="19"/>
      <c r="AJ167" s="19"/>
      <c r="AK167" s="18"/>
      <c r="AL167" s="18"/>
      <c r="AM167" s="18"/>
      <c r="AN167" s="18"/>
      <c r="AO167" s="18"/>
      <c r="AP167" s="18"/>
      <c r="AQ167" s="18"/>
      <c r="BC167" s="18"/>
      <c r="BD167" s="18"/>
      <c r="BE167" s="18"/>
      <c r="BF167" s="18"/>
      <c r="BG167" s="18"/>
      <c r="BH167" s="18"/>
    </row>
    <row r="168" spans="25:60" s="16" customFormat="1">
      <c r="AF168" s="19"/>
      <c r="AG168" s="19"/>
      <c r="AH168" s="19"/>
      <c r="AI168" s="19"/>
      <c r="AJ168" s="19"/>
      <c r="AK168" s="18"/>
      <c r="AL168" s="18"/>
      <c r="AM168" s="18"/>
      <c r="AN168" s="18"/>
      <c r="AO168" s="18"/>
      <c r="AP168" s="18"/>
      <c r="AQ168" s="18"/>
      <c r="BC168" s="18"/>
      <c r="BD168" s="18"/>
      <c r="BE168" s="18"/>
      <c r="BF168" s="18"/>
      <c r="BG168" s="18"/>
      <c r="BH168" s="18"/>
    </row>
    <row r="169" spans="25:60" s="16" customFormat="1">
      <c r="AF169" s="19"/>
      <c r="AG169" s="19"/>
      <c r="AH169" s="19"/>
      <c r="AI169" s="19"/>
      <c r="AJ169" s="19"/>
      <c r="AK169" s="18"/>
      <c r="AL169" s="18"/>
      <c r="AM169" s="18"/>
      <c r="AN169" s="18"/>
      <c r="AO169" s="18"/>
      <c r="AP169" s="18"/>
      <c r="AQ169" s="18"/>
      <c r="BC169" s="18"/>
      <c r="BD169" s="18"/>
      <c r="BE169" s="18"/>
      <c r="BF169" s="18"/>
      <c r="BG169" s="18"/>
      <c r="BH169" s="18"/>
    </row>
    <row r="170" spans="25:60" s="16" customFormat="1">
      <c r="AF170" s="19"/>
      <c r="AG170" s="19"/>
      <c r="AH170" s="19"/>
      <c r="AI170" s="19"/>
      <c r="AJ170" s="19"/>
      <c r="AK170" s="18"/>
      <c r="AL170" s="18"/>
      <c r="AM170" s="18"/>
      <c r="AN170" s="18"/>
      <c r="AO170" s="18"/>
      <c r="AP170" s="18"/>
      <c r="AQ170" s="18"/>
      <c r="BC170" s="18"/>
      <c r="BD170" s="18"/>
      <c r="BE170" s="18"/>
      <c r="BF170" s="18"/>
      <c r="BG170" s="18"/>
      <c r="BH170" s="18"/>
    </row>
    <row r="171" spans="25:60" s="16" customFormat="1">
      <c r="AF171" s="19"/>
      <c r="AG171" s="19"/>
      <c r="AH171" s="19"/>
      <c r="AI171" s="19"/>
      <c r="AJ171" s="19"/>
      <c r="AK171" s="18"/>
      <c r="AL171" s="18"/>
      <c r="AM171" s="18"/>
      <c r="AN171" s="18"/>
      <c r="AO171" s="18"/>
      <c r="AP171" s="18"/>
      <c r="AQ171" s="18"/>
      <c r="BC171" s="18"/>
      <c r="BD171" s="18"/>
      <c r="BE171" s="18"/>
      <c r="BF171" s="18"/>
      <c r="BG171" s="18"/>
      <c r="BH171" s="18"/>
    </row>
    <row r="172" spans="25:60" s="16" customFormat="1">
      <c r="AF172" s="19"/>
      <c r="AG172" s="19"/>
      <c r="AH172" s="19"/>
      <c r="AI172" s="19"/>
      <c r="AJ172" s="19"/>
      <c r="AK172" s="18"/>
      <c r="AL172" s="18"/>
      <c r="AM172" s="18"/>
      <c r="AN172" s="18"/>
      <c r="AO172" s="18"/>
      <c r="AP172" s="18"/>
      <c r="AQ172" s="18"/>
      <c r="BC172" s="18"/>
      <c r="BD172" s="18"/>
      <c r="BE172" s="18"/>
      <c r="BF172" s="18"/>
      <c r="BG172" s="18"/>
      <c r="BH172" s="18"/>
    </row>
    <row r="173" spans="25:60" s="16" customFormat="1">
      <c r="BC173" s="18"/>
      <c r="BD173" s="18"/>
      <c r="BE173" s="18"/>
      <c r="BF173" s="18"/>
      <c r="BG173" s="18"/>
      <c r="BH173" s="18"/>
    </row>
    <row r="174" spans="25:60" s="16" customFormat="1">
      <c r="BC174" s="18"/>
      <c r="BD174" s="18"/>
      <c r="BE174" s="18"/>
      <c r="BF174" s="18"/>
      <c r="BG174" s="18"/>
      <c r="BH174" s="18"/>
    </row>
  </sheetData>
  <mergeCells count="7">
    <mergeCell ref="BI2:BJ2"/>
    <mergeCell ref="AF1:AQ1"/>
    <mergeCell ref="W2:X2"/>
    <mergeCell ref="AD2:AE2"/>
    <mergeCell ref="AR2:AS2"/>
    <mergeCell ref="AT2:AU2"/>
    <mergeCell ref="BA2:BB2"/>
  </mergeCells>
  <conditionalFormatting sqref="W144:X146 E1:P1 E157:P65536 AE144:AE146">
    <cfRule type="cellIs" dxfId="378" priority="378" stopIfTrue="1" operator="lessThan">
      <formula>0</formula>
    </cfRule>
    <cfRule type="cellIs" dxfId="377" priority="379" stopIfTrue="1" operator="equal">
      <formula>"?"</formula>
    </cfRule>
  </conditionalFormatting>
  <conditionalFormatting sqref="U167:AE65536 AF1:AF7 Q1:U1 U2:W2 Y2:AD2 U3:AE6 W147:X156 U157:X166 AD154:AE166 AF173:AF65536 AE147:AE153 AE11:AE19 AD7:AE10 AE21:AE24 W7:X18 AG7:AQ7 Q157:T65536 W21:X38 X19:X20 X39:X51 W52:X62 AE26:AE57 AE62 W65:X143 AE65:AE143">
    <cfRule type="cellIs" dxfId="376" priority="377" stopIfTrue="1" operator="lessThan">
      <formula>0</formula>
    </cfRule>
  </conditionalFormatting>
  <conditionalFormatting sqref="C1 C3:C62 C65:C65536">
    <cfRule type="cellIs" dxfId="375" priority="376" stopIfTrue="1" operator="equal">
      <formula>"X"</formula>
    </cfRule>
  </conditionalFormatting>
  <conditionalFormatting sqref="B1:B62 B65:B65536">
    <cfRule type="cellIs" dxfId="374" priority="375" stopIfTrue="1" operator="equal">
      <formula>"x"</formula>
    </cfRule>
  </conditionalFormatting>
  <conditionalFormatting sqref="U8 V23 V57 U11:U17 V13 U30 U53:U57 U87:U88 U99:U100 U140 U153:U156 U19:U27 V19:V21 W20 U33:U39 V33:V37 V39:W39 U60:U62 V60:V61 V55 U65:V65 V100 U142:U143">
    <cfRule type="cellIs" dxfId="373" priority="374" stopIfTrue="1" operator="lessThan">
      <formula>0</formula>
    </cfRule>
  </conditionalFormatting>
  <conditionalFormatting sqref="V22 V24:V26 V38 V29 V62 V7:V12 V14:V17 V53:V54 V87 V99 V140 V153:V156 V56 V142:V143">
    <cfRule type="cellIs" dxfId="372" priority="373" stopIfTrue="1" operator="lessThan">
      <formula>0</formula>
    </cfRule>
  </conditionalFormatting>
  <conditionalFormatting sqref="AK8:AQ8">
    <cfRule type="cellIs" dxfId="371" priority="372" stopIfTrue="1" operator="lessThan">
      <formula>0</formula>
    </cfRule>
  </conditionalFormatting>
  <conditionalFormatting sqref="AD11:AD18 AD21:AD22 AD24 AD26:AD38 AD142:AD152 AD40:AD52 AD56:AD57 AD62 AD66:AD87 AD89:AD99 AD101:AD140">
    <cfRule type="cellIs" dxfId="370" priority="371" stopIfTrue="1" operator="lessThan">
      <formula>0</formula>
    </cfRule>
  </conditionalFormatting>
  <conditionalFormatting sqref="Y8:AC8 Y29:AC30 Y14:AC17 Y11:AC12 Z9:AB10 Y21:AC26 Y62:AC62 Y87:AC87 Y140:AC140 Y38:AC39 Y53:AC57 Y65:AC65 Y99:AC100 Y142:AC166">
    <cfRule type="cellIs" dxfId="369" priority="370" stopIfTrue="1" operator="lessThan">
      <formula>0</formula>
    </cfRule>
  </conditionalFormatting>
  <conditionalFormatting sqref="AR18">
    <cfRule type="cellIs" dxfId="368" priority="369" stopIfTrue="1" operator="lessThan">
      <formula>0</formula>
    </cfRule>
  </conditionalFormatting>
  <conditionalFormatting sqref="AS18">
    <cfRule type="cellIs" dxfId="367" priority="368" stopIfTrue="1" operator="lessThan">
      <formula>0</formula>
    </cfRule>
  </conditionalFormatting>
  <conditionalFormatting sqref="AS19">
    <cfRule type="cellIs" dxfId="366" priority="367" stopIfTrue="1" operator="lessThan">
      <formula>0</formula>
    </cfRule>
  </conditionalFormatting>
  <conditionalFormatting sqref="AU19">
    <cfRule type="cellIs" dxfId="365" priority="366" stopIfTrue="1" operator="lessThan">
      <formula>0</formula>
    </cfRule>
  </conditionalFormatting>
  <conditionalFormatting sqref="AU18">
    <cfRule type="cellIs" dxfId="364" priority="365" stopIfTrue="1" operator="lessThan">
      <formula>0</formula>
    </cfRule>
  </conditionalFormatting>
  <conditionalFormatting sqref="AR14">
    <cfRule type="cellIs" dxfId="363" priority="364" stopIfTrue="1" operator="lessThan">
      <formula>0</formula>
    </cfRule>
  </conditionalFormatting>
  <conditionalFormatting sqref="AT14">
    <cfRule type="cellIs" dxfId="362" priority="363" stopIfTrue="1" operator="lessThan">
      <formula>0</formula>
    </cfRule>
  </conditionalFormatting>
  <conditionalFormatting sqref="BA14">
    <cfRule type="cellIs" dxfId="361" priority="362" stopIfTrue="1" operator="lessThan">
      <formula>0</formula>
    </cfRule>
  </conditionalFormatting>
  <conditionalFormatting sqref="BI14">
    <cfRule type="cellIs" dxfId="360" priority="361" stopIfTrue="1" operator="lessThan">
      <formula>0</formula>
    </cfRule>
  </conditionalFormatting>
  <conditionalFormatting sqref="AS14">
    <cfRule type="cellIs" dxfId="359" priority="360" stopIfTrue="1" operator="lessThan">
      <formula>0</formula>
    </cfRule>
  </conditionalFormatting>
  <conditionalFormatting sqref="AU14">
    <cfRule type="cellIs" dxfId="358" priority="359" stopIfTrue="1" operator="lessThan">
      <formula>0</formula>
    </cfRule>
  </conditionalFormatting>
  <conditionalFormatting sqref="BB14">
    <cfRule type="cellIs" dxfId="357" priority="358" stopIfTrue="1" operator="lessThan">
      <formula>0</formula>
    </cfRule>
  </conditionalFormatting>
  <conditionalFormatting sqref="BJ14">
    <cfRule type="cellIs" dxfId="356" priority="357" stopIfTrue="1" operator="lessThan">
      <formula>0</formula>
    </cfRule>
  </conditionalFormatting>
  <conditionalFormatting sqref="BA18">
    <cfRule type="cellIs" dxfId="355" priority="356" stopIfTrue="1" operator="lessThan">
      <formula>0</formula>
    </cfRule>
  </conditionalFormatting>
  <conditionalFormatting sqref="BB19">
    <cfRule type="cellIs" dxfId="354" priority="355" stopIfTrue="1" operator="lessThan">
      <formula>0</formula>
    </cfRule>
  </conditionalFormatting>
  <conditionalFormatting sqref="BB18">
    <cfRule type="cellIs" dxfId="353" priority="354" stopIfTrue="1" operator="lessThan">
      <formula>0</formula>
    </cfRule>
  </conditionalFormatting>
  <conditionalFormatting sqref="BI18">
    <cfRule type="cellIs" dxfId="352" priority="353" stopIfTrue="1" operator="lessThan">
      <formula>0</formula>
    </cfRule>
  </conditionalFormatting>
  <conditionalFormatting sqref="BJ19">
    <cfRule type="cellIs" dxfId="351" priority="352" stopIfTrue="1" operator="lessThan">
      <formula>0</formula>
    </cfRule>
  </conditionalFormatting>
  <conditionalFormatting sqref="BJ18">
    <cfRule type="cellIs" dxfId="350" priority="351" stopIfTrue="1" operator="lessThan">
      <formula>0</formula>
    </cfRule>
  </conditionalFormatting>
  <conditionalFormatting sqref="AE20">
    <cfRule type="cellIs" dxfId="349" priority="350" stopIfTrue="1" operator="lessThan">
      <formula>0</formula>
    </cfRule>
  </conditionalFormatting>
  <conditionalFormatting sqref="AS20">
    <cfRule type="cellIs" dxfId="348" priority="349" stopIfTrue="1" operator="lessThan">
      <formula>0</formula>
    </cfRule>
  </conditionalFormatting>
  <conditionalFormatting sqref="AU20">
    <cfRule type="cellIs" dxfId="347" priority="348" stopIfTrue="1" operator="lessThan">
      <formula>0</formula>
    </cfRule>
  </conditionalFormatting>
  <conditionalFormatting sqref="BB20">
    <cfRule type="cellIs" dxfId="346" priority="347" stopIfTrue="1" operator="lessThan">
      <formula>0</formula>
    </cfRule>
  </conditionalFormatting>
  <conditionalFormatting sqref="BJ20">
    <cfRule type="cellIs" dxfId="345" priority="346" stopIfTrue="1" operator="lessThan">
      <formula>0</formula>
    </cfRule>
  </conditionalFormatting>
  <conditionalFormatting sqref="AD23">
    <cfRule type="cellIs" dxfId="344" priority="345" stopIfTrue="1" operator="lessThan">
      <formula>0</formula>
    </cfRule>
  </conditionalFormatting>
  <conditionalFormatting sqref="AR23">
    <cfRule type="cellIs" dxfId="343" priority="344" stopIfTrue="1" operator="lessThan">
      <formula>0</formula>
    </cfRule>
  </conditionalFormatting>
  <conditionalFormatting sqref="AT23">
    <cfRule type="cellIs" dxfId="342" priority="343" stopIfTrue="1" operator="lessThan">
      <formula>0</formula>
    </cfRule>
  </conditionalFormatting>
  <conditionalFormatting sqref="BA23">
    <cfRule type="cellIs" dxfId="341" priority="342" stopIfTrue="1" operator="lessThan">
      <formula>0</formula>
    </cfRule>
  </conditionalFormatting>
  <conditionalFormatting sqref="BI23">
    <cfRule type="cellIs" dxfId="340" priority="341" stopIfTrue="1" operator="lessThan">
      <formula>0</formula>
    </cfRule>
  </conditionalFormatting>
  <conditionalFormatting sqref="AS23">
    <cfRule type="cellIs" dxfId="339" priority="340" stopIfTrue="1" operator="lessThan">
      <formula>0</formula>
    </cfRule>
  </conditionalFormatting>
  <conditionalFormatting sqref="AU23">
    <cfRule type="cellIs" dxfId="338" priority="339" stopIfTrue="1" operator="lessThan">
      <formula>0</formula>
    </cfRule>
  </conditionalFormatting>
  <conditionalFormatting sqref="BB23">
    <cfRule type="cellIs" dxfId="337" priority="338" stopIfTrue="1" operator="lessThan">
      <formula>0</formula>
    </cfRule>
  </conditionalFormatting>
  <conditionalFormatting sqref="BJ23">
    <cfRule type="cellIs" dxfId="336" priority="337" stopIfTrue="1" operator="lessThan">
      <formula>0</formula>
    </cfRule>
  </conditionalFormatting>
  <conditionalFormatting sqref="AD25:AE25">
    <cfRule type="cellIs" dxfId="335" priority="336" stopIfTrue="1" operator="lessThan">
      <formula>0</formula>
    </cfRule>
  </conditionalFormatting>
  <conditionalFormatting sqref="AR25:AS25">
    <cfRule type="cellIs" dxfId="334" priority="335" stopIfTrue="1" operator="lessThan">
      <formula>0</formula>
    </cfRule>
  </conditionalFormatting>
  <conditionalFormatting sqref="AT25:AU25">
    <cfRule type="cellIs" dxfId="333" priority="334" stopIfTrue="1" operator="lessThan">
      <formula>0</formula>
    </cfRule>
  </conditionalFormatting>
  <conditionalFormatting sqref="BA25:BB25">
    <cfRule type="cellIs" dxfId="332" priority="333" stopIfTrue="1" operator="lessThan">
      <formula>0</formula>
    </cfRule>
  </conditionalFormatting>
  <conditionalFormatting sqref="BI25:BJ25">
    <cfRule type="cellIs" dxfId="331" priority="332" stopIfTrue="1" operator="lessThan">
      <formula>0</formula>
    </cfRule>
  </conditionalFormatting>
  <conditionalFormatting sqref="Y27:AC27">
    <cfRule type="cellIs" dxfId="330" priority="331" stopIfTrue="1" operator="lessThan">
      <formula>0</formula>
    </cfRule>
  </conditionalFormatting>
  <conditionalFormatting sqref="BA39">
    <cfRule type="cellIs" dxfId="329" priority="330" stopIfTrue="1" operator="lessThan">
      <formula>0</formula>
    </cfRule>
  </conditionalFormatting>
  <conditionalFormatting sqref="AR39">
    <cfRule type="cellIs" dxfId="328" priority="329" stopIfTrue="1" operator="lessThan">
      <formula>0</formula>
    </cfRule>
  </conditionalFormatting>
  <conditionalFormatting sqref="BC27:BH27">
    <cfRule type="cellIs" dxfId="327" priority="328" stopIfTrue="1" operator="lessThan">
      <formula>0</formula>
    </cfRule>
  </conditionalFormatting>
  <conditionalFormatting sqref="AV27:AZ27">
    <cfRule type="cellIs" dxfId="326" priority="327" stopIfTrue="1" operator="lessThan">
      <formula>0</formula>
    </cfRule>
  </conditionalFormatting>
  <conditionalFormatting sqref="AD53:AD55">
    <cfRule type="cellIs" dxfId="325" priority="326" stopIfTrue="1" operator="lessThan">
      <formula>0</formula>
    </cfRule>
  </conditionalFormatting>
  <conditionalFormatting sqref="AT27">
    <cfRule type="cellIs" dxfId="324" priority="325" stopIfTrue="1" operator="lessThan">
      <formula>0</formula>
    </cfRule>
  </conditionalFormatting>
  <conditionalFormatting sqref="AD39">
    <cfRule type="cellIs" dxfId="323" priority="324" stopIfTrue="1" operator="lessThan">
      <formula>0</formula>
    </cfRule>
  </conditionalFormatting>
  <conditionalFormatting sqref="AT39">
    <cfRule type="cellIs" dxfId="322" priority="323" stopIfTrue="1" operator="lessThan">
      <formula>0</formula>
    </cfRule>
  </conditionalFormatting>
  <conditionalFormatting sqref="BI39">
    <cfRule type="cellIs" dxfId="321" priority="322" stopIfTrue="1" operator="lessThan">
      <formula>0</formula>
    </cfRule>
  </conditionalFormatting>
  <conditionalFormatting sqref="V27">
    <cfRule type="cellIs" dxfId="320" priority="321" stopIfTrue="1" operator="lessThan">
      <formula>0</formula>
    </cfRule>
  </conditionalFormatting>
  <conditionalFormatting sqref="AU39">
    <cfRule type="cellIs" dxfId="319" priority="320" stopIfTrue="1" operator="lessThan">
      <formula>0</formula>
    </cfRule>
  </conditionalFormatting>
  <conditionalFormatting sqref="AF27:AQ27">
    <cfRule type="cellIs" dxfId="318" priority="319" stopIfTrue="1" operator="lessThan">
      <formula>0</formula>
    </cfRule>
  </conditionalFormatting>
  <conditionalFormatting sqref="BJ39">
    <cfRule type="cellIs" dxfId="317" priority="318" stopIfTrue="1" operator="lessThan">
      <formula>0</formula>
    </cfRule>
  </conditionalFormatting>
  <conditionalFormatting sqref="AR53:AR55">
    <cfRule type="cellIs" dxfId="316" priority="317" stopIfTrue="1" operator="lessThan">
      <formula>0</formula>
    </cfRule>
  </conditionalFormatting>
  <conditionalFormatting sqref="BA53:BA55">
    <cfRule type="cellIs" dxfId="315" priority="316" stopIfTrue="1" operator="lessThan">
      <formula>0</formula>
    </cfRule>
  </conditionalFormatting>
  <conditionalFormatting sqref="AS39">
    <cfRule type="cellIs" dxfId="314" priority="315" stopIfTrue="1" operator="lessThan">
      <formula>0</formula>
    </cfRule>
  </conditionalFormatting>
  <conditionalFormatting sqref="BB39">
    <cfRule type="cellIs" dxfId="313" priority="314" stopIfTrue="1" operator="lessThan">
      <formula>0</formula>
    </cfRule>
  </conditionalFormatting>
  <conditionalFormatting sqref="AT53:AT55">
    <cfRule type="cellIs" dxfId="312" priority="313" stopIfTrue="1" operator="lessThan">
      <formula>0</formula>
    </cfRule>
  </conditionalFormatting>
  <conditionalFormatting sqref="BI53:BI55">
    <cfRule type="cellIs" dxfId="311" priority="312" stopIfTrue="1" operator="lessThan">
      <formula>0</formula>
    </cfRule>
  </conditionalFormatting>
  <conditionalFormatting sqref="AS53:AS54">
    <cfRule type="cellIs" dxfId="310" priority="311" stopIfTrue="1" operator="lessThan">
      <formula>0</formula>
    </cfRule>
  </conditionalFormatting>
  <conditionalFormatting sqref="AU53:AU54">
    <cfRule type="cellIs" dxfId="309" priority="310" stopIfTrue="1" operator="lessThan">
      <formula>0</formula>
    </cfRule>
  </conditionalFormatting>
  <conditionalFormatting sqref="BB53:BB54">
    <cfRule type="cellIs" dxfId="308" priority="309" stopIfTrue="1" operator="lessThan">
      <formula>0</formula>
    </cfRule>
  </conditionalFormatting>
  <conditionalFormatting sqref="BJ53:BJ54">
    <cfRule type="cellIs" dxfId="307" priority="308" stopIfTrue="1" operator="lessThan">
      <formula>0</formula>
    </cfRule>
  </conditionalFormatting>
  <conditionalFormatting sqref="AR27">
    <cfRule type="cellIs" dxfId="306" priority="307" stopIfTrue="1" operator="lessThan">
      <formula>0</formula>
    </cfRule>
  </conditionalFormatting>
  <conditionalFormatting sqref="BA27">
    <cfRule type="cellIs" dxfId="305" priority="306" stopIfTrue="1" operator="lessThan">
      <formula>0</formula>
    </cfRule>
  </conditionalFormatting>
  <conditionalFormatting sqref="BI27">
    <cfRule type="cellIs" dxfId="304" priority="305" stopIfTrue="1" operator="lessThan">
      <formula>0</formula>
    </cfRule>
  </conditionalFormatting>
  <conditionalFormatting sqref="BB27">
    <cfRule type="cellIs" dxfId="303" priority="304" stopIfTrue="1" operator="lessThan">
      <formula>0</formula>
    </cfRule>
  </conditionalFormatting>
  <conditionalFormatting sqref="BJ27">
    <cfRule type="cellIs" dxfId="302" priority="303" stopIfTrue="1" operator="lessThan">
      <formula>0</formula>
    </cfRule>
  </conditionalFormatting>
  <conditionalFormatting sqref="AU27">
    <cfRule type="cellIs" dxfId="301" priority="302" stopIfTrue="1" operator="lessThan">
      <formula>0</formula>
    </cfRule>
  </conditionalFormatting>
  <conditionalFormatting sqref="AS27">
    <cfRule type="cellIs" dxfId="300" priority="301" stopIfTrue="1" operator="lessThan">
      <formula>0</formula>
    </cfRule>
  </conditionalFormatting>
  <conditionalFormatting sqref="AT57">
    <cfRule type="cellIs" dxfId="299" priority="300" stopIfTrue="1" operator="lessThan">
      <formula>0</formula>
    </cfRule>
  </conditionalFormatting>
  <conditionalFormatting sqref="BA57">
    <cfRule type="cellIs" dxfId="298" priority="299" stopIfTrue="1" operator="lessThan">
      <formula>0</formula>
    </cfRule>
  </conditionalFormatting>
  <conditionalFormatting sqref="BI57:BI61">
    <cfRule type="cellIs" dxfId="297" priority="298" stopIfTrue="1" operator="lessThan">
      <formula>0</formula>
    </cfRule>
  </conditionalFormatting>
  <conditionalFormatting sqref="AU57">
    <cfRule type="cellIs" dxfId="296" priority="297" stopIfTrue="1" operator="lessThan">
      <formula>0</formula>
    </cfRule>
  </conditionalFormatting>
  <conditionalFormatting sqref="BB57">
    <cfRule type="cellIs" dxfId="295" priority="296" stopIfTrue="1" operator="lessThan">
      <formula>0</formula>
    </cfRule>
  </conditionalFormatting>
  <conditionalFormatting sqref="BJ57">
    <cfRule type="cellIs" dxfId="294" priority="295" stopIfTrue="1" operator="lessThan">
      <formula>0</formula>
    </cfRule>
  </conditionalFormatting>
  <conditionalFormatting sqref="AD65">
    <cfRule type="cellIs" dxfId="293" priority="294" stopIfTrue="1" operator="lessThan">
      <formula>0</formula>
    </cfRule>
  </conditionalFormatting>
  <conditionalFormatting sqref="AR65">
    <cfRule type="cellIs" dxfId="292" priority="293" stopIfTrue="1" operator="lessThan">
      <formula>0</formula>
    </cfRule>
  </conditionalFormatting>
  <conditionalFormatting sqref="AR88:AR98">
    <cfRule type="cellIs" dxfId="291" priority="292" stopIfTrue="1" operator="lessThan">
      <formula>0</formula>
    </cfRule>
  </conditionalFormatting>
  <conditionalFormatting sqref="AT88">
    <cfRule type="cellIs" dxfId="290" priority="291" stopIfTrue="1" operator="lessThan">
      <formula>0</formula>
    </cfRule>
  </conditionalFormatting>
  <conditionalFormatting sqref="BI88">
    <cfRule type="cellIs" dxfId="289" priority="290" stopIfTrue="1" operator="lessThan">
      <formula>0</formula>
    </cfRule>
  </conditionalFormatting>
  <conditionalFormatting sqref="AD100">
    <cfRule type="cellIs" dxfId="288" priority="289" stopIfTrue="1" operator="lessThan">
      <formula>0</formula>
    </cfRule>
  </conditionalFormatting>
  <conditionalFormatting sqref="AR100">
    <cfRule type="cellIs" dxfId="287" priority="288" stopIfTrue="1" operator="lessThan">
      <formula>0</formula>
    </cfRule>
  </conditionalFormatting>
  <conditionalFormatting sqref="BA100">
    <cfRule type="cellIs" dxfId="286" priority="287" stopIfTrue="1" operator="lessThan">
      <formula>0</formula>
    </cfRule>
  </conditionalFormatting>
  <conditionalFormatting sqref="BI100">
    <cfRule type="cellIs" dxfId="285" priority="286" stopIfTrue="1" operator="lessThan">
      <formula>0</formula>
    </cfRule>
  </conditionalFormatting>
  <conditionalFormatting sqref="AD141">
    <cfRule type="cellIs" dxfId="284" priority="285" stopIfTrue="1" operator="lessThan">
      <formula>0</formula>
    </cfRule>
  </conditionalFormatting>
  <conditionalFormatting sqref="AR141">
    <cfRule type="cellIs" dxfId="283" priority="284" stopIfTrue="1" operator="lessThan">
      <formula>0</formula>
    </cfRule>
  </conditionalFormatting>
  <conditionalFormatting sqref="AT141">
    <cfRule type="cellIs" dxfId="282" priority="283" stopIfTrue="1" operator="lessThan">
      <formula>0</formula>
    </cfRule>
  </conditionalFormatting>
  <conditionalFormatting sqref="BA141">
    <cfRule type="cellIs" dxfId="281" priority="282" stopIfTrue="1" operator="lessThan">
      <formula>0</formula>
    </cfRule>
  </conditionalFormatting>
  <conditionalFormatting sqref="BI141">
    <cfRule type="cellIs" dxfId="280" priority="281" stopIfTrue="1" operator="lessThan">
      <formula>0</formula>
    </cfRule>
  </conditionalFormatting>
  <conditionalFormatting sqref="AS65">
    <cfRule type="cellIs" dxfId="279" priority="280" stopIfTrue="1" operator="lessThan">
      <formula>0</formula>
    </cfRule>
  </conditionalFormatting>
  <conditionalFormatting sqref="AU65">
    <cfRule type="cellIs" dxfId="278" priority="279" stopIfTrue="1" operator="lessThan">
      <formula>0</formula>
    </cfRule>
  </conditionalFormatting>
  <conditionalFormatting sqref="BB65">
    <cfRule type="cellIs" dxfId="277" priority="278" stopIfTrue="1" operator="lessThan">
      <formula>0</formula>
    </cfRule>
  </conditionalFormatting>
  <conditionalFormatting sqref="BJ65">
    <cfRule type="cellIs" dxfId="276" priority="277" stopIfTrue="1" operator="lessThan">
      <formula>0</formula>
    </cfRule>
  </conditionalFormatting>
  <conditionalFormatting sqref="AS88">
    <cfRule type="cellIs" dxfId="275" priority="276" stopIfTrue="1" operator="lessThan">
      <formula>0</formula>
    </cfRule>
  </conditionalFormatting>
  <conditionalFormatting sqref="AU88">
    <cfRule type="cellIs" dxfId="274" priority="275" stopIfTrue="1" operator="lessThan">
      <formula>0</formula>
    </cfRule>
  </conditionalFormatting>
  <conditionalFormatting sqref="BB88">
    <cfRule type="cellIs" dxfId="273" priority="274" stopIfTrue="1" operator="lessThan">
      <formula>0</formula>
    </cfRule>
  </conditionalFormatting>
  <conditionalFormatting sqref="BJ88">
    <cfRule type="cellIs" dxfId="272" priority="273" stopIfTrue="1" operator="lessThan">
      <formula>0</formula>
    </cfRule>
  </conditionalFormatting>
  <conditionalFormatting sqref="AS100">
    <cfRule type="cellIs" dxfId="271" priority="272" stopIfTrue="1" operator="lessThan">
      <formula>0</formula>
    </cfRule>
  </conditionalFormatting>
  <conditionalFormatting sqref="AU100">
    <cfRule type="cellIs" dxfId="270" priority="271" stopIfTrue="1" operator="lessThan">
      <formula>0</formula>
    </cfRule>
  </conditionalFormatting>
  <conditionalFormatting sqref="BB100">
    <cfRule type="cellIs" dxfId="269" priority="270" stopIfTrue="1" operator="lessThan">
      <formula>0</formula>
    </cfRule>
  </conditionalFormatting>
  <conditionalFormatting sqref="BJ100">
    <cfRule type="cellIs" dxfId="268" priority="269" stopIfTrue="1" operator="lessThan">
      <formula>0</formula>
    </cfRule>
  </conditionalFormatting>
  <conditionalFormatting sqref="AS141">
    <cfRule type="cellIs" dxfId="267" priority="268" stopIfTrue="1" operator="lessThan">
      <formula>0</formula>
    </cfRule>
  </conditionalFormatting>
  <conditionalFormatting sqref="AU141">
    <cfRule type="cellIs" dxfId="266" priority="267" stopIfTrue="1" operator="lessThan">
      <formula>0</formula>
    </cfRule>
  </conditionalFormatting>
  <conditionalFormatting sqref="BB141">
    <cfRule type="cellIs" dxfId="265" priority="266" stopIfTrue="1" operator="lessThan">
      <formula>0</formula>
    </cfRule>
  </conditionalFormatting>
  <conditionalFormatting sqref="BJ141">
    <cfRule type="cellIs" dxfId="264" priority="265" stopIfTrue="1" operator="lessThan">
      <formula>0</formula>
    </cfRule>
  </conditionalFormatting>
  <conditionalFormatting sqref="AS55">
    <cfRule type="cellIs" dxfId="263" priority="264" stopIfTrue="1" operator="lessThan">
      <formula>0</formula>
    </cfRule>
  </conditionalFormatting>
  <conditionalFormatting sqref="AU55">
    <cfRule type="cellIs" dxfId="262" priority="263" stopIfTrue="1" operator="lessThan">
      <formula>0</formula>
    </cfRule>
  </conditionalFormatting>
  <conditionalFormatting sqref="BB55">
    <cfRule type="cellIs" dxfId="261" priority="262" stopIfTrue="1" operator="lessThan">
      <formula>0</formula>
    </cfRule>
  </conditionalFormatting>
  <conditionalFormatting sqref="BJ55">
    <cfRule type="cellIs" dxfId="260" priority="261" stopIfTrue="1" operator="lessThan">
      <formula>0</formula>
    </cfRule>
  </conditionalFormatting>
  <conditionalFormatting sqref="V144:V152">
    <cfRule type="cellIs" dxfId="259" priority="260" stopIfTrue="1" operator="lessThan">
      <formula>0</formula>
    </cfRule>
  </conditionalFormatting>
  <conditionalFormatting sqref="Y7:AC7">
    <cfRule type="cellIs" dxfId="258" priority="259" stopIfTrue="1" operator="lessThan">
      <formula>0</formula>
    </cfRule>
  </conditionalFormatting>
  <conditionalFormatting sqref="U9:U10">
    <cfRule type="cellIs" dxfId="257" priority="258" stopIfTrue="1" operator="lessThan">
      <formula>0</formula>
    </cfRule>
  </conditionalFormatting>
  <conditionalFormatting sqref="U144:U152">
    <cfRule type="cellIs" dxfId="256" priority="257" stopIfTrue="1" operator="lessThan">
      <formula>0</formula>
    </cfRule>
  </conditionalFormatting>
  <conditionalFormatting sqref="Y13:AC13">
    <cfRule type="cellIs" dxfId="255" priority="256" stopIfTrue="1" operator="lessThan">
      <formula>0</formula>
    </cfRule>
  </conditionalFormatting>
  <conditionalFormatting sqref="AR13">
    <cfRule type="cellIs" dxfId="254" priority="255" stopIfTrue="1" operator="lessThan">
      <formula>0</formula>
    </cfRule>
  </conditionalFormatting>
  <conditionalFormatting sqref="AF13:AQ13">
    <cfRule type="cellIs" dxfId="253" priority="254" stopIfTrue="1" operator="lessThan">
      <formula>0</formula>
    </cfRule>
  </conditionalFormatting>
  <conditionalFormatting sqref="AV13:AZ13">
    <cfRule type="cellIs" dxfId="252" priority="253" stopIfTrue="1" operator="lessThan">
      <formula>0</formula>
    </cfRule>
  </conditionalFormatting>
  <conditionalFormatting sqref="BC13:BH13">
    <cfRule type="cellIs" dxfId="251" priority="252" stopIfTrue="1" operator="lessThan">
      <formula>0</formula>
    </cfRule>
  </conditionalFormatting>
  <conditionalFormatting sqref="Y9:Y10">
    <cfRule type="cellIs" dxfId="250" priority="251" stopIfTrue="1" operator="lessThan">
      <formula>0</formula>
    </cfRule>
  </conditionalFormatting>
  <conditionalFormatting sqref="AC9:AC10">
    <cfRule type="cellIs" dxfId="249" priority="250" stopIfTrue="1" operator="lessThan">
      <formula>0</formula>
    </cfRule>
  </conditionalFormatting>
  <conditionalFormatting sqref="AV7:AZ7">
    <cfRule type="cellIs" dxfId="248" priority="249" stopIfTrue="1" operator="lessThan">
      <formula>0</formula>
    </cfRule>
  </conditionalFormatting>
  <conditionalFormatting sqref="BC7:BH7">
    <cfRule type="cellIs" dxfId="247" priority="248" stopIfTrue="1" operator="lessThan">
      <formula>0</formula>
    </cfRule>
  </conditionalFormatting>
  <conditionalFormatting sqref="AT7">
    <cfRule type="cellIs" dxfId="246" priority="247" stopIfTrue="1" operator="lessThan">
      <formula>0</formula>
    </cfRule>
  </conditionalFormatting>
  <conditionalFormatting sqref="AF9:AQ9">
    <cfRule type="cellIs" dxfId="245" priority="246" stopIfTrue="1" operator="lessThan">
      <formula>0</formula>
    </cfRule>
  </conditionalFormatting>
  <conditionalFormatting sqref="AF10:AQ10">
    <cfRule type="cellIs" dxfId="244" priority="245" stopIfTrue="1" operator="lessThan">
      <formula>0</formula>
    </cfRule>
  </conditionalFormatting>
  <conditionalFormatting sqref="AT9">
    <cfRule type="cellIs" dxfId="243" priority="244" stopIfTrue="1" operator="lessThan">
      <formula>0</formula>
    </cfRule>
  </conditionalFormatting>
  <conditionalFormatting sqref="AT10">
    <cfRule type="cellIs" dxfId="242" priority="243" stopIfTrue="1" operator="lessThan">
      <formula>0</formula>
    </cfRule>
  </conditionalFormatting>
  <conditionalFormatting sqref="AV9:AZ9">
    <cfRule type="cellIs" dxfId="241" priority="242" stopIfTrue="1" operator="lessThan">
      <formula>0</formula>
    </cfRule>
  </conditionalFormatting>
  <conditionalFormatting sqref="AV10:AZ10">
    <cfRule type="cellIs" dxfId="240" priority="241" stopIfTrue="1" operator="lessThan">
      <formula>0</formula>
    </cfRule>
  </conditionalFormatting>
  <conditionalFormatting sqref="BC9:BH9">
    <cfRule type="cellIs" dxfId="239" priority="240" stopIfTrue="1" operator="lessThan">
      <formula>0</formula>
    </cfRule>
  </conditionalFormatting>
  <conditionalFormatting sqref="BC10:BH10">
    <cfRule type="cellIs" dxfId="238" priority="239" stopIfTrue="1" operator="lessThan">
      <formula>0</formula>
    </cfRule>
  </conditionalFormatting>
  <conditionalFormatting sqref="V18">
    <cfRule type="cellIs" dxfId="237" priority="238" stopIfTrue="1" operator="lessThan">
      <formula>0</formula>
    </cfRule>
  </conditionalFormatting>
  <conditionalFormatting sqref="U18">
    <cfRule type="cellIs" dxfId="236" priority="237" stopIfTrue="1" operator="lessThan">
      <formula>0</formula>
    </cfRule>
  </conditionalFormatting>
  <conditionalFormatting sqref="Y18:AC18">
    <cfRule type="cellIs" dxfId="235" priority="236" stopIfTrue="1" operator="lessThan">
      <formula>0</formula>
    </cfRule>
  </conditionalFormatting>
  <conditionalFormatting sqref="AF18:AQ18">
    <cfRule type="cellIs" dxfId="234" priority="235" stopIfTrue="1" operator="lessThan">
      <formula>0</formula>
    </cfRule>
  </conditionalFormatting>
  <conditionalFormatting sqref="AV18:AZ18">
    <cfRule type="cellIs" dxfId="233" priority="234" stopIfTrue="1" operator="lessThan">
      <formula>0</formula>
    </cfRule>
  </conditionalFormatting>
  <conditionalFormatting sqref="BC18:BH18">
    <cfRule type="cellIs" dxfId="232" priority="233" stopIfTrue="1" operator="lessThan">
      <formula>0</formula>
    </cfRule>
  </conditionalFormatting>
  <conditionalFormatting sqref="V28">
    <cfRule type="cellIs" dxfId="231" priority="232" stopIfTrue="1" operator="lessThan">
      <formula>0</formula>
    </cfRule>
  </conditionalFormatting>
  <conditionalFormatting sqref="U28:U30">
    <cfRule type="cellIs" dxfId="230" priority="231" stopIfTrue="1" operator="lessThan">
      <formula>0</formula>
    </cfRule>
  </conditionalFormatting>
  <conditionalFormatting sqref="V31:V32">
    <cfRule type="cellIs" dxfId="229" priority="230" stopIfTrue="1" operator="lessThan">
      <formula>0</formula>
    </cfRule>
  </conditionalFormatting>
  <conditionalFormatting sqref="U31:U32">
    <cfRule type="cellIs" dxfId="228" priority="229" stopIfTrue="1" operator="lessThan">
      <formula>0</formula>
    </cfRule>
  </conditionalFormatting>
  <conditionalFormatting sqref="Y28:AC28">
    <cfRule type="cellIs" dxfId="227" priority="228" stopIfTrue="1" operator="lessThan">
      <formula>0</formula>
    </cfRule>
  </conditionalFormatting>
  <conditionalFormatting sqref="Y31:AC32">
    <cfRule type="cellIs" dxfId="226" priority="227" stopIfTrue="1" operator="lessThan">
      <formula>0</formula>
    </cfRule>
  </conditionalFormatting>
  <conditionalFormatting sqref="AF28:AQ28">
    <cfRule type="cellIs" dxfId="225" priority="226" stopIfTrue="1" operator="lessThan">
      <formula>0</formula>
    </cfRule>
  </conditionalFormatting>
  <conditionalFormatting sqref="AF31:AQ32">
    <cfRule type="cellIs" dxfId="224" priority="225" stopIfTrue="1" operator="lessThan">
      <formula>0</formula>
    </cfRule>
  </conditionalFormatting>
  <conditionalFormatting sqref="AV28:AZ28">
    <cfRule type="cellIs" dxfId="223" priority="224" stopIfTrue="1" operator="lessThan">
      <formula>0</formula>
    </cfRule>
  </conditionalFormatting>
  <conditionalFormatting sqref="AV31:AZ32">
    <cfRule type="cellIs" dxfId="222" priority="223" stopIfTrue="1" operator="lessThan">
      <formula>0</formula>
    </cfRule>
  </conditionalFormatting>
  <conditionalFormatting sqref="BC28:BH28">
    <cfRule type="cellIs" dxfId="221" priority="222" stopIfTrue="1" operator="lessThan">
      <formula>0</formula>
    </cfRule>
  </conditionalFormatting>
  <conditionalFormatting sqref="BC31:BH32">
    <cfRule type="cellIs" dxfId="220" priority="221" stopIfTrue="1" operator="lessThan">
      <formula>0</formula>
    </cfRule>
  </conditionalFormatting>
  <conditionalFormatting sqref="V30">
    <cfRule type="cellIs" dxfId="219" priority="220" stopIfTrue="1" operator="lessThan">
      <formula>0</formula>
    </cfRule>
  </conditionalFormatting>
  <conditionalFormatting sqref="V40:V44 V52">
    <cfRule type="cellIs" dxfId="218" priority="219" stopIfTrue="1" operator="lessThan">
      <formula>0</formula>
    </cfRule>
  </conditionalFormatting>
  <conditionalFormatting sqref="U40:U44 U52">
    <cfRule type="cellIs" dxfId="217" priority="218" stopIfTrue="1" operator="lessThan">
      <formula>0</formula>
    </cfRule>
  </conditionalFormatting>
  <conditionalFormatting sqref="Y40:AC44 Y52:AC52">
    <cfRule type="cellIs" dxfId="216" priority="217" stopIfTrue="1" operator="lessThan">
      <formula>0</formula>
    </cfRule>
  </conditionalFormatting>
  <conditionalFormatting sqref="AF40:AQ44 AF52:AQ52">
    <cfRule type="cellIs" dxfId="215" priority="216" stopIfTrue="1" operator="lessThan">
      <formula>0</formula>
    </cfRule>
  </conditionalFormatting>
  <conditionalFormatting sqref="AV40:AZ44 AV52:AZ52">
    <cfRule type="cellIs" dxfId="214" priority="215" stopIfTrue="1" operator="lessThan">
      <formula>0</formula>
    </cfRule>
  </conditionalFormatting>
  <conditionalFormatting sqref="BC40:BH44 BC52:BH52">
    <cfRule type="cellIs" dxfId="213" priority="214" stopIfTrue="1" operator="lessThan">
      <formula>0</formula>
    </cfRule>
  </conditionalFormatting>
  <conditionalFormatting sqref="V58:V59">
    <cfRule type="cellIs" dxfId="212" priority="213" stopIfTrue="1" operator="lessThan">
      <formula>0</formula>
    </cfRule>
  </conditionalFormatting>
  <conditionalFormatting sqref="U58:U59">
    <cfRule type="cellIs" dxfId="211" priority="212" stopIfTrue="1" operator="lessThan">
      <formula>0</formula>
    </cfRule>
  </conditionalFormatting>
  <conditionalFormatting sqref="Y58:AC59">
    <cfRule type="cellIs" dxfId="210" priority="211" stopIfTrue="1" operator="lessThan">
      <formula>0</formula>
    </cfRule>
  </conditionalFormatting>
  <conditionalFormatting sqref="AF58:AQ59">
    <cfRule type="cellIs" dxfId="209" priority="210" stopIfTrue="1" operator="lessThan">
      <formula>0</formula>
    </cfRule>
  </conditionalFormatting>
  <conditionalFormatting sqref="AV58:AZ59">
    <cfRule type="cellIs" dxfId="208" priority="209" stopIfTrue="1" operator="lessThan">
      <formula>0</formula>
    </cfRule>
  </conditionalFormatting>
  <conditionalFormatting sqref="BC58:BH59">
    <cfRule type="cellIs" dxfId="207" priority="208" stopIfTrue="1" operator="lessThan">
      <formula>0</formula>
    </cfRule>
  </conditionalFormatting>
  <conditionalFormatting sqref="V66:V72">
    <cfRule type="cellIs" dxfId="206" priority="207" stopIfTrue="1" operator="lessThan">
      <formula>0</formula>
    </cfRule>
  </conditionalFormatting>
  <conditionalFormatting sqref="U66:U86 V73:V86">
    <cfRule type="cellIs" dxfId="205" priority="206" stopIfTrue="1" operator="lessThan">
      <formula>0</formula>
    </cfRule>
  </conditionalFormatting>
  <conditionalFormatting sqref="Y66:AC72">
    <cfRule type="cellIs" dxfId="204" priority="205" stopIfTrue="1" operator="lessThan">
      <formula>0</formula>
    </cfRule>
  </conditionalFormatting>
  <conditionalFormatting sqref="AF66:AQ72">
    <cfRule type="cellIs" dxfId="203" priority="204" stopIfTrue="1" operator="lessThan">
      <formula>0</formula>
    </cfRule>
  </conditionalFormatting>
  <conditionalFormatting sqref="AV66:AZ72">
    <cfRule type="cellIs" dxfId="202" priority="203" stopIfTrue="1" operator="lessThan">
      <formula>0</formula>
    </cfRule>
  </conditionalFormatting>
  <conditionalFormatting sqref="BC66:BH72">
    <cfRule type="cellIs" dxfId="201" priority="202" stopIfTrue="1" operator="lessThan">
      <formula>0</formula>
    </cfRule>
  </conditionalFormatting>
  <conditionalFormatting sqref="V104:V105">
    <cfRule type="cellIs" dxfId="200" priority="201" stopIfTrue="1" operator="lessThan">
      <formula>0</formula>
    </cfRule>
  </conditionalFormatting>
  <conditionalFormatting sqref="U104:U105">
    <cfRule type="cellIs" dxfId="199" priority="200" stopIfTrue="1" operator="lessThan">
      <formula>0</formula>
    </cfRule>
  </conditionalFormatting>
  <conditionalFormatting sqref="Y104:Z105">
    <cfRule type="cellIs" dxfId="198" priority="199" stopIfTrue="1" operator="lessThan">
      <formula>0</formula>
    </cfRule>
  </conditionalFormatting>
  <conditionalFormatting sqref="AF104:AQ105">
    <cfRule type="cellIs" dxfId="197" priority="198" stopIfTrue="1" operator="lessThan">
      <formula>0</formula>
    </cfRule>
  </conditionalFormatting>
  <conditionalFormatting sqref="AV104:AZ105">
    <cfRule type="cellIs" dxfId="196" priority="197" stopIfTrue="1" operator="lessThan">
      <formula>0</formula>
    </cfRule>
  </conditionalFormatting>
  <conditionalFormatting sqref="BC104:BH105">
    <cfRule type="cellIs" dxfId="195" priority="196" stopIfTrue="1" operator="lessThan">
      <formula>0</formula>
    </cfRule>
  </conditionalFormatting>
  <conditionalFormatting sqref="W64:X64 AE64">
    <cfRule type="cellIs" dxfId="194" priority="195" stopIfTrue="1" operator="lessThan">
      <formula>0</formula>
    </cfRule>
  </conditionalFormatting>
  <conditionalFormatting sqref="C63:C64">
    <cfRule type="cellIs" dxfId="193" priority="194" stopIfTrue="1" operator="equal">
      <formula>"X"</formula>
    </cfRule>
  </conditionalFormatting>
  <conditionalFormatting sqref="B63:B64">
    <cfRule type="cellIs" dxfId="192" priority="193" stopIfTrue="1" operator="equal">
      <formula>"x"</formula>
    </cfRule>
  </conditionalFormatting>
  <conditionalFormatting sqref="U64">
    <cfRule type="cellIs" dxfId="191" priority="192" stopIfTrue="1" operator="lessThan">
      <formula>0</formula>
    </cfRule>
  </conditionalFormatting>
  <conditionalFormatting sqref="V64">
    <cfRule type="cellIs" dxfId="190" priority="191" stopIfTrue="1" operator="lessThan">
      <formula>0</formula>
    </cfRule>
  </conditionalFormatting>
  <conditionalFormatting sqref="AD64">
    <cfRule type="cellIs" dxfId="189" priority="190" stopIfTrue="1" operator="lessThan">
      <formula>0</formula>
    </cfRule>
  </conditionalFormatting>
  <conditionalFormatting sqref="Y64:AC64">
    <cfRule type="cellIs" dxfId="188" priority="189" stopIfTrue="1" operator="lessThan">
      <formula>0</formula>
    </cfRule>
  </conditionalFormatting>
  <conditionalFormatting sqref="F7:S7 F143:S143 F57:S57 J144:P156 F25:R25 F16:S16 F8:P8 F26:P26 F65:S65 F88:S88 Q14:S14 F101:P132 F100:S100 E2:P2 E145:I156 F144:I144 E135:E144 F17:P17 F87:P87 F89:P99 F135:P142 E25:E27 F27:Q27 O3:P6 F11:P15 F9:L10 N9:P10 F52:P56 S27:S37 S39 E52:E57 E64:E65 F64:P64 E7:E17 E23:S24 E38:P39 E62:P62 E87:E132">
    <cfRule type="cellIs" dxfId="187" priority="187" stopIfTrue="1" operator="lessThan">
      <formula>0</formula>
    </cfRule>
    <cfRule type="cellIs" dxfId="186" priority="188" stopIfTrue="1" operator="equal">
      <formula>"?"</formula>
    </cfRule>
  </conditionalFormatting>
  <conditionalFormatting sqref="Q92:S99 Q15:S15 Q26:S26 S133:S134 Q8:S13 Q2:S6 Q133:Q134 Q135:S142 Q17:S22 R134 Q144:S156 Q38:S38 Q87:S87 T2:T24 Q101:S132 Q53:S56 Q28:Q37 Q64:S64 Q58:S58 Q61:Q62 T26:T60 T64:T156 Q60:S60 Q59 S59 Q66:Q86 S66:S86 Q89:Q91 S89:S91">
    <cfRule type="cellIs" dxfId="185" priority="186" stopIfTrue="1" operator="lessThan">
      <formula>0</formula>
    </cfRule>
  </conditionalFormatting>
  <conditionalFormatting sqref="R27">
    <cfRule type="cellIs" dxfId="184" priority="185" stopIfTrue="1" operator="lessThan">
      <formula>0</formula>
    </cfRule>
  </conditionalFormatting>
  <conditionalFormatting sqref="M9:M10">
    <cfRule type="cellIs" dxfId="183" priority="183" stopIfTrue="1" operator="lessThan">
      <formula>0</formula>
    </cfRule>
    <cfRule type="cellIs" dxfId="182" priority="184" stopIfTrue="1" operator="equal">
      <formula>"?"</formula>
    </cfRule>
  </conditionalFormatting>
  <conditionalFormatting sqref="R39:R52">
    <cfRule type="cellIs" dxfId="181" priority="182" stopIfTrue="1" operator="lessThan">
      <formula>0</formula>
    </cfRule>
  </conditionalFormatting>
  <conditionalFormatting sqref="S40:S50">
    <cfRule type="cellIs" dxfId="180" priority="180" stopIfTrue="1" operator="lessThan">
      <formula>0</formula>
    </cfRule>
    <cfRule type="cellIs" dxfId="179" priority="181" stopIfTrue="1" operator="equal">
      <formula>"?"</formula>
    </cfRule>
  </conditionalFormatting>
  <conditionalFormatting sqref="S51:S52">
    <cfRule type="cellIs" dxfId="178" priority="178" stopIfTrue="1" operator="lessThan">
      <formula>0</formula>
    </cfRule>
    <cfRule type="cellIs" dxfId="177" priority="179" stopIfTrue="1" operator="equal">
      <formula>"?"</formula>
    </cfRule>
  </conditionalFormatting>
  <conditionalFormatting sqref="Q39:Q52">
    <cfRule type="cellIs" dxfId="176" priority="177" stopIfTrue="1" operator="lessThan">
      <formula>0</formula>
    </cfRule>
  </conditionalFormatting>
  <conditionalFormatting sqref="E63:P63">
    <cfRule type="cellIs" dxfId="175" priority="175" stopIfTrue="1" operator="lessThan">
      <formula>0</formula>
    </cfRule>
    <cfRule type="cellIs" dxfId="174" priority="176" stopIfTrue="1" operator="equal">
      <formula>"?"</formula>
    </cfRule>
  </conditionalFormatting>
  <conditionalFormatting sqref="Q63:R63">
    <cfRule type="cellIs" dxfId="173" priority="174" stopIfTrue="1" operator="lessThan">
      <formula>0</formula>
    </cfRule>
  </conditionalFormatting>
  <conditionalFormatting sqref="R62:T62">
    <cfRule type="cellIs" dxfId="172" priority="173" stopIfTrue="1" operator="lessThan">
      <formula>0</formula>
    </cfRule>
  </conditionalFormatting>
  <conditionalFormatting sqref="R61">
    <cfRule type="cellIs" dxfId="171" priority="172" stopIfTrue="1" operator="lessThan">
      <formula>0</formula>
    </cfRule>
  </conditionalFormatting>
  <conditionalFormatting sqref="S61:T61">
    <cfRule type="cellIs" dxfId="170" priority="171" stopIfTrue="1" operator="lessThan">
      <formula>0</formula>
    </cfRule>
  </conditionalFormatting>
  <conditionalFormatting sqref="S63:T63">
    <cfRule type="cellIs" dxfId="169" priority="170" stopIfTrue="1" operator="lessThan">
      <formula>0</formula>
    </cfRule>
  </conditionalFormatting>
  <conditionalFormatting sqref="S25:T25">
    <cfRule type="cellIs" dxfId="168" priority="169" stopIfTrue="1" operator="lessThan">
      <formula>0</formula>
    </cfRule>
  </conditionalFormatting>
  <conditionalFormatting sqref="AT28">
    <cfRule type="cellIs" dxfId="167" priority="168" stopIfTrue="1" operator="lessThan">
      <formula>0</formula>
    </cfRule>
  </conditionalFormatting>
  <conditionalFormatting sqref="AT31:AT32">
    <cfRule type="cellIs" dxfId="166" priority="167" stopIfTrue="1" operator="lessThan">
      <formula>0</formula>
    </cfRule>
  </conditionalFormatting>
  <conditionalFormatting sqref="AT18">
    <cfRule type="cellIs" dxfId="165" priority="166" stopIfTrue="1" operator="lessThan">
      <formula>0</formula>
    </cfRule>
  </conditionalFormatting>
  <conditionalFormatting sqref="W19">
    <cfRule type="cellIs" dxfId="164" priority="165" stopIfTrue="1" operator="lessThan">
      <formula>0</formula>
    </cfRule>
  </conditionalFormatting>
  <conditionalFormatting sqref="Y19">
    <cfRule type="cellIs" dxfId="163" priority="164" stopIfTrue="1" operator="lessThan">
      <formula>0</formula>
    </cfRule>
  </conditionalFormatting>
  <conditionalFormatting sqref="Z19:AC19">
    <cfRule type="cellIs" dxfId="162" priority="163" stopIfTrue="1" operator="lessThan">
      <formula>0</formula>
    </cfRule>
  </conditionalFormatting>
  <conditionalFormatting sqref="AD19">
    <cfRule type="cellIs" dxfId="161" priority="162" stopIfTrue="1" operator="lessThan">
      <formula>0</formula>
    </cfRule>
  </conditionalFormatting>
  <conditionalFormatting sqref="AF19:AR19">
    <cfRule type="cellIs" dxfId="160" priority="161" stopIfTrue="1" operator="lessThan">
      <formula>0</formula>
    </cfRule>
  </conditionalFormatting>
  <conditionalFormatting sqref="AT19">
    <cfRule type="cellIs" dxfId="159" priority="160" stopIfTrue="1" operator="lessThan">
      <formula>0</formula>
    </cfRule>
  </conditionalFormatting>
  <conditionalFormatting sqref="AV19:BA19">
    <cfRule type="cellIs" dxfId="158" priority="159" stopIfTrue="1" operator="lessThan">
      <formula>0</formula>
    </cfRule>
  </conditionalFormatting>
  <conditionalFormatting sqref="BC19:BH19">
    <cfRule type="cellIs" dxfId="157" priority="158" stopIfTrue="1" operator="lessThan">
      <formula>0</formula>
    </cfRule>
  </conditionalFormatting>
  <conditionalFormatting sqref="BI19">
    <cfRule type="cellIs" dxfId="156" priority="157" stopIfTrue="1" operator="lessThan">
      <formula>0</formula>
    </cfRule>
  </conditionalFormatting>
  <conditionalFormatting sqref="Y20:AD20">
    <cfRule type="cellIs" dxfId="155" priority="156" stopIfTrue="1" operator="lessThan">
      <formula>0</formula>
    </cfRule>
  </conditionalFormatting>
  <conditionalFormatting sqref="AT20">
    <cfRule type="cellIs" dxfId="154" priority="155" stopIfTrue="1" operator="lessThan">
      <formula>0</formula>
    </cfRule>
  </conditionalFormatting>
  <conditionalFormatting sqref="AV20">
    <cfRule type="cellIs" dxfId="153" priority="154" stopIfTrue="1" operator="lessThan">
      <formula>0</formula>
    </cfRule>
  </conditionalFormatting>
  <conditionalFormatting sqref="AW20:AZ20">
    <cfRule type="cellIs" dxfId="152" priority="153" stopIfTrue="1" operator="lessThan">
      <formula>0</formula>
    </cfRule>
  </conditionalFormatting>
  <conditionalFormatting sqref="BA20">
    <cfRule type="cellIs" dxfId="151" priority="152" stopIfTrue="1" operator="lessThan">
      <formula>0</formula>
    </cfRule>
  </conditionalFormatting>
  <conditionalFormatting sqref="BC20:BI20">
    <cfRule type="cellIs" dxfId="150" priority="151" stopIfTrue="1" operator="lessThan">
      <formula>0</formula>
    </cfRule>
  </conditionalFormatting>
  <conditionalFormatting sqref="AI20:AR20">
    <cfRule type="cellIs" dxfId="149" priority="150" stopIfTrue="1" operator="lessThan">
      <formula>0</formula>
    </cfRule>
  </conditionalFormatting>
  <conditionalFormatting sqref="Y33:AC37">
    <cfRule type="cellIs" dxfId="148" priority="149" stopIfTrue="1" operator="lessThan">
      <formula>0</formula>
    </cfRule>
  </conditionalFormatting>
  <conditionalFormatting sqref="AF33:AQ37">
    <cfRule type="cellIs" dxfId="147" priority="148" stopIfTrue="1" operator="lessThan">
      <formula>0</formula>
    </cfRule>
  </conditionalFormatting>
  <conditionalFormatting sqref="AT33:AT37">
    <cfRule type="cellIs" dxfId="146" priority="147" stopIfTrue="1" operator="lessThan">
      <formula>0</formula>
    </cfRule>
  </conditionalFormatting>
  <conditionalFormatting sqref="AV33:AZ37">
    <cfRule type="cellIs" dxfId="145" priority="146" stopIfTrue="1" operator="lessThan">
      <formula>0</formula>
    </cfRule>
  </conditionalFormatting>
  <conditionalFormatting sqref="BC33:BC37">
    <cfRule type="cellIs" dxfId="144" priority="145" stopIfTrue="1" operator="lessThan">
      <formula>0</formula>
    </cfRule>
  </conditionalFormatting>
  <conditionalFormatting sqref="BD33:BD37">
    <cfRule type="cellIs" dxfId="143" priority="144" stopIfTrue="1" operator="lessThan">
      <formula>0</formula>
    </cfRule>
  </conditionalFormatting>
  <conditionalFormatting sqref="BE33:BE37">
    <cfRule type="cellIs" dxfId="142" priority="143" stopIfTrue="1" operator="lessThan">
      <formula>0</formula>
    </cfRule>
  </conditionalFormatting>
  <conditionalFormatting sqref="BF33:BH37">
    <cfRule type="cellIs" dxfId="141" priority="142" stopIfTrue="1" operator="lessThan">
      <formula>0</formula>
    </cfRule>
  </conditionalFormatting>
  <conditionalFormatting sqref="W40:W51">
    <cfRule type="cellIs" dxfId="140" priority="141" stopIfTrue="1" operator="lessThan">
      <formula>0</formula>
    </cfRule>
  </conditionalFormatting>
  <conditionalFormatting sqref="AT40:AT41">
    <cfRule type="cellIs" dxfId="139" priority="140" stopIfTrue="1" operator="lessThan">
      <formula>0</formula>
    </cfRule>
  </conditionalFormatting>
  <conditionalFormatting sqref="U45:V51">
    <cfRule type="cellIs" dxfId="138" priority="139" stopIfTrue="1" operator="lessThan">
      <formula>0</formula>
    </cfRule>
  </conditionalFormatting>
  <conditionalFormatting sqref="Y45:AC51">
    <cfRule type="cellIs" dxfId="137" priority="138" stopIfTrue="1" operator="lessThan">
      <formula>0</formula>
    </cfRule>
  </conditionalFormatting>
  <conditionalFormatting sqref="AF45:AQ51">
    <cfRule type="cellIs" dxfId="136" priority="137" stopIfTrue="1" operator="lessThan">
      <formula>0</formula>
    </cfRule>
  </conditionalFormatting>
  <conditionalFormatting sqref="AT45:AT51">
    <cfRule type="cellIs" dxfId="135" priority="136" stopIfTrue="1" operator="lessThan">
      <formula>0</formula>
    </cfRule>
  </conditionalFormatting>
  <conditionalFormatting sqref="AV45:AZ51">
    <cfRule type="cellIs" dxfId="134" priority="135" stopIfTrue="1" operator="lessThan">
      <formula>0</formula>
    </cfRule>
  </conditionalFormatting>
  <conditionalFormatting sqref="BC45:BC51">
    <cfRule type="cellIs" dxfId="133" priority="134" stopIfTrue="1" operator="lessThan">
      <formula>0</formula>
    </cfRule>
  </conditionalFormatting>
  <conditionalFormatting sqref="BD45:BH51">
    <cfRule type="cellIs" dxfId="132" priority="133" stopIfTrue="1" operator="lessThan">
      <formula>0</formula>
    </cfRule>
  </conditionalFormatting>
  <conditionalFormatting sqref="Y60:AC61">
    <cfRule type="cellIs" dxfId="131" priority="132" stopIfTrue="1" operator="lessThan">
      <formula>0</formula>
    </cfRule>
  </conditionalFormatting>
  <conditionalFormatting sqref="AD58:AE61">
    <cfRule type="cellIs" dxfId="130" priority="131" stopIfTrue="1" operator="lessThan">
      <formula>0</formula>
    </cfRule>
  </conditionalFormatting>
  <conditionalFormatting sqref="AF60:AQ61">
    <cfRule type="cellIs" dxfId="129" priority="130" stopIfTrue="1" operator="lessThan">
      <formula>0</formula>
    </cfRule>
  </conditionalFormatting>
  <conditionalFormatting sqref="AS57">
    <cfRule type="cellIs" dxfId="128" priority="129" stopIfTrue="1" operator="lessThan">
      <formula>0</formula>
    </cfRule>
  </conditionalFormatting>
  <conditionalFormatting sqref="AR57">
    <cfRule type="cellIs" dxfId="127" priority="128" stopIfTrue="1" operator="lessThan">
      <formula>0</formula>
    </cfRule>
  </conditionalFormatting>
  <conditionalFormatting sqref="AR58:AS61">
    <cfRule type="cellIs" dxfId="126" priority="127" stopIfTrue="1" operator="lessThan">
      <formula>0</formula>
    </cfRule>
  </conditionalFormatting>
  <conditionalFormatting sqref="AT58:AU61">
    <cfRule type="cellIs" dxfId="125" priority="126" stopIfTrue="1" operator="lessThan">
      <formula>0</formula>
    </cfRule>
  </conditionalFormatting>
  <conditionalFormatting sqref="AV60:AZ61">
    <cfRule type="cellIs" dxfId="124" priority="125" stopIfTrue="1" operator="lessThan">
      <formula>0</formula>
    </cfRule>
  </conditionalFormatting>
  <conditionalFormatting sqref="BA58:BB61">
    <cfRule type="cellIs" dxfId="123" priority="124" stopIfTrue="1" operator="lessThan">
      <formula>0</formula>
    </cfRule>
  </conditionalFormatting>
  <conditionalFormatting sqref="BC60:BH61">
    <cfRule type="cellIs" dxfId="122" priority="123" stopIfTrue="1" operator="lessThan">
      <formula>0</formula>
    </cfRule>
  </conditionalFormatting>
  <conditionalFormatting sqref="BJ58:BJ61">
    <cfRule type="cellIs" dxfId="121" priority="122" stopIfTrue="1" operator="lessThan">
      <formula>0</formula>
    </cfRule>
  </conditionalFormatting>
  <conditionalFormatting sqref="W63:X63 AE63">
    <cfRule type="cellIs" dxfId="120" priority="121" stopIfTrue="1" operator="lessThan">
      <formula>0</formula>
    </cfRule>
  </conditionalFormatting>
  <conditionalFormatting sqref="Y63:AC63">
    <cfRule type="cellIs" dxfId="119" priority="120" stopIfTrue="1" operator="lessThan">
      <formula>0</formula>
    </cfRule>
  </conditionalFormatting>
  <conditionalFormatting sqref="AD63">
    <cfRule type="cellIs" dxfId="118" priority="119" stopIfTrue="1" operator="lessThan">
      <formula>0</formula>
    </cfRule>
  </conditionalFormatting>
  <conditionalFormatting sqref="AR63">
    <cfRule type="cellIs" dxfId="117" priority="118" stopIfTrue="1" operator="lessThan">
      <formula>0</formula>
    </cfRule>
  </conditionalFormatting>
  <conditionalFormatting sqref="BA63">
    <cfRule type="cellIs" dxfId="116" priority="117" stopIfTrue="1" operator="lessThan">
      <formula>0</formula>
    </cfRule>
  </conditionalFormatting>
  <conditionalFormatting sqref="AT63">
    <cfRule type="cellIs" dxfId="115" priority="116" stopIfTrue="1" operator="lessThan">
      <formula>0</formula>
    </cfRule>
  </conditionalFormatting>
  <conditionalFormatting sqref="BI63">
    <cfRule type="cellIs" dxfId="114" priority="115" stopIfTrue="1" operator="lessThan">
      <formula>0</formula>
    </cfRule>
  </conditionalFormatting>
  <conditionalFormatting sqref="AS63">
    <cfRule type="cellIs" dxfId="113" priority="114" stopIfTrue="1" operator="lessThan">
      <formula>0</formula>
    </cfRule>
  </conditionalFormatting>
  <conditionalFormatting sqref="AU63">
    <cfRule type="cellIs" dxfId="112" priority="113" stopIfTrue="1" operator="lessThan">
      <formula>0</formula>
    </cfRule>
  </conditionalFormatting>
  <conditionalFormatting sqref="BB63">
    <cfRule type="cellIs" dxfId="111" priority="112" stopIfTrue="1" operator="lessThan">
      <formula>0</formula>
    </cfRule>
  </conditionalFormatting>
  <conditionalFormatting sqref="BJ63">
    <cfRule type="cellIs" dxfId="110" priority="111" stopIfTrue="1" operator="lessThan">
      <formula>0</formula>
    </cfRule>
  </conditionalFormatting>
  <conditionalFormatting sqref="U63:V63">
    <cfRule type="cellIs" dxfId="109" priority="110" stopIfTrue="1" operator="lessThan">
      <formula>0</formula>
    </cfRule>
  </conditionalFormatting>
  <conditionalFormatting sqref="AT65">
    <cfRule type="cellIs" dxfId="108" priority="109" stopIfTrue="1" operator="lessThan">
      <formula>0</formula>
    </cfRule>
  </conditionalFormatting>
  <conditionalFormatting sqref="BA65">
    <cfRule type="cellIs" dxfId="107" priority="108" stopIfTrue="1" operator="lessThan">
      <formula>0</formula>
    </cfRule>
  </conditionalFormatting>
  <conditionalFormatting sqref="BI65">
    <cfRule type="cellIs" dxfId="106" priority="107" stopIfTrue="1" operator="lessThan">
      <formula>0</formula>
    </cfRule>
  </conditionalFormatting>
  <conditionalFormatting sqref="Y73:AC86">
    <cfRule type="cellIs" dxfId="105" priority="106" stopIfTrue="1" operator="lessThan">
      <formula>0</formula>
    </cfRule>
  </conditionalFormatting>
  <conditionalFormatting sqref="AF73:AQ86">
    <cfRule type="cellIs" dxfId="104" priority="105" stopIfTrue="1" operator="lessThan">
      <formula>0</formula>
    </cfRule>
  </conditionalFormatting>
  <conditionalFormatting sqref="AV73:AZ86">
    <cfRule type="cellIs" dxfId="103" priority="104" stopIfTrue="1" operator="lessThan">
      <formula>0</formula>
    </cfRule>
  </conditionalFormatting>
  <conditionalFormatting sqref="BC73:BH86">
    <cfRule type="cellIs" dxfId="102" priority="103" stopIfTrue="1" operator="lessThan">
      <formula>0</formula>
    </cfRule>
  </conditionalFormatting>
  <conditionalFormatting sqref="U89:V98">
    <cfRule type="cellIs" dxfId="101" priority="102" stopIfTrue="1" operator="lessThan">
      <formula>0</formula>
    </cfRule>
  </conditionalFormatting>
  <conditionalFormatting sqref="Y89:AC98">
    <cfRule type="cellIs" dxfId="100" priority="101" stopIfTrue="1" operator="lessThan">
      <formula>0</formula>
    </cfRule>
  </conditionalFormatting>
  <conditionalFormatting sqref="AF89:AQ98">
    <cfRule type="cellIs" dxfId="99" priority="100" stopIfTrue="1" operator="lessThan">
      <formula>0</formula>
    </cfRule>
  </conditionalFormatting>
  <conditionalFormatting sqref="AT89:AT98">
    <cfRule type="cellIs" dxfId="98" priority="99" stopIfTrue="1" operator="lessThan">
      <formula>0</formula>
    </cfRule>
  </conditionalFormatting>
  <conditionalFormatting sqref="AV89:AZ98">
    <cfRule type="cellIs" dxfId="97" priority="98" stopIfTrue="1" operator="lessThan">
      <formula>0</formula>
    </cfRule>
  </conditionalFormatting>
  <conditionalFormatting sqref="BC89:BH98">
    <cfRule type="cellIs" dxfId="96" priority="97" stopIfTrue="1" operator="lessThan">
      <formula>0</formula>
    </cfRule>
  </conditionalFormatting>
  <conditionalFormatting sqref="V88">
    <cfRule type="cellIs" dxfId="95" priority="96" stopIfTrue="1" operator="lessThan">
      <formula>0</formula>
    </cfRule>
  </conditionalFormatting>
  <conditionalFormatting sqref="Y88:AC88">
    <cfRule type="cellIs" dxfId="94" priority="95" stopIfTrue="1" operator="lessThan">
      <formula>0</formula>
    </cfRule>
  </conditionalFormatting>
  <conditionalFormatting sqref="AF88:AQ88">
    <cfRule type="cellIs" dxfId="93" priority="94" stopIfTrue="1" operator="lessThan">
      <formula>0</formula>
    </cfRule>
  </conditionalFormatting>
  <conditionalFormatting sqref="AV88:AZ88">
    <cfRule type="cellIs" dxfId="92" priority="93" stopIfTrue="1" operator="lessThan">
      <formula>0</formula>
    </cfRule>
  </conditionalFormatting>
  <conditionalFormatting sqref="BC88:BH88">
    <cfRule type="cellIs" dxfId="91" priority="92" stopIfTrue="1" operator="lessThan">
      <formula>0</formula>
    </cfRule>
  </conditionalFormatting>
  <conditionalFormatting sqref="AD88">
    <cfRule type="cellIs" dxfId="90" priority="91" stopIfTrue="1" operator="lessThan">
      <formula>0</formula>
    </cfRule>
  </conditionalFormatting>
  <conditionalFormatting sqref="AS89">
    <cfRule type="cellIs" dxfId="89" priority="90" stopIfTrue="1" operator="lessThan">
      <formula>0</formula>
    </cfRule>
  </conditionalFormatting>
  <conditionalFormatting sqref="AS90:AS98">
    <cfRule type="cellIs" dxfId="88" priority="89" stopIfTrue="1" operator="lessThan">
      <formula>0</formula>
    </cfRule>
  </conditionalFormatting>
  <conditionalFormatting sqref="AU89">
    <cfRule type="cellIs" dxfId="87" priority="88" stopIfTrue="1" operator="lessThan">
      <formula>0</formula>
    </cfRule>
  </conditionalFormatting>
  <conditionalFormatting sqref="AU90:AU98">
    <cfRule type="cellIs" dxfId="86" priority="87" stopIfTrue="1" operator="lessThan">
      <formula>0</formula>
    </cfRule>
  </conditionalFormatting>
  <conditionalFormatting sqref="BA88:BA98">
    <cfRule type="cellIs" dxfId="85" priority="86" stopIfTrue="1" operator="lessThan">
      <formula>0</formula>
    </cfRule>
  </conditionalFormatting>
  <conditionalFormatting sqref="BB89:BB98">
    <cfRule type="cellIs" dxfId="84" priority="85" stopIfTrue="1" operator="lessThan">
      <formula>0</formula>
    </cfRule>
  </conditionalFormatting>
  <conditionalFormatting sqref="BI89:BI98">
    <cfRule type="cellIs" dxfId="83" priority="84" stopIfTrue="1" operator="lessThan">
      <formula>0</formula>
    </cfRule>
  </conditionalFormatting>
  <conditionalFormatting sqref="BJ89">
    <cfRule type="cellIs" dxfId="82" priority="83" stopIfTrue="1" operator="lessThan">
      <formula>0</formula>
    </cfRule>
  </conditionalFormatting>
  <conditionalFormatting sqref="BJ90:BJ98">
    <cfRule type="cellIs" dxfId="81" priority="82" stopIfTrue="1" operator="lessThan">
      <formula>0</formula>
    </cfRule>
  </conditionalFormatting>
  <conditionalFormatting sqref="U106:U139">
    <cfRule type="cellIs" dxfId="80" priority="81" stopIfTrue="1" operator="lessThan">
      <formula>0</formula>
    </cfRule>
  </conditionalFormatting>
  <conditionalFormatting sqref="Y106:Y139">
    <cfRule type="cellIs" dxfId="79" priority="80" stopIfTrue="1" operator="lessThan">
      <formula>0</formula>
    </cfRule>
  </conditionalFormatting>
  <conditionalFormatting sqref="Y101:Y103">
    <cfRule type="cellIs" dxfId="78" priority="79" stopIfTrue="1" operator="lessThan">
      <formula>0</formula>
    </cfRule>
  </conditionalFormatting>
  <conditionalFormatting sqref="Z101:Z103">
    <cfRule type="cellIs" dxfId="77" priority="78" stopIfTrue="1" operator="lessThan">
      <formula>0</formula>
    </cfRule>
  </conditionalFormatting>
  <conditionalFormatting sqref="Z106:Z139">
    <cfRule type="cellIs" dxfId="76" priority="77" stopIfTrue="1" operator="lessThan">
      <formula>0</formula>
    </cfRule>
  </conditionalFormatting>
  <conditionalFormatting sqref="AA104:AB105">
    <cfRule type="cellIs" dxfId="75" priority="76" stopIfTrue="1" operator="lessThan">
      <formula>0</formula>
    </cfRule>
  </conditionalFormatting>
  <conditionalFormatting sqref="AA101:AB103">
    <cfRule type="cellIs" dxfId="74" priority="75" stopIfTrue="1" operator="lessThan">
      <formula>0</formula>
    </cfRule>
  </conditionalFormatting>
  <conditionalFormatting sqref="AA106:AB139">
    <cfRule type="cellIs" dxfId="73" priority="74" stopIfTrue="1" operator="lessThan">
      <formula>0</formula>
    </cfRule>
  </conditionalFormatting>
  <conditionalFormatting sqref="AC104:AC105">
    <cfRule type="cellIs" dxfId="72" priority="73" stopIfTrue="1" operator="lessThan">
      <formula>0</formula>
    </cfRule>
  </conditionalFormatting>
  <conditionalFormatting sqref="AC101:AC103">
    <cfRule type="cellIs" dxfId="71" priority="72" stopIfTrue="1" operator="lessThan">
      <formula>0</formula>
    </cfRule>
  </conditionalFormatting>
  <conditionalFormatting sqref="AC106:AC139">
    <cfRule type="cellIs" dxfId="70" priority="71" stopIfTrue="1" operator="lessThan">
      <formula>0</formula>
    </cfRule>
  </conditionalFormatting>
  <conditionalFormatting sqref="AF100:AQ100">
    <cfRule type="cellIs" dxfId="69" priority="70" stopIfTrue="1" operator="lessThan">
      <formula>0</formula>
    </cfRule>
  </conditionalFormatting>
  <conditionalFormatting sqref="AF101:AQ103">
    <cfRule type="cellIs" dxfId="68" priority="69" stopIfTrue="1" operator="lessThan">
      <formula>0</formula>
    </cfRule>
  </conditionalFormatting>
  <conditionalFormatting sqref="AF106:AQ139">
    <cfRule type="cellIs" dxfId="67" priority="68" stopIfTrue="1" operator="lessThan">
      <formula>0</formula>
    </cfRule>
  </conditionalFormatting>
  <conditionalFormatting sqref="AS101:AS139">
    <cfRule type="cellIs" dxfId="66" priority="67" stopIfTrue="1" operator="lessThan">
      <formula>0</formula>
    </cfRule>
  </conditionalFormatting>
  <conditionalFormatting sqref="AR101:AR139">
    <cfRule type="cellIs" dxfId="65" priority="66" stopIfTrue="1" operator="lessThan">
      <formula>0</formula>
    </cfRule>
  </conditionalFormatting>
  <conditionalFormatting sqref="AT104:AT105">
    <cfRule type="cellIs" dxfId="64" priority="65" stopIfTrue="1" operator="lessThan">
      <formula>0</formula>
    </cfRule>
  </conditionalFormatting>
  <conditionalFormatting sqref="AT101:AT103">
    <cfRule type="cellIs" dxfId="63" priority="64" stopIfTrue="1" operator="lessThan">
      <formula>0</formula>
    </cfRule>
  </conditionalFormatting>
  <conditionalFormatting sqref="AU101:AU105">
    <cfRule type="cellIs" dxfId="62" priority="63" stopIfTrue="1" operator="lessThan">
      <formula>0</formula>
    </cfRule>
  </conditionalFormatting>
  <conditionalFormatting sqref="AT100">
    <cfRule type="cellIs" dxfId="61" priority="62" stopIfTrue="1" operator="lessThan">
      <formula>0</formula>
    </cfRule>
  </conditionalFormatting>
  <conditionalFormatting sqref="AT106:AT139">
    <cfRule type="cellIs" dxfId="60" priority="61" stopIfTrue="1" operator="lessThan">
      <formula>0</formula>
    </cfRule>
  </conditionalFormatting>
  <conditionalFormatting sqref="AU106:AU139">
    <cfRule type="cellIs" dxfId="59" priority="60" stopIfTrue="1" operator="lessThan">
      <formula>0</formula>
    </cfRule>
  </conditionalFormatting>
  <conditionalFormatting sqref="AV101:AZ103">
    <cfRule type="cellIs" dxfId="58" priority="59" stopIfTrue="1" operator="lessThan">
      <formula>0</formula>
    </cfRule>
  </conditionalFormatting>
  <conditionalFormatting sqref="AV106:AZ139">
    <cfRule type="cellIs" dxfId="57" priority="58" stopIfTrue="1" operator="lessThan">
      <formula>0</formula>
    </cfRule>
  </conditionalFormatting>
  <conditionalFormatting sqref="AV100:AZ100">
    <cfRule type="cellIs" dxfId="56" priority="57" stopIfTrue="1" operator="lessThan">
      <formula>0</formula>
    </cfRule>
  </conditionalFormatting>
  <conditionalFormatting sqref="BA101:BA139">
    <cfRule type="cellIs" dxfId="55" priority="56" stopIfTrue="1" operator="lessThan">
      <formula>0</formula>
    </cfRule>
  </conditionalFormatting>
  <conditionalFormatting sqref="BB101:BB139">
    <cfRule type="cellIs" dxfId="54" priority="55" stopIfTrue="1" operator="lessThan">
      <formula>0</formula>
    </cfRule>
  </conditionalFormatting>
  <conditionalFormatting sqref="BC101:BH103">
    <cfRule type="cellIs" dxfId="53" priority="54" stopIfTrue="1" operator="lessThan">
      <formula>0</formula>
    </cfRule>
  </conditionalFormatting>
  <conditionalFormatting sqref="BC106:BH139">
    <cfRule type="cellIs" dxfId="52" priority="53" stopIfTrue="1" operator="lessThan">
      <formula>0</formula>
    </cfRule>
  </conditionalFormatting>
  <conditionalFormatting sqref="BC100:BH100">
    <cfRule type="cellIs" dxfId="51" priority="52" stopIfTrue="1" operator="lessThan">
      <formula>0</formula>
    </cfRule>
  </conditionalFormatting>
  <conditionalFormatting sqref="BI101:BI139">
    <cfRule type="cellIs" dxfId="50" priority="51" stopIfTrue="1" operator="lessThan">
      <formula>0</formula>
    </cfRule>
  </conditionalFormatting>
  <conditionalFormatting sqref="BJ101:BJ139">
    <cfRule type="cellIs" dxfId="49" priority="50" stopIfTrue="1" operator="lessThan">
      <formula>0</formula>
    </cfRule>
  </conditionalFormatting>
  <conditionalFormatting sqref="U101:U103">
    <cfRule type="cellIs" dxfId="48" priority="49" stopIfTrue="1" operator="lessThan">
      <formula>0</formula>
    </cfRule>
  </conditionalFormatting>
  <conditionalFormatting sqref="V101:V103">
    <cfRule type="cellIs" dxfId="47" priority="48" stopIfTrue="1" operator="lessThan">
      <formula>0</formula>
    </cfRule>
  </conditionalFormatting>
  <conditionalFormatting sqref="V106:V139">
    <cfRule type="cellIs" dxfId="46" priority="47" stopIfTrue="1" operator="lessThan">
      <formula>0</formula>
    </cfRule>
  </conditionalFormatting>
  <conditionalFormatting sqref="AS66:AS86">
    <cfRule type="cellIs" dxfId="45" priority="46" stopIfTrue="1" operator="lessThan">
      <formula>0</formula>
    </cfRule>
  </conditionalFormatting>
  <conditionalFormatting sqref="AR66:AR86">
    <cfRule type="cellIs" dxfId="44" priority="45" stopIfTrue="1" operator="lessThan">
      <formula>0</formula>
    </cfRule>
  </conditionalFormatting>
  <conditionalFormatting sqref="AU66:AU86">
    <cfRule type="cellIs" dxfId="43" priority="44" stopIfTrue="1" operator="lessThan">
      <formula>0</formula>
    </cfRule>
  </conditionalFormatting>
  <conditionalFormatting sqref="AT66:AT86">
    <cfRule type="cellIs" dxfId="42" priority="43" stopIfTrue="1" operator="lessThan">
      <formula>0</formula>
    </cfRule>
  </conditionalFormatting>
  <conditionalFormatting sqref="BB66:BB86">
    <cfRule type="cellIs" dxfId="41" priority="42" stopIfTrue="1" operator="lessThan">
      <formula>0</formula>
    </cfRule>
  </conditionalFormatting>
  <conditionalFormatting sqref="BA66:BA86">
    <cfRule type="cellIs" dxfId="40" priority="41" stopIfTrue="1" operator="lessThan">
      <formula>0</formula>
    </cfRule>
  </conditionalFormatting>
  <conditionalFormatting sqref="BJ66:BJ86">
    <cfRule type="cellIs" dxfId="39" priority="40" stopIfTrue="1" operator="lessThan">
      <formula>0</formula>
    </cfRule>
  </conditionalFormatting>
  <conditionalFormatting sqref="BI66:BI86">
    <cfRule type="cellIs" dxfId="38" priority="39" stopIfTrue="1" operator="lessThan">
      <formula>0</formula>
    </cfRule>
  </conditionalFormatting>
  <conditionalFormatting sqref="U141:V141">
    <cfRule type="cellIs" dxfId="37" priority="38" stopIfTrue="1" operator="lessThan">
      <formula>0</formula>
    </cfRule>
  </conditionalFormatting>
  <conditionalFormatting sqref="Y141:AC141">
    <cfRule type="cellIs" dxfId="36" priority="37" stopIfTrue="1" operator="lessThan">
      <formula>0</formula>
    </cfRule>
  </conditionalFormatting>
  <conditionalFormatting sqref="AF141:AQ141">
    <cfRule type="cellIs" dxfId="35" priority="36" stopIfTrue="1" operator="lessThan">
      <formula>0</formula>
    </cfRule>
  </conditionalFormatting>
  <conditionalFormatting sqref="AV141">
    <cfRule type="cellIs" dxfId="34" priority="35" stopIfTrue="1" operator="lessThan">
      <formula>0</formula>
    </cfRule>
  </conditionalFormatting>
  <conditionalFormatting sqref="AW141:AZ141">
    <cfRule type="cellIs" dxfId="33" priority="34" stopIfTrue="1" operator="lessThan">
      <formula>0</formula>
    </cfRule>
  </conditionalFormatting>
  <conditionalFormatting sqref="BD141">
    <cfRule type="cellIs" dxfId="32" priority="33" stopIfTrue="1" operator="lessThan">
      <formula>0</formula>
    </cfRule>
  </conditionalFormatting>
  <conditionalFormatting sqref="BG141">
    <cfRule type="cellIs" dxfId="31" priority="32" stopIfTrue="1" operator="lessThan">
      <formula>0</formula>
    </cfRule>
  </conditionalFormatting>
  <conditionalFormatting sqref="BF141">
    <cfRule type="cellIs" dxfId="30" priority="31" stopIfTrue="1" operator="lessThan">
      <formula>0</formula>
    </cfRule>
  </conditionalFormatting>
  <conditionalFormatting sqref="E3:N6">
    <cfRule type="cellIs" dxfId="29" priority="29" stopIfTrue="1" operator="lessThan">
      <formula>0</formula>
    </cfRule>
    <cfRule type="cellIs" dxfId="28" priority="30" stopIfTrue="1" operator="equal">
      <formula>"?"</formula>
    </cfRule>
  </conditionalFormatting>
  <conditionalFormatting sqref="E18:P22">
    <cfRule type="cellIs" dxfId="27" priority="27" stopIfTrue="1" operator="lessThan">
      <formula>0</formula>
    </cfRule>
    <cfRule type="cellIs" dxfId="26" priority="28" stopIfTrue="1" operator="equal">
      <formula>"?"</formula>
    </cfRule>
  </conditionalFormatting>
  <conditionalFormatting sqref="E28:P37">
    <cfRule type="cellIs" dxfId="25" priority="25" stopIfTrue="1" operator="lessThan">
      <formula>0</formula>
    </cfRule>
    <cfRule type="cellIs" dxfId="24" priority="26" stopIfTrue="1" operator="equal">
      <formula>"?"</formula>
    </cfRule>
  </conditionalFormatting>
  <conditionalFormatting sqref="R28:R37">
    <cfRule type="cellIs" dxfId="23" priority="24" stopIfTrue="1" operator="lessThan">
      <formula>0</formula>
    </cfRule>
  </conditionalFormatting>
  <conditionalFormatting sqref="E40:P51">
    <cfRule type="cellIs" dxfId="22" priority="22" stopIfTrue="1" operator="lessThan">
      <formula>0</formula>
    </cfRule>
    <cfRule type="cellIs" dxfId="21" priority="23" stopIfTrue="1" operator="equal">
      <formula>"?"</formula>
    </cfRule>
  </conditionalFormatting>
  <conditionalFormatting sqref="E58:P61">
    <cfRule type="cellIs" dxfId="20" priority="20" stopIfTrue="1" operator="lessThan">
      <formula>0</formula>
    </cfRule>
    <cfRule type="cellIs" dxfId="19" priority="21" stopIfTrue="1" operator="equal">
      <formula>"?"</formula>
    </cfRule>
  </conditionalFormatting>
  <conditionalFormatting sqref="R59">
    <cfRule type="cellIs" dxfId="18" priority="19" stopIfTrue="1" operator="lessThan">
      <formula>0</formula>
    </cfRule>
  </conditionalFormatting>
  <conditionalFormatting sqref="E66:P86">
    <cfRule type="cellIs" dxfId="17" priority="17" stopIfTrue="1" operator="lessThan">
      <formula>0</formula>
    </cfRule>
    <cfRule type="cellIs" dxfId="16" priority="18" stopIfTrue="1" operator="equal">
      <formula>"?"</formula>
    </cfRule>
  </conditionalFormatting>
  <conditionalFormatting sqref="R66:R86">
    <cfRule type="cellIs" dxfId="15" priority="16" stopIfTrue="1" operator="lessThan">
      <formula>0</formula>
    </cfRule>
  </conditionalFormatting>
  <conditionalFormatting sqref="R89:R91">
    <cfRule type="cellIs" dxfId="14" priority="15" stopIfTrue="1" operator="lessThan">
      <formula>0</formula>
    </cfRule>
  </conditionalFormatting>
  <conditionalFormatting sqref="U7">
    <cfRule type="cellIs" dxfId="13" priority="14" stopIfTrue="1" operator="lessThan">
      <formula>0</formula>
    </cfRule>
  </conditionalFormatting>
  <conditionalFormatting sqref="AG2:AQ2">
    <cfRule type="cellIs" dxfId="12" priority="13" stopIfTrue="1" operator="lessThan">
      <formula>0</formula>
    </cfRule>
  </conditionalFormatting>
  <conditionalFormatting sqref="Y8 AA8 AC8 Z23 AB23 Y11:Y17 AA11:AA17 AC11:AC17 Z13 AB13 Y30 AA30 AC30 Y19:Y27 AA19:AA27 AC19:AC27 Z19:Z21 AB19:AB21 Y33:Y38 AA33:AA38 AC33:AC38 Z33:Z37 AB33:AB37">
    <cfRule type="cellIs" dxfId="11" priority="12" stopIfTrue="1" operator="lessThan">
      <formula>0</formula>
    </cfRule>
  </conditionalFormatting>
  <conditionalFormatting sqref="Z22 AB22 Z24:Z26 AB24:AB26 Z38 AB38 Z29 AB29 Z7:Z12 AB7:AB12 Z14:Z17 AB14:AB17">
    <cfRule type="cellIs" dxfId="10" priority="11" stopIfTrue="1" operator="lessThan">
      <formula>0</formula>
    </cfRule>
  </conditionalFormatting>
  <conditionalFormatting sqref="Z27 AB27">
    <cfRule type="cellIs" dxfId="9" priority="10" stopIfTrue="1" operator="lessThan">
      <formula>0</formula>
    </cfRule>
  </conditionalFormatting>
  <conditionalFormatting sqref="Y9:Y10 AA9:AA10 AC9:AC10">
    <cfRule type="cellIs" dxfId="8" priority="9" stopIfTrue="1" operator="lessThan">
      <formula>0</formula>
    </cfRule>
  </conditionalFormatting>
  <conditionalFormatting sqref="Z18 AB18">
    <cfRule type="cellIs" dxfId="7" priority="8" stopIfTrue="1" operator="lessThan">
      <formula>0</formula>
    </cfRule>
  </conditionalFormatting>
  <conditionalFormatting sqref="Y18 AA18 AC18">
    <cfRule type="cellIs" dxfId="6" priority="7" stopIfTrue="1" operator="lessThan">
      <formula>0</formula>
    </cfRule>
  </conditionalFormatting>
  <conditionalFormatting sqref="Z28 AB28">
    <cfRule type="cellIs" dxfId="5" priority="6" stopIfTrue="1" operator="lessThan">
      <formula>0</formula>
    </cfRule>
  </conditionalFormatting>
  <conditionalFormatting sqref="Y28:Y30 AA28:AA30 AC28:AC30">
    <cfRule type="cellIs" dxfId="4" priority="5" stopIfTrue="1" operator="lessThan">
      <formula>0</formula>
    </cfRule>
  </conditionalFormatting>
  <conditionalFormatting sqref="Z31:Z32 AB31:AB32">
    <cfRule type="cellIs" dxfId="3" priority="4" stopIfTrue="1" operator="lessThan">
      <formula>0</formula>
    </cfRule>
  </conditionalFormatting>
  <conditionalFormatting sqref="Y31:Y32 AA31:AA32 AC31:AC32">
    <cfRule type="cellIs" dxfId="2" priority="3" stopIfTrue="1" operator="lessThan">
      <formula>0</formula>
    </cfRule>
  </conditionalFormatting>
  <conditionalFormatting sqref="Z30 AB30">
    <cfRule type="cellIs" dxfId="1" priority="2" stopIfTrue="1" operator="lessThan">
      <formula>0</formula>
    </cfRule>
  </conditionalFormatting>
  <conditionalFormatting sqref="Y7 AA7 AC7">
    <cfRule type="cellIs" dxfId="0" priority="1" stopIfTrue="1" operator="lessThan">
      <formula>0</formula>
    </cfRule>
  </conditionalFormatting>
  <pageMargins left="0.75" right="0.75" top="0.17" bottom="0.16" header="0.5" footer="0.5"/>
  <pageSetup scale="39" fitToHeight="2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>
  <dimension ref="A1:D160"/>
  <sheetViews>
    <sheetView topLeftCell="A101" workbookViewId="0">
      <selection activeCell="A158" sqref="A158:IV173"/>
    </sheetView>
  </sheetViews>
  <sheetFormatPr defaultColWidth="8.85546875" defaultRowHeight="15" customHeight="1"/>
  <cols>
    <col min="1" max="1" width="20.7109375" style="1" customWidth="1"/>
    <col min="2" max="2" width="53" style="1" customWidth="1"/>
    <col min="3" max="3" width="29.28515625" style="1" customWidth="1"/>
    <col min="4" max="4" width="65.7109375" style="1" customWidth="1"/>
    <col min="5" max="16384" width="8.85546875" style="1"/>
  </cols>
  <sheetData>
    <row r="1" spans="1:4" ht="15" customHeight="1">
      <c r="A1" s="1" t="str">
        <f t="shared" ref="A1:A64" si="0">CONCATENATE(C1,";",D1)</f>
        <v>п;1</v>
      </c>
      <c r="B1" s="1" t="s">
        <v>19</v>
      </c>
      <c r="C1" s="2" t="s">
        <v>34</v>
      </c>
      <c r="D1" s="2">
        <v>1</v>
      </c>
    </row>
    <row r="2" spans="1:4" ht="15" customHeight="1">
      <c r="A2" s="1" t="str">
        <f t="shared" si="0"/>
        <v>р;2</v>
      </c>
      <c r="B2" s="1" t="s">
        <v>20</v>
      </c>
      <c r="C2" s="2" t="s">
        <v>35</v>
      </c>
      <c r="D2" s="2">
        <v>2</v>
      </c>
    </row>
    <row r="3" spans="1:4" ht="15" customHeight="1">
      <c r="A3" s="1" t="str">
        <f t="shared" si="0"/>
        <v>о;3</v>
      </c>
      <c r="B3" s="1" t="s">
        <v>21</v>
      </c>
      <c r="C3" s="2" t="s">
        <v>36</v>
      </c>
      <c r="D3" s="2">
        <v>3</v>
      </c>
    </row>
    <row r="4" spans="1:4" s="15" customFormat="1" ht="15" customHeight="1">
      <c r="A4" s="15" t="str">
        <f t="shared" si="0"/>
        <v>л;4</v>
      </c>
      <c r="B4" s="1" t="s">
        <v>22</v>
      </c>
      <c r="C4" s="2" t="s">
        <v>37</v>
      </c>
      <c r="D4" s="2">
        <v>4</v>
      </c>
    </row>
    <row r="5" spans="1:4" s="15" customFormat="1" ht="15" customHeight="1">
      <c r="A5" s="15" t="str">
        <f t="shared" si="0"/>
        <v>м;5</v>
      </c>
      <c r="B5" s="1" t="s">
        <v>23</v>
      </c>
      <c r="C5" s="2" t="s">
        <v>38</v>
      </c>
      <c r="D5" s="2">
        <v>5</v>
      </c>
    </row>
    <row r="6" spans="1:4" s="15" customFormat="1" ht="15" customHeight="1">
      <c r="A6" s="15" t="str">
        <f t="shared" si="0"/>
        <v>м;6</v>
      </c>
      <c r="B6" s="1" t="s">
        <v>24</v>
      </c>
      <c r="C6" s="2" t="s">
        <v>38</v>
      </c>
      <c r="D6" s="2">
        <v>6</v>
      </c>
    </row>
    <row r="7" spans="1:4" s="15" customFormat="1" ht="15" customHeight="1">
      <c r="A7" s="15" t="str">
        <f t="shared" si="0"/>
        <v>м;7</v>
      </c>
      <c r="B7" s="1" t="s">
        <v>25</v>
      </c>
      <c r="C7" s="2" t="s">
        <v>38</v>
      </c>
      <c r="D7" s="2">
        <v>7</v>
      </c>
    </row>
    <row r="8" spans="1:4" s="15" customFormat="1" ht="15" customHeight="1">
      <c r="A8" s="15" t="str">
        <f t="shared" si="0"/>
        <v>м;8</v>
      </c>
      <c r="B8" s="1" t="s">
        <v>26</v>
      </c>
      <c r="C8" s="2" t="s">
        <v>38</v>
      </c>
      <c r="D8" s="2">
        <v>8</v>
      </c>
    </row>
    <row r="9" spans="1:4" s="15" customFormat="1" ht="15" customHeight="1">
      <c r="A9" s="15" t="str">
        <f t="shared" si="0"/>
        <v>м;9</v>
      </c>
      <c r="B9" s="1" t="s">
        <v>27</v>
      </c>
      <c r="C9" s="2" t="s">
        <v>38</v>
      </c>
      <c r="D9" s="2">
        <v>9</v>
      </c>
    </row>
    <row r="10" spans="1:4" s="15" customFormat="1" ht="15" customHeight="1">
      <c r="A10" s="15" t="str">
        <f t="shared" si="0"/>
        <v>м;10</v>
      </c>
      <c r="B10" s="1" t="s">
        <v>28</v>
      </c>
      <c r="C10" s="2" t="s">
        <v>38</v>
      </c>
      <c r="D10" s="2">
        <v>10</v>
      </c>
    </row>
    <row r="11" spans="1:4" s="15" customFormat="1" ht="15" customHeight="1">
      <c r="A11" s="15" t="str">
        <f t="shared" si="0"/>
        <v>м;11</v>
      </c>
      <c r="B11" s="1" t="s">
        <v>29</v>
      </c>
      <c r="C11" s="2" t="s">
        <v>38</v>
      </c>
      <c r="D11" s="2">
        <v>11</v>
      </c>
    </row>
    <row r="12" spans="1:4" s="15" customFormat="1" ht="15" customHeight="1">
      <c r="A12" s="15" t="str">
        <f t="shared" si="0"/>
        <v>м;12</v>
      </c>
      <c r="B12" s="1" t="s">
        <v>30</v>
      </c>
      <c r="C12" s="2" t="s">
        <v>38</v>
      </c>
      <c r="D12" s="2">
        <v>12</v>
      </c>
    </row>
    <row r="13" spans="1:4" s="15" customFormat="1" ht="15" customHeight="1">
      <c r="A13" s="15" t="str">
        <f t="shared" si="0"/>
        <v>м;13</v>
      </c>
      <c r="B13" s="1" t="s">
        <v>31</v>
      </c>
      <c r="C13" s="2" t="s">
        <v>38</v>
      </c>
      <c r="D13" s="2">
        <v>13</v>
      </c>
    </row>
    <row r="14" spans="1:4" ht="15" customHeight="1">
      <c r="A14" s="1" t="str">
        <f t="shared" si="0"/>
        <v>м;14</v>
      </c>
      <c r="B14" s="1" t="s">
        <v>39</v>
      </c>
      <c r="C14" s="2" t="s">
        <v>38</v>
      </c>
      <c r="D14" s="2">
        <v>14</v>
      </c>
    </row>
    <row r="15" spans="1:4" ht="15" customHeight="1">
      <c r="A15" s="1" t="str">
        <f t="shared" si="0"/>
        <v>м;15</v>
      </c>
      <c r="B15" s="1" t="s">
        <v>19</v>
      </c>
      <c r="C15" s="2" t="s">
        <v>38</v>
      </c>
      <c r="D15" s="2">
        <v>15</v>
      </c>
    </row>
    <row r="16" spans="1:4" ht="15" customHeight="1">
      <c r="A16" s="1" t="str">
        <f t="shared" si="0"/>
        <v>м;16</v>
      </c>
      <c r="B16" s="1" t="s">
        <v>20</v>
      </c>
      <c r="C16" s="2" t="s">
        <v>38</v>
      </c>
      <c r="D16" s="2">
        <v>16</v>
      </c>
    </row>
    <row r="17" spans="1:4" ht="15" customHeight="1">
      <c r="A17" s="1" t="str">
        <f t="shared" si="0"/>
        <v>м;17</v>
      </c>
      <c r="B17" s="1" t="s">
        <v>21</v>
      </c>
      <c r="C17" s="2" t="s">
        <v>38</v>
      </c>
      <c r="D17" s="2">
        <v>17</v>
      </c>
    </row>
    <row r="18" spans="1:4" ht="15" customHeight="1">
      <c r="A18" s="1" t="str">
        <f t="shared" si="0"/>
        <v>м;18</v>
      </c>
      <c r="B18" s="1" t="s">
        <v>22</v>
      </c>
      <c r="C18" s="2" t="s">
        <v>38</v>
      </c>
      <c r="D18" s="2">
        <v>18</v>
      </c>
    </row>
    <row r="19" spans="1:4" ht="15" customHeight="1">
      <c r="A19" s="1" t="str">
        <f t="shared" si="0"/>
        <v>м;19</v>
      </c>
      <c r="B19" s="1" t="s">
        <v>23</v>
      </c>
      <c r="C19" s="2" t="s">
        <v>38</v>
      </c>
      <c r="D19" s="2">
        <v>19</v>
      </c>
    </row>
    <row r="20" spans="1:4" ht="15" customHeight="1">
      <c r="A20" s="1" t="str">
        <f t="shared" si="0"/>
        <v>м;20</v>
      </c>
      <c r="B20" s="1" t="s">
        <v>24</v>
      </c>
      <c r="C20" s="2" t="s">
        <v>38</v>
      </c>
      <c r="D20" s="2">
        <v>20</v>
      </c>
    </row>
    <row r="21" spans="1:4" ht="15" customHeight="1">
      <c r="A21" s="1" t="str">
        <f t="shared" si="0"/>
        <v>м;21</v>
      </c>
      <c r="B21" s="1" t="s">
        <v>25</v>
      </c>
      <c r="C21" s="2" t="s">
        <v>38</v>
      </c>
      <c r="D21" s="2">
        <v>21</v>
      </c>
    </row>
    <row r="22" spans="1:4" ht="15" customHeight="1">
      <c r="A22" s="1" t="str">
        <f t="shared" si="0"/>
        <v>м;22</v>
      </c>
      <c r="B22" s="1" t="s">
        <v>26</v>
      </c>
      <c r="C22" s="2" t="s">
        <v>38</v>
      </c>
      <c r="D22" s="2">
        <v>22</v>
      </c>
    </row>
    <row r="23" spans="1:4" ht="15" customHeight="1">
      <c r="A23" s="1" t="str">
        <f t="shared" si="0"/>
        <v>м;23</v>
      </c>
      <c r="B23" s="1" t="s">
        <v>27</v>
      </c>
      <c r="C23" s="2" t="s">
        <v>38</v>
      </c>
      <c r="D23" s="2">
        <v>23</v>
      </c>
    </row>
    <row r="24" spans="1:4" ht="15" customHeight="1">
      <c r="A24" s="1" t="str">
        <f t="shared" si="0"/>
        <v>м;24</v>
      </c>
      <c r="B24" s="1" t="s">
        <v>28</v>
      </c>
      <c r="C24" s="2" t="s">
        <v>38</v>
      </c>
      <c r="D24" s="2">
        <v>24</v>
      </c>
    </row>
    <row r="25" spans="1:4" ht="15" customHeight="1">
      <c r="A25" s="1" t="str">
        <f t="shared" si="0"/>
        <v>м;25</v>
      </c>
      <c r="B25" s="1" t="s">
        <v>29</v>
      </c>
      <c r="C25" s="2" t="s">
        <v>38</v>
      </c>
      <c r="D25" s="2">
        <v>25</v>
      </c>
    </row>
    <row r="26" spans="1:4" ht="15" customHeight="1">
      <c r="A26" s="1" t="str">
        <f t="shared" si="0"/>
        <v>м;26</v>
      </c>
      <c r="B26" s="1" t="s">
        <v>30</v>
      </c>
      <c r="C26" s="2" t="s">
        <v>38</v>
      </c>
      <c r="D26" s="2">
        <v>26</v>
      </c>
    </row>
    <row r="27" spans="1:4" ht="15" customHeight="1">
      <c r="A27" s="1" t="str">
        <f t="shared" si="0"/>
        <v>м;27</v>
      </c>
      <c r="B27" s="1" t="s">
        <v>31</v>
      </c>
      <c r="C27" s="2" t="s">
        <v>38</v>
      </c>
      <c r="D27" s="2">
        <v>27</v>
      </c>
    </row>
    <row r="28" spans="1:4" ht="15" customHeight="1">
      <c r="A28" s="1" t="str">
        <f t="shared" si="0"/>
        <v>м;28</v>
      </c>
      <c r="B28" s="1" t="s">
        <v>39</v>
      </c>
      <c r="C28" s="2" t="s">
        <v>38</v>
      </c>
      <c r="D28" s="2">
        <v>28</v>
      </c>
    </row>
    <row r="29" spans="1:4" ht="15" customHeight="1">
      <c r="A29" s="1" t="str">
        <f t="shared" si="0"/>
        <v>м;29</v>
      </c>
      <c r="B29" s="1" t="s">
        <v>19</v>
      </c>
      <c r="C29" s="2" t="s">
        <v>38</v>
      </c>
      <c r="D29" s="2">
        <v>29</v>
      </c>
    </row>
    <row r="30" spans="1:4" ht="15" customHeight="1">
      <c r="A30" s="1" t="str">
        <f t="shared" si="0"/>
        <v>м;30</v>
      </c>
      <c r="B30" s="1" t="s">
        <v>20</v>
      </c>
      <c r="C30" s="2" t="s">
        <v>38</v>
      </c>
      <c r="D30" s="2">
        <v>30</v>
      </c>
    </row>
    <row r="31" spans="1:4" ht="15" customHeight="1">
      <c r="A31" s="1" t="str">
        <f t="shared" si="0"/>
        <v>м;31</v>
      </c>
      <c r="B31" s="1" t="s">
        <v>21</v>
      </c>
      <c r="C31" s="2" t="s">
        <v>38</v>
      </c>
      <c r="D31" s="2">
        <v>31</v>
      </c>
    </row>
    <row r="32" spans="1:4" ht="15" customHeight="1">
      <c r="A32" s="1" t="str">
        <f t="shared" si="0"/>
        <v>м;32</v>
      </c>
      <c r="B32" s="1" t="s">
        <v>22</v>
      </c>
      <c r="C32" s="2" t="s">
        <v>38</v>
      </c>
      <c r="D32" s="2">
        <v>32</v>
      </c>
    </row>
    <row r="33" spans="1:4" ht="15" customHeight="1">
      <c r="A33" s="1" t="str">
        <f t="shared" si="0"/>
        <v>м;33</v>
      </c>
      <c r="B33" s="1" t="s">
        <v>23</v>
      </c>
      <c r="C33" s="2" t="s">
        <v>38</v>
      </c>
      <c r="D33" s="2">
        <v>33</v>
      </c>
    </row>
    <row r="34" spans="1:4" ht="15" customHeight="1">
      <c r="A34" s="1" t="str">
        <f t="shared" si="0"/>
        <v>м;34</v>
      </c>
      <c r="B34" s="1" t="s">
        <v>24</v>
      </c>
      <c r="C34" s="2" t="s">
        <v>38</v>
      </c>
      <c r="D34" s="2">
        <v>34</v>
      </c>
    </row>
    <row r="35" spans="1:4" ht="15" customHeight="1">
      <c r="A35" s="1" t="str">
        <f t="shared" si="0"/>
        <v>м;35</v>
      </c>
      <c r="B35" s="1" t="s">
        <v>25</v>
      </c>
      <c r="C35" s="2" t="s">
        <v>38</v>
      </c>
      <c r="D35" s="2">
        <v>35</v>
      </c>
    </row>
    <row r="36" spans="1:4" ht="15" customHeight="1">
      <c r="A36" s="1" t="str">
        <f t="shared" si="0"/>
        <v>м;36</v>
      </c>
      <c r="B36" s="1" t="s">
        <v>26</v>
      </c>
      <c r="C36" s="2" t="s">
        <v>38</v>
      </c>
      <c r="D36" s="2">
        <v>36</v>
      </c>
    </row>
    <row r="37" spans="1:4" ht="15" customHeight="1">
      <c r="A37" s="1" t="str">
        <f t="shared" si="0"/>
        <v>м;37</v>
      </c>
      <c r="B37" s="1" t="s">
        <v>27</v>
      </c>
      <c r="C37" s="2" t="s">
        <v>38</v>
      </c>
      <c r="D37" s="2">
        <v>37</v>
      </c>
    </row>
    <row r="38" spans="1:4" ht="15" customHeight="1">
      <c r="A38" s="1" t="str">
        <f t="shared" si="0"/>
        <v>м;38</v>
      </c>
      <c r="B38" s="1" t="s">
        <v>28</v>
      </c>
      <c r="C38" s="2" t="s">
        <v>38</v>
      </c>
      <c r="D38" s="2">
        <v>38</v>
      </c>
    </row>
    <row r="39" spans="1:4" ht="15" customHeight="1">
      <c r="A39" s="1" t="str">
        <f>CONCATENATE(C39,";",D39)</f>
        <v>м;39</v>
      </c>
      <c r="B39" s="1" t="s">
        <v>29</v>
      </c>
      <c r="C39" s="2" t="s">
        <v>38</v>
      </c>
      <c r="D39" s="2">
        <v>39</v>
      </c>
    </row>
    <row r="40" spans="1:4" ht="15" customHeight="1">
      <c r="A40" s="1" t="str">
        <f t="shared" si="0"/>
        <v>м;40</v>
      </c>
      <c r="B40" s="1" t="s">
        <v>30</v>
      </c>
      <c r="C40" s="2" t="s">
        <v>38</v>
      </c>
      <c r="D40" s="2">
        <v>40</v>
      </c>
    </row>
    <row r="41" spans="1:4" ht="15" customHeight="1">
      <c r="A41" s="1" t="str">
        <f t="shared" si="0"/>
        <v>м;41</v>
      </c>
      <c r="B41" s="1" t="s">
        <v>31</v>
      </c>
      <c r="C41" s="2" t="s">
        <v>38</v>
      </c>
      <c r="D41" s="2">
        <v>41</v>
      </c>
    </row>
    <row r="42" spans="1:4" ht="15" customHeight="1">
      <c r="A42" s="1" t="str">
        <f t="shared" si="0"/>
        <v>м;42</v>
      </c>
      <c r="B42" s="1" t="s">
        <v>39</v>
      </c>
      <c r="C42" s="2" t="s">
        <v>38</v>
      </c>
      <c r="D42" s="2">
        <v>42</v>
      </c>
    </row>
    <row r="43" spans="1:4" ht="15" customHeight="1">
      <c r="A43" s="1" t="str">
        <f t="shared" si="0"/>
        <v>м;43</v>
      </c>
      <c r="B43" s="1" t="s">
        <v>19</v>
      </c>
      <c r="C43" s="2" t="s">
        <v>38</v>
      </c>
      <c r="D43" s="2">
        <v>43</v>
      </c>
    </row>
    <row r="44" spans="1:4" ht="15" customHeight="1">
      <c r="A44" s="1" t="str">
        <f t="shared" si="0"/>
        <v>м;44</v>
      </c>
      <c r="B44" s="1" t="s">
        <v>20</v>
      </c>
      <c r="C44" s="2" t="s">
        <v>38</v>
      </c>
      <c r="D44" s="2">
        <v>44</v>
      </c>
    </row>
    <row r="45" spans="1:4" ht="15" customHeight="1">
      <c r="A45" s="1" t="str">
        <f t="shared" si="0"/>
        <v>м;45</v>
      </c>
      <c r="B45" s="1" t="s">
        <v>21</v>
      </c>
      <c r="C45" s="2" t="s">
        <v>38</v>
      </c>
      <c r="D45" s="2">
        <v>45</v>
      </c>
    </row>
    <row r="46" spans="1:4" ht="15" customHeight="1">
      <c r="A46" s="1" t="str">
        <f t="shared" si="0"/>
        <v>м;46</v>
      </c>
      <c r="B46" s="1" t="s">
        <v>22</v>
      </c>
      <c r="C46" s="2" t="s">
        <v>38</v>
      </c>
      <c r="D46" s="2">
        <v>46</v>
      </c>
    </row>
    <row r="47" spans="1:4" ht="15" customHeight="1">
      <c r="A47" s="1" t="str">
        <f t="shared" si="0"/>
        <v>м;47</v>
      </c>
      <c r="B47" s="1" t="s">
        <v>23</v>
      </c>
      <c r="C47" s="2" t="s">
        <v>38</v>
      </c>
      <c r="D47" s="2">
        <v>47</v>
      </c>
    </row>
    <row r="48" spans="1:4" ht="15" customHeight="1">
      <c r="A48" s="1" t="str">
        <f t="shared" si="0"/>
        <v>м;48</v>
      </c>
      <c r="B48" s="1" t="s">
        <v>24</v>
      </c>
      <c r="C48" s="2" t="s">
        <v>38</v>
      </c>
      <c r="D48" s="2">
        <v>48</v>
      </c>
    </row>
    <row r="49" spans="1:4" ht="15" customHeight="1">
      <c r="A49" s="1" t="str">
        <f t="shared" si="0"/>
        <v>м;49</v>
      </c>
      <c r="B49" s="1" t="s">
        <v>25</v>
      </c>
      <c r="C49" s="2" t="s">
        <v>38</v>
      </c>
      <c r="D49" s="2">
        <v>49</v>
      </c>
    </row>
    <row r="50" spans="1:4" ht="15" customHeight="1">
      <c r="A50" s="1" t="str">
        <f t="shared" si="0"/>
        <v>м;50</v>
      </c>
      <c r="B50" s="1" t="s">
        <v>26</v>
      </c>
      <c r="C50" s="2" t="s">
        <v>38</v>
      </c>
      <c r="D50" s="2">
        <v>50</v>
      </c>
    </row>
    <row r="51" spans="1:4" ht="15" customHeight="1">
      <c r="A51" s="1" t="str">
        <f t="shared" si="0"/>
        <v>м;51</v>
      </c>
      <c r="B51" s="1" t="s">
        <v>27</v>
      </c>
      <c r="C51" s="2" t="s">
        <v>38</v>
      </c>
      <c r="D51" s="2">
        <v>51</v>
      </c>
    </row>
    <row r="52" spans="1:4" ht="15" customHeight="1">
      <c r="A52" s="1" t="str">
        <f t="shared" si="0"/>
        <v>м;52</v>
      </c>
      <c r="B52" s="1" t="s">
        <v>28</v>
      </c>
      <c r="C52" s="2" t="s">
        <v>38</v>
      </c>
      <c r="D52" s="2">
        <v>52</v>
      </c>
    </row>
    <row r="53" spans="1:4" ht="15" customHeight="1">
      <c r="A53" s="1" t="str">
        <f t="shared" si="0"/>
        <v>м;53</v>
      </c>
      <c r="B53" s="1" t="s">
        <v>29</v>
      </c>
      <c r="C53" s="2" t="s">
        <v>38</v>
      </c>
      <c r="D53" s="2">
        <v>53</v>
      </c>
    </row>
    <row r="54" spans="1:4" ht="15" customHeight="1">
      <c r="A54" s="1" t="str">
        <f t="shared" si="0"/>
        <v>м;54</v>
      </c>
      <c r="B54" s="1" t="s">
        <v>30</v>
      </c>
      <c r="C54" s="2" t="s">
        <v>38</v>
      </c>
      <c r="D54" s="2">
        <v>54</v>
      </c>
    </row>
    <row r="55" spans="1:4" ht="15" customHeight="1">
      <c r="A55" s="1" t="str">
        <f t="shared" si="0"/>
        <v>м;55</v>
      </c>
      <c r="B55" s="1" t="s">
        <v>31</v>
      </c>
      <c r="C55" s="2" t="s">
        <v>38</v>
      </c>
      <c r="D55" s="2">
        <v>55</v>
      </c>
    </row>
    <row r="56" spans="1:4" ht="15" customHeight="1">
      <c r="A56" s="1" t="str">
        <f t="shared" si="0"/>
        <v>м;56</v>
      </c>
      <c r="B56" s="1" t="s">
        <v>39</v>
      </c>
      <c r="C56" s="2" t="s">
        <v>38</v>
      </c>
      <c r="D56" s="2">
        <v>56</v>
      </c>
    </row>
    <row r="57" spans="1:4" ht="15" customHeight="1">
      <c r="A57" s="1" t="str">
        <f t="shared" si="0"/>
        <v>м;57</v>
      </c>
      <c r="B57" s="1" t="s">
        <v>19</v>
      </c>
      <c r="C57" s="2" t="s">
        <v>38</v>
      </c>
      <c r="D57" s="2">
        <v>57</v>
      </c>
    </row>
    <row r="58" spans="1:4" ht="15" customHeight="1">
      <c r="A58" s="1" t="str">
        <f t="shared" si="0"/>
        <v>м;58</v>
      </c>
      <c r="B58" s="1" t="s">
        <v>20</v>
      </c>
      <c r="C58" s="2" t="s">
        <v>38</v>
      </c>
      <c r="D58" s="2">
        <v>58</v>
      </c>
    </row>
    <row r="59" spans="1:4" ht="15" customHeight="1">
      <c r="A59" s="1" t="str">
        <f t="shared" si="0"/>
        <v>м;59</v>
      </c>
      <c r="B59" s="1" t="s">
        <v>21</v>
      </c>
      <c r="C59" s="2" t="s">
        <v>38</v>
      </c>
      <c r="D59" s="2">
        <v>59</v>
      </c>
    </row>
    <row r="60" spans="1:4" ht="15" customHeight="1">
      <c r="A60" s="1" t="str">
        <f t="shared" si="0"/>
        <v>м;60</v>
      </c>
      <c r="B60" s="1" t="s">
        <v>22</v>
      </c>
      <c r="C60" s="2" t="s">
        <v>38</v>
      </c>
      <c r="D60" s="2">
        <v>60</v>
      </c>
    </row>
    <row r="61" spans="1:4" ht="15" customHeight="1">
      <c r="A61" s="1" t="str">
        <f t="shared" si="0"/>
        <v>м;61</v>
      </c>
      <c r="B61" s="1" t="s">
        <v>23</v>
      </c>
      <c r="C61" s="2" t="s">
        <v>38</v>
      </c>
      <c r="D61" s="2">
        <v>61</v>
      </c>
    </row>
    <row r="62" spans="1:4" ht="15" customHeight="1">
      <c r="A62" s="1" t="str">
        <f t="shared" si="0"/>
        <v>м;62</v>
      </c>
      <c r="B62" s="1" t="s">
        <v>24</v>
      </c>
      <c r="C62" s="2" t="s">
        <v>38</v>
      </c>
      <c r="D62" s="2">
        <v>62</v>
      </c>
    </row>
    <row r="63" spans="1:4" ht="15" customHeight="1">
      <c r="A63" s="1" t="str">
        <f t="shared" si="0"/>
        <v>м;63</v>
      </c>
      <c r="B63" s="1" t="s">
        <v>25</v>
      </c>
      <c r="C63" s="2" t="s">
        <v>38</v>
      </c>
      <c r="D63" s="2">
        <v>63</v>
      </c>
    </row>
    <row r="64" spans="1:4" ht="15" customHeight="1">
      <c r="A64" s="1" t="str">
        <f t="shared" si="0"/>
        <v>м;64</v>
      </c>
      <c r="B64" s="1" t="s">
        <v>26</v>
      </c>
      <c r="C64" s="2" t="s">
        <v>38</v>
      </c>
      <c r="D64" s="2">
        <v>64</v>
      </c>
    </row>
    <row r="65" spans="1:4" ht="15" customHeight="1">
      <c r="A65" s="1" t="str">
        <f t="shared" ref="A65:A128" si="1">CONCATENATE(C65,";",D65)</f>
        <v>м;65</v>
      </c>
      <c r="B65" s="1" t="s">
        <v>27</v>
      </c>
      <c r="C65" s="2" t="s">
        <v>38</v>
      </c>
      <c r="D65" s="2">
        <v>65</v>
      </c>
    </row>
    <row r="66" spans="1:4" ht="15" customHeight="1">
      <c r="A66" s="1" t="str">
        <f t="shared" si="1"/>
        <v>м;66</v>
      </c>
      <c r="B66" s="1" t="s">
        <v>28</v>
      </c>
      <c r="C66" s="2" t="s">
        <v>38</v>
      </c>
      <c r="D66" s="2">
        <v>66</v>
      </c>
    </row>
    <row r="67" spans="1:4" ht="15" customHeight="1">
      <c r="A67" s="1" t="str">
        <f t="shared" si="1"/>
        <v>м;67</v>
      </c>
      <c r="B67" s="1" t="s">
        <v>29</v>
      </c>
      <c r="C67" s="2" t="s">
        <v>38</v>
      </c>
      <c r="D67" s="2">
        <v>67</v>
      </c>
    </row>
    <row r="68" spans="1:4" ht="15" customHeight="1">
      <c r="A68" s="1" t="str">
        <f t="shared" si="1"/>
        <v>м;68</v>
      </c>
      <c r="B68" s="1" t="s">
        <v>30</v>
      </c>
      <c r="C68" s="2" t="s">
        <v>38</v>
      </c>
      <c r="D68" s="2">
        <v>68</v>
      </c>
    </row>
    <row r="69" spans="1:4" ht="15" customHeight="1">
      <c r="A69" s="1" t="str">
        <f t="shared" si="1"/>
        <v>м;69</v>
      </c>
      <c r="B69" s="1" t="s">
        <v>31</v>
      </c>
      <c r="C69" s="2" t="s">
        <v>38</v>
      </c>
      <c r="D69" s="2">
        <v>69</v>
      </c>
    </row>
    <row r="70" spans="1:4" ht="15" customHeight="1">
      <c r="A70" s="1" t="str">
        <f t="shared" si="1"/>
        <v>м;70</v>
      </c>
      <c r="B70" s="1" t="s">
        <v>39</v>
      </c>
      <c r="C70" s="2" t="s">
        <v>38</v>
      </c>
      <c r="D70" s="2">
        <v>70</v>
      </c>
    </row>
    <row r="71" spans="1:4" ht="15" customHeight="1">
      <c r="A71" s="1" t="str">
        <f t="shared" si="1"/>
        <v>м;71</v>
      </c>
      <c r="B71" s="1" t="s">
        <v>19</v>
      </c>
      <c r="C71" s="2" t="s">
        <v>38</v>
      </c>
      <c r="D71" s="2">
        <v>71</v>
      </c>
    </row>
    <row r="72" spans="1:4" ht="15" customHeight="1">
      <c r="A72" s="1" t="str">
        <f t="shared" si="1"/>
        <v>м;72</v>
      </c>
      <c r="B72" s="1" t="s">
        <v>20</v>
      </c>
      <c r="C72" s="2" t="s">
        <v>38</v>
      </c>
      <c r="D72" s="2">
        <v>72</v>
      </c>
    </row>
    <row r="73" spans="1:4" ht="15" customHeight="1">
      <c r="A73" s="1" t="str">
        <f t="shared" si="1"/>
        <v>м;73</v>
      </c>
      <c r="B73" s="1" t="s">
        <v>21</v>
      </c>
      <c r="C73" s="2" t="s">
        <v>38</v>
      </c>
      <c r="D73" s="2">
        <v>73</v>
      </c>
    </row>
    <row r="74" spans="1:4" s="15" customFormat="1" ht="15" customHeight="1">
      <c r="A74" s="15" t="str">
        <f t="shared" si="1"/>
        <v>м;74</v>
      </c>
      <c r="B74" s="1" t="s">
        <v>22</v>
      </c>
      <c r="C74" s="2" t="s">
        <v>38</v>
      </c>
      <c r="D74" s="2">
        <v>74</v>
      </c>
    </row>
    <row r="75" spans="1:4" ht="15" customHeight="1">
      <c r="A75" s="1" t="str">
        <f t="shared" si="1"/>
        <v>м;75</v>
      </c>
      <c r="B75" s="1" t="s">
        <v>23</v>
      </c>
      <c r="C75" s="2" t="s">
        <v>38</v>
      </c>
      <c r="D75" s="2">
        <v>75</v>
      </c>
    </row>
    <row r="76" spans="1:4" ht="15" customHeight="1">
      <c r="A76" s="1" t="str">
        <f t="shared" si="1"/>
        <v>м;76</v>
      </c>
      <c r="B76" s="1" t="s">
        <v>24</v>
      </c>
      <c r="C76" s="2" t="s">
        <v>38</v>
      </c>
      <c r="D76" s="2">
        <v>76</v>
      </c>
    </row>
    <row r="77" spans="1:4" ht="15" customHeight="1">
      <c r="A77" s="1" t="str">
        <f t="shared" si="1"/>
        <v>м;77</v>
      </c>
      <c r="B77" s="1" t="s">
        <v>25</v>
      </c>
      <c r="C77" s="2" t="s">
        <v>38</v>
      </c>
      <c r="D77" s="2">
        <v>77</v>
      </c>
    </row>
    <row r="78" spans="1:4" s="15" customFormat="1" ht="15" customHeight="1">
      <c r="A78" s="15" t="str">
        <f t="shared" si="1"/>
        <v>м;78</v>
      </c>
      <c r="B78" s="1" t="s">
        <v>21</v>
      </c>
      <c r="C78" s="2" t="s">
        <v>38</v>
      </c>
      <c r="D78" s="2">
        <v>78</v>
      </c>
    </row>
    <row r="79" spans="1:4" ht="15" customHeight="1">
      <c r="A79" s="1" t="str">
        <f t="shared" si="1"/>
        <v>м;79</v>
      </c>
      <c r="B79" s="1" t="s">
        <v>27</v>
      </c>
      <c r="C79" s="2" t="s">
        <v>38</v>
      </c>
      <c r="D79" s="2">
        <v>79</v>
      </c>
    </row>
    <row r="80" spans="1:4" s="15" customFormat="1" ht="15" customHeight="1">
      <c r="A80" s="15" t="str">
        <f t="shared" si="1"/>
        <v>м;80</v>
      </c>
      <c r="B80" s="1" t="s">
        <v>19</v>
      </c>
      <c r="C80" s="2" t="s">
        <v>38</v>
      </c>
      <c r="D80" s="2">
        <v>80</v>
      </c>
    </row>
    <row r="81" spans="1:4" s="15" customFormat="1" ht="15" customHeight="1">
      <c r="A81" s="15" t="str">
        <f t="shared" si="1"/>
        <v>м;81</v>
      </c>
      <c r="B81" s="1" t="s">
        <v>20</v>
      </c>
      <c r="C81" s="2" t="s">
        <v>38</v>
      </c>
      <c r="D81" s="2">
        <v>81</v>
      </c>
    </row>
    <row r="82" spans="1:4" ht="15" customHeight="1">
      <c r="A82" s="1" t="str">
        <f t="shared" si="1"/>
        <v>м;82</v>
      </c>
      <c r="B82" s="1" t="s">
        <v>30</v>
      </c>
      <c r="C82" s="2" t="s">
        <v>38</v>
      </c>
      <c r="D82" s="2">
        <v>82</v>
      </c>
    </row>
    <row r="83" spans="1:4" ht="15" customHeight="1">
      <c r="A83" s="1" t="str">
        <f t="shared" si="1"/>
        <v>м;83</v>
      </c>
      <c r="B83" s="1" t="s">
        <v>31</v>
      </c>
      <c r="C83" s="2" t="s">
        <v>38</v>
      </c>
      <c r="D83" s="2">
        <v>83</v>
      </c>
    </row>
    <row r="84" spans="1:4" s="15" customFormat="1" ht="15" customHeight="1">
      <c r="A84" s="15" t="str">
        <f t="shared" si="1"/>
        <v>м;84</v>
      </c>
      <c r="B84" s="1" t="s">
        <v>39</v>
      </c>
      <c r="C84" s="2" t="s">
        <v>38</v>
      </c>
      <c r="D84" s="2">
        <v>84</v>
      </c>
    </row>
    <row r="85" spans="1:4" s="15" customFormat="1" ht="15" customHeight="1">
      <c r="A85" s="15" t="str">
        <f t="shared" si="1"/>
        <v>м;85</v>
      </c>
      <c r="B85" s="1" t="s">
        <v>22</v>
      </c>
      <c r="C85" s="2" t="s">
        <v>38</v>
      </c>
      <c r="D85" s="2">
        <v>85</v>
      </c>
    </row>
    <row r="86" spans="1:4" ht="15" customHeight="1">
      <c r="A86" s="1" t="str">
        <f t="shared" si="1"/>
        <v>м;86</v>
      </c>
      <c r="B86" s="1" t="s">
        <v>20</v>
      </c>
      <c r="C86" s="2" t="s">
        <v>38</v>
      </c>
      <c r="D86" s="2">
        <v>86</v>
      </c>
    </row>
    <row r="87" spans="1:4" ht="15" customHeight="1">
      <c r="A87" s="1" t="str">
        <f t="shared" si="1"/>
        <v>м;87</v>
      </c>
      <c r="B87" s="1" t="s">
        <v>21</v>
      </c>
      <c r="C87" s="2" t="s">
        <v>38</v>
      </c>
      <c r="D87" s="2">
        <v>87</v>
      </c>
    </row>
    <row r="88" spans="1:4" ht="15" customHeight="1">
      <c r="A88" s="1" t="str">
        <f t="shared" si="1"/>
        <v>м;88</v>
      </c>
      <c r="B88" s="1" t="s">
        <v>22</v>
      </c>
      <c r="C88" s="2" t="s">
        <v>38</v>
      </c>
      <c r="D88" s="2">
        <v>88</v>
      </c>
    </row>
    <row r="89" spans="1:4" ht="15" customHeight="1">
      <c r="A89" s="1" t="str">
        <f t="shared" si="1"/>
        <v>м;89</v>
      </c>
      <c r="B89" s="1" t="s">
        <v>23</v>
      </c>
      <c r="C89" s="2" t="s">
        <v>38</v>
      </c>
      <c r="D89" s="2">
        <v>89</v>
      </c>
    </row>
    <row r="90" spans="1:4" ht="15" customHeight="1">
      <c r="A90" s="1" t="str">
        <f t="shared" si="1"/>
        <v>м;90</v>
      </c>
      <c r="B90" s="1" t="s">
        <v>24</v>
      </c>
      <c r="C90" s="2" t="s">
        <v>38</v>
      </c>
      <c r="D90" s="2">
        <v>90</v>
      </c>
    </row>
    <row r="91" spans="1:4" ht="15" customHeight="1">
      <c r="A91" s="1" t="str">
        <f t="shared" si="1"/>
        <v>м;91</v>
      </c>
      <c r="B91" s="1" t="s">
        <v>25</v>
      </c>
      <c r="C91" s="2" t="s">
        <v>38</v>
      </c>
      <c r="D91" s="2">
        <v>91</v>
      </c>
    </row>
    <row r="92" spans="1:4" ht="15" customHeight="1">
      <c r="A92" s="1" t="str">
        <f t="shared" si="1"/>
        <v>м;92</v>
      </c>
      <c r="B92" s="1" t="s">
        <v>26</v>
      </c>
      <c r="C92" s="2" t="s">
        <v>38</v>
      </c>
      <c r="D92" s="2">
        <v>92</v>
      </c>
    </row>
    <row r="93" spans="1:4" ht="15" customHeight="1">
      <c r="A93" s="1" t="str">
        <f t="shared" si="1"/>
        <v>м;93</v>
      </c>
      <c r="B93" s="1" t="s">
        <v>27</v>
      </c>
      <c r="C93" s="2" t="s">
        <v>38</v>
      </c>
      <c r="D93" s="2">
        <v>93</v>
      </c>
    </row>
    <row r="94" spans="1:4" ht="15" customHeight="1">
      <c r="A94" s="1" t="str">
        <f t="shared" si="1"/>
        <v>м;94</v>
      </c>
      <c r="B94" s="1" t="s">
        <v>28</v>
      </c>
      <c r="C94" s="2" t="s">
        <v>38</v>
      </c>
      <c r="D94" s="2">
        <v>94</v>
      </c>
    </row>
    <row r="95" spans="1:4" ht="15" customHeight="1">
      <c r="A95" s="1" t="str">
        <f t="shared" si="1"/>
        <v>м;95</v>
      </c>
      <c r="B95" s="1" t="s">
        <v>29</v>
      </c>
      <c r="C95" s="2" t="s">
        <v>38</v>
      </c>
      <c r="D95" s="2">
        <v>95</v>
      </c>
    </row>
    <row r="96" spans="1:4" ht="15" customHeight="1">
      <c r="A96" s="1" t="str">
        <f t="shared" si="1"/>
        <v>м;96</v>
      </c>
      <c r="B96" s="1" t="s">
        <v>30</v>
      </c>
      <c r="C96" s="2" t="s">
        <v>38</v>
      </c>
      <c r="D96" s="2">
        <v>96</v>
      </c>
    </row>
    <row r="97" spans="1:4" ht="15" customHeight="1">
      <c r="A97" s="1" t="str">
        <f t="shared" si="1"/>
        <v>м;97</v>
      </c>
      <c r="B97" s="1" t="s">
        <v>31</v>
      </c>
      <c r="C97" s="2" t="s">
        <v>38</v>
      </c>
      <c r="D97" s="2">
        <v>97</v>
      </c>
    </row>
    <row r="98" spans="1:4" ht="15" customHeight="1">
      <c r="A98" s="1" t="str">
        <f t="shared" si="1"/>
        <v>м;98</v>
      </c>
      <c r="B98" s="1" t="s">
        <v>39</v>
      </c>
      <c r="C98" s="2" t="s">
        <v>38</v>
      </c>
      <c r="D98" s="2">
        <v>98</v>
      </c>
    </row>
    <row r="99" spans="1:4" ht="15" customHeight="1">
      <c r="A99" s="1" t="str">
        <f t="shared" si="1"/>
        <v>м;99</v>
      </c>
      <c r="B99" s="1" t="s">
        <v>39</v>
      </c>
      <c r="C99" s="2" t="s">
        <v>38</v>
      </c>
      <c r="D99" s="2">
        <v>99</v>
      </c>
    </row>
    <row r="100" spans="1:4" ht="15" customHeight="1">
      <c r="A100" s="1" t="str">
        <f t="shared" si="1"/>
        <v>м;100</v>
      </c>
      <c r="B100" s="1" t="s">
        <v>22</v>
      </c>
      <c r="C100" s="2" t="s">
        <v>38</v>
      </c>
      <c r="D100" s="2">
        <v>100</v>
      </c>
    </row>
    <row r="101" spans="1:4" ht="15" customHeight="1">
      <c r="A101" s="1" t="str">
        <f t="shared" si="1"/>
        <v>м;101</v>
      </c>
      <c r="B101" s="1" t="s">
        <v>20</v>
      </c>
      <c r="C101" s="2" t="s">
        <v>38</v>
      </c>
      <c r="D101" s="2">
        <v>101</v>
      </c>
    </row>
    <row r="102" spans="1:4" ht="15" customHeight="1">
      <c r="A102" s="1" t="str">
        <f t="shared" si="1"/>
        <v>м;102</v>
      </c>
      <c r="B102" s="1" t="s">
        <v>21</v>
      </c>
      <c r="C102" s="2" t="s">
        <v>38</v>
      </c>
      <c r="D102" s="2">
        <v>102</v>
      </c>
    </row>
    <row r="103" spans="1:4" ht="15" customHeight="1">
      <c r="A103" s="1" t="str">
        <f t="shared" si="1"/>
        <v>м;103</v>
      </c>
      <c r="B103" s="1" t="s">
        <v>22</v>
      </c>
      <c r="C103" s="2" t="s">
        <v>38</v>
      </c>
      <c r="D103" s="2">
        <v>103</v>
      </c>
    </row>
    <row r="104" spans="1:4" ht="15" customHeight="1">
      <c r="A104" s="1" t="str">
        <f t="shared" si="1"/>
        <v>м;104</v>
      </c>
      <c r="B104" s="1" t="s">
        <v>23</v>
      </c>
      <c r="C104" s="2" t="s">
        <v>38</v>
      </c>
      <c r="D104" s="2">
        <v>104</v>
      </c>
    </row>
    <row r="105" spans="1:4" ht="15" customHeight="1">
      <c r="A105" s="1" t="str">
        <f t="shared" si="1"/>
        <v>м;105</v>
      </c>
      <c r="B105" s="1" t="s">
        <v>24</v>
      </c>
      <c r="C105" s="2" t="s">
        <v>38</v>
      </c>
      <c r="D105" s="2">
        <v>105</v>
      </c>
    </row>
    <row r="106" spans="1:4" ht="15" customHeight="1">
      <c r="A106" s="1" t="str">
        <f t="shared" si="1"/>
        <v>м;106</v>
      </c>
      <c r="B106" s="1" t="s">
        <v>25</v>
      </c>
      <c r="C106" s="2" t="s">
        <v>38</v>
      </c>
      <c r="D106" s="2">
        <v>106</v>
      </c>
    </row>
    <row r="107" spans="1:4" ht="15" customHeight="1">
      <c r="A107" s="1" t="str">
        <f t="shared" si="1"/>
        <v>м;107</v>
      </c>
      <c r="B107" s="1" t="s">
        <v>26</v>
      </c>
      <c r="C107" s="2" t="s">
        <v>38</v>
      </c>
      <c r="D107" s="2">
        <v>107</v>
      </c>
    </row>
    <row r="108" spans="1:4" ht="15" customHeight="1">
      <c r="A108" s="1" t="str">
        <f t="shared" si="1"/>
        <v>м;108</v>
      </c>
      <c r="B108" s="1" t="s">
        <v>27</v>
      </c>
      <c r="C108" s="2" t="s">
        <v>38</v>
      </c>
      <c r="D108" s="2">
        <v>108</v>
      </c>
    </row>
    <row r="109" spans="1:4" ht="15" customHeight="1">
      <c r="A109" s="1" t="str">
        <f t="shared" si="1"/>
        <v>м;109</v>
      </c>
      <c r="B109" s="1" t="s">
        <v>28</v>
      </c>
      <c r="C109" s="2" t="s">
        <v>38</v>
      </c>
      <c r="D109" s="2">
        <v>109</v>
      </c>
    </row>
    <row r="110" spans="1:4" ht="15" customHeight="1">
      <c r="A110" s="1" t="str">
        <f t="shared" si="1"/>
        <v>м;110</v>
      </c>
      <c r="B110" s="1" t="s">
        <v>29</v>
      </c>
      <c r="C110" s="2" t="s">
        <v>38</v>
      </c>
      <c r="D110" s="2">
        <v>110</v>
      </c>
    </row>
    <row r="111" spans="1:4" ht="15" customHeight="1">
      <c r="A111" s="1" t="str">
        <f t="shared" si="1"/>
        <v>м;111</v>
      </c>
      <c r="B111" s="1" t="s">
        <v>30</v>
      </c>
      <c r="C111" s="2" t="s">
        <v>38</v>
      </c>
      <c r="D111" s="2">
        <v>111</v>
      </c>
    </row>
    <row r="112" spans="1:4" ht="15" customHeight="1">
      <c r="A112" s="1" t="str">
        <f t="shared" si="1"/>
        <v>м;112</v>
      </c>
      <c r="B112" s="1" t="s">
        <v>31</v>
      </c>
      <c r="C112" s="2" t="s">
        <v>38</v>
      </c>
      <c r="D112" s="2">
        <v>112</v>
      </c>
    </row>
    <row r="113" spans="1:4" ht="15" customHeight="1">
      <c r="A113" s="1" t="str">
        <f t="shared" si="1"/>
        <v>м;113</v>
      </c>
      <c r="B113" s="1" t="s">
        <v>39</v>
      </c>
      <c r="C113" s="2" t="s">
        <v>38</v>
      </c>
      <c r="D113" s="2">
        <v>113</v>
      </c>
    </row>
    <row r="114" spans="1:4" ht="15" customHeight="1">
      <c r="A114" s="1" t="str">
        <f t="shared" si="1"/>
        <v>м;114</v>
      </c>
      <c r="B114" s="1" t="s">
        <v>19</v>
      </c>
      <c r="C114" s="2" t="s">
        <v>38</v>
      </c>
      <c r="D114" s="2">
        <v>114</v>
      </c>
    </row>
    <row r="115" spans="1:4" ht="15" customHeight="1">
      <c r="A115" s="1" t="str">
        <f t="shared" si="1"/>
        <v>м;115</v>
      </c>
      <c r="B115" s="1" t="s">
        <v>20</v>
      </c>
      <c r="C115" s="2" t="s">
        <v>38</v>
      </c>
      <c r="D115" s="2">
        <v>115</v>
      </c>
    </row>
    <row r="116" spans="1:4" ht="15" customHeight="1">
      <c r="A116" s="1" t="str">
        <f t="shared" si="1"/>
        <v>м;116</v>
      </c>
      <c r="B116" s="1" t="s">
        <v>21</v>
      </c>
      <c r="C116" s="2" t="s">
        <v>38</v>
      </c>
      <c r="D116" s="2">
        <v>116</v>
      </c>
    </row>
    <row r="117" spans="1:4" ht="15" customHeight="1">
      <c r="A117" s="1" t="str">
        <f t="shared" si="1"/>
        <v>м;117</v>
      </c>
      <c r="B117" s="1" t="s">
        <v>22</v>
      </c>
      <c r="C117" s="2" t="s">
        <v>38</v>
      </c>
      <c r="D117" s="2">
        <v>117</v>
      </c>
    </row>
    <row r="118" spans="1:4" ht="15" customHeight="1">
      <c r="A118" s="1" t="str">
        <f t="shared" si="1"/>
        <v>м;118</v>
      </c>
      <c r="B118" s="1" t="s">
        <v>23</v>
      </c>
      <c r="C118" s="2" t="s">
        <v>38</v>
      </c>
      <c r="D118" s="2">
        <v>118</v>
      </c>
    </row>
    <row r="119" spans="1:4" ht="15" customHeight="1">
      <c r="A119" s="1" t="str">
        <f t="shared" si="1"/>
        <v>м;119</v>
      </c>
      <c r="B119" s="1" t="s">
        <v>24</v>
      </c>
      <c r="C119" s="2" t="s">
        <v>38</v>
      </c>
      <c r="D119" s="2">
        <v>119</v>
      </c>
    </row>
    <row r="120" spans="1:4" ht="15" customHeight="1">
      <c r="A120" s="1" t="str">
        <f t="shared" si="1"/>
        <v>м;120</v>
      </c>
      <c r="B120" s="1" t="s">
        <v>25</v>
      </c>
      <c r="C120" s="2" t="s">
        <v>38</v>
      </c>
      <c r="D120" s="2">
        <v>120</v>
      </c>
    </row>
    <row r="121" spans="1:4" ht="15" customHeight="1">
      <c r="A121" s="1" t="str">
        <f t="shared" si="1"/>
        <v>м;121</v>
      </c>
      <c r="B121" s="1" t="s">
        <v>26</v>
      </c>
      <c r="C121" s="2" t="s">
        <v>38</v>
      </c>
      <c r="D121" s="2">
        <v>121</v>
      </c>
    </row>
    <row r="122" spans="1:4" ht="15" customHeight="1">
      <c r="A122" s="1" t="str">
        <f t="shared" si="1"/>
        <v>м;122</v>
      </c>
      <c r="B122" s="1" t="s">
        <v>27</v>
      </c>
      <c r="C122" s="2" t="s">
        <v>38</v>
      </c>
      <c r="D122" s="2">
        <v>122</v>
      </c>
    </row>
    <row r="123" spans="1:4" ht="15" customHeight="1">
      <c r="A123" s="1" t="str">
        <f t="shared" si="1"/>
        <v>м;123</v>
      </c>
      <c r="B123" s="1" t="s">
        <v>28</v>
      </c>
      <c r="C123" s="2" t="s">
        <v>38</v>
      </c>
      <c r="D123" s="2">
        <v>123</v>
      </c>
    </row>
    <row r="124" spans="1:4" ht="15" customHeight="1">
      <c r="A124" s="1" t="str">
        <f t="shared" si="1"/>
        <v>м;124</v>
      </c>
      <c r="B124" s="1" t="s">
        <v>29</v>
      </c>
      <c r="C124" s="2" t="s">
        <v>38</v>
      </c>
      <c r="D124" s="2">
        <v>124</v>
      </c>
    </row>
    <row r="125" spans="1:4" ht="15" customHeight="1">
      <c r="A125" s="1" t="str">
        <f t="shared" si="1"/>
        <v>м;125</v>
      </c>
      <c r="B125" s="1" t="s">
        <v>30</v>
      </c>
      <c r="C125" s="2" t="s">
        <v>38</v>
      </c>
      <c r="D125" s="2">
        <v>125</v>
      </c>
    </row>
    <row r="126" spans="1:4" ht="15" customHeight="1">
      <c r="A126" s="1" t="str">
        <f t="shared" si="1"/>
        <v>м;126</v>
      </c>
      <c r="B126" s="1" t="s">
        <v>31</v>
      </c>
      <c r="C126" s="2" t="s">
        <v>38</v>
      </c>
      <c r="D126" s="2">
        <v>126</v>
      </c>
    </row>
    <row r="127" spans="1:4" ht="15" customHeight="1">
      <c r="A127" s="1" t="str">
        <f t="shared" si="1"/>
        <v>м;127</v>
      </c>
      <c r="B127" s="1" t="s">
        <v>39</v>
      </c>
      <c r="C127" s="2" t="s">
        <v>38</v>
      </c>
      <c r="D127" s="2">
        <v>127</v>
      </c>
    </row>
    <row r="128" spans="1:4" ht="15" customHeight="1">
      <c r="A128" s="1" t="str">
        <f t="shared" si="1"/>
        <v>м;128</v>
      </c>
      <c r="B128" s="1" t="s">
        <v>19</v>
      </c>
      <c r="C128" s="2" t="s">
        <v>38</v>
      </c>
      <c r="D128" s="2">
        <v>128</v>
      </c>
    </row>
    <row r="129" spans="1:4" ht="15" customHeight="1">
      <c r="A129" s="1" t="str">
        <f t="shared" ref="A129:A157" si="2">CONCATENATE(C129,";",D129)</f>
        <v>м;129</v>
      </c>
      <c r="B129" s="1" t="s">
        <v>20</v>
      </c>
      <c r="C129" s="2" t="s">
        <v>38</v>
      </c>
      <c r="D129" s="2">
        <v>129</v>
      </c>
    </row>
    <row r="130" spans="1:4" ht="15" customHeight="1">
      <c r="A130" s="1" t="str">
        <f t="shared" si="2"/>
        <v>м;130</v>
      </c>
      <c r="B130" s="1" t="s">
        <v>21</v>
      </c>
      <c r="C130" s="2" t="s">
        <v>38</v>
      </c>
      <c r="D130" s="2">
        <v>130</v>
      </c>
    </row>
    <row r="131" spans="1:4" ht="15" customHeight="1">
      <c r="A131" s="1" t="str">
        <f t="shared" si="2"/>
        <v>м;131</v>
      </c>
      <c r="B131" s="1" t="s">
        <v>22</v>
      </c>
      <c r="C131" s="2" t="s">
        <v>38</v>
      </c>
      <c r="D131" s="2">
        <v>131</v>
      </c>
    </row>
    <row r="132" spans="1:4" ht="15" customHeight="1">
      <c r="A132" s="1" t="str">
        <f t="shared" si="2"/>
        <v>м;132</v>
      </c>
      <c r="B132" s="1" t="s">
        <v>23</v>
      </c>
      <c r="C132" s="2" t="s">
        <v>38</v>
      </c>
      <c r="D132" s="2">
        <v>132</v>
      </c>
    </row>
    <row r="133" spans="1:4" ht="15" customHeight="1">
      <c r="A133" s="1" t="str">
        <f t="shared" si="2"/>
        <v>м;133</v>
      </c>
      <c r="B133" s="1" t="s">
        <v>24</v>
      </c>
      <c r="C133" s="2" t="s">
        <v>38</v>
      </c>
      <c r="D133" s="2">
        <v>133</v>
      </c>
    </row>
    <row r="134" spans="1:4" ht="15" customHeight="1">
      <c r="A134" s="1" t="str">
        <f t="shared" si="2"/>
        <v>м;134</v>
      </c>
      <c r="B134" s="1" t="s">
        <v>25</v>
      </c>
      <c r="C134" s="2" t="s">
        <v>38</v>
      </c>
      <c r="D134" s="2">
        <v>134</v>
      </c>
    </row>
    <row r="135" spans="1:4" ht="15" customHeight="1">
      <c r="A135" s="1" t="str">
        <f t="shared" si="2"/>
        <v>м;135</v>
      </c>
      <c r="B135" s="1" t="s">
        <v>21</v>
      </c>
      <c r="C135" s="2" t="s">
        <v>38</v>
      </c>
      <c r="D135" s="2">
        <v>135</v>
      </c>
    </row>
    <row r="136" spans="1:4" ht="15" customHeight="1">
      <c r="A136" s="1" t="str">
        <f t="shared" si="2"/>
        <v>м;136</v>
      </c>
      <c r="B136" s="1" t="s">
        <v>27</v>
      </c>
      <c r="C136" s="2" t="s">
        <v>38</v>
      </c>
      <c r="D136" s="2">
        <v>136</v>
      </c>
    </row>
    <row r="137" spans="1:4" ht="15" customHeight="1">
      <c r="A137" s="1" t="str">
        <f t="shared" si="2"/>
        <v>м;137</v>
      </c>
      <c r="B137" s="1" t="s">
        <v>19</v>
      </c>
      <c r="C137" s="2" t="s">
        <v>38</v>
      </c>
      <c r="D137" s="2">
        <v>137</v>
      </c>
    </row>
    <row r="138" spans="1:4" ht="15" customHeight="1">
      <c r="A138" s="1" t="str">
        <f t="shared" si="2"/>
        <v>м;138</v>
      </c>
      <c r="B138" s="1" t="s">
        <v>20</v>
      </c>
      <c r="C138" s="2" t="s">
        <v>38</v>
      </c>
      <c r="D138" s="2">
        <v>138</v>
      </c>
    </row>
    <row r="139" spans="1:4" ht="15" customHeight="1">
      <c r="A139" s="1" t="str">
        <f t="shared" si="2"/>
        <v>м;139</v>
      </c>
      <c r="B139" s="1" t="s">
        <v>30</v>
      </c>
      <c r="C139" s="2" t="s">
        <v>38</v>
      </c>
      <c r="D139" s="2">
        <v>139</v>
      </c>
    </row>
    <row r="140" spans="1:4" ht="15" customHeight="1">
      <c r="A140" s="1" t="str">
        <f t="shared" si="2"/>
        <v>м;140</v>
      </c>
      <c r="B140" s="1" t="s">
        <v>31</v>
      </c>
      <c r="C140" s="2" t="s">
        <v>38</v>
      </c>
      <c r="D140" s="2">
        <v>140</v>
      </c>
    </row>
    <row r="141" spans="1:4" ht="15" customHeight="1">
      <c r="A141" s="1" t="str">
        <f t="shared" si="2"/>
        <v>м;141</v>
      </c>
      <c r="B141" s="1" t="s">
        <v>39</v>
      </c>
      <c r="C141" s="2" t="s">
        <v>38</v>
      </c>
      <c r="D141" s="2">
        <v>141</v>
      </c>
    </row>
    <row r="142" spans="1:4" ht="15" customHeight="1">
      <c r="A142" s="1" t="str">
        <f t="shared" si="2"/>
        <v>м;142</v>
      </c>
      <c r="B142" s="1" t="s">
        <v>22</v>
      </c>
      <c r="C142" s="2" t="s">
        <v>38</v>
      </c>
      <c r="D142" s="2">
        <v>142</v>
      </c>
    </row>
    <row r="143" spans="1:4" ht="15" customHeight="1">
      <c r="A143" s="1" t="str">
        <f t="shared" si="2"/>
        <v>м;143</v>
      </c>
      <c r="B143" s="1" t="s">
        <v>20</v>
      </c>
      <c r="C143" s="2" t="s">
        <v>38</v>
      </c>
      <c r="D143" s="2">
        <v>143</v>
      </c>
    </row>
    <row r="144" spans="1:4" s="15" customFormat="1" ht="15" customHeight="1">
      <c r="A144" s="15" t="str">
        <f t="shared" si="2"/>
        <v>м;144</v>
      </c>
      <c r="B144" s="1" t="s">
        <v>21</v>
      </c>
      <c r="C144" s="2" t="s">
        <v>38</v>
      </c>
      <c r="D144" s="2">
        <v>144</v>
      </c>
    </row>
    <row r="145" spans="1:4" ht="15" customHeight="1">
      <c r="A145" s="1" t="str">
        <f t="shared" si="2"/>
        <v>м;145</v>
      </c>
      <c r="B145" s="1" t="s">
        <v>22</v>
      </c>
      <c r="C145" s="2" t="s">
        <v>38</v>
      </c>
      <c r="D145" s="2">
        <v>145</v>
      </c>
    </row>
    <row r="146" spans="1:4" ht="15" customHeight="1">
      <c r="A146" s="1" t="str">
        <f t="shared" si="2"/>
        <v>м;146</v>
      </c>
      <c r="B146" s="1" t="s">
        <v>23</v>
      </c>
      <c r="C146" s="2" t="s">
        <v>38</v>
      </c>
      <c r="D146" s="2">
        <v>146</v>
      </c>
    </row>
    <row r="147" spans="1:4" ht="15" customHeight="1">
      <c r="A147" s="1" t="str">
        <f t="shared" si="2"/>
        <v>м;147</v>
      </c>
      <c r="B147" s="1" t="s">
        <v>24</v>
      </c>
      <c r="C147" s="2" t="s">
        <v>38</v>
      </c>
      <c r="D147" s="2">
        <v>147</v>
      </c>
    </row>
    <row r="148" spans="1:4" ht="15" customHeight="1">
      <c r="A148" s="1" t="str">
        <f t="shared" si="2"/>
        <v>м;148</v>
      </c>
      <c r="B148" s="1" t="s">
        <v>25</v>
      </c>
      <c r="C148" s="2" t="s">
        <v>38</v>
      </c>
      <c r="D148" s="2">
        <v>148</v>
      </c>
    </row>
    <row r="149" spans="1:4" ht="15" customHeight="1">
      <c r="A149" s="1" t="str">
        <f t="shared" si="2"/>
        <v>м;149</v>
      </c>
      <c r="B149" s="1" t="s">
        <v>26</v>
      </c>
      <c r="C149" s="2" t="s">
        <v>38</v>
      </c>
      <c r="D149" s="2">
        <v>149</v>
      </c>
    </row>
    <row r="150" spans="1:4" ht="15" customHeight="1">
      <c r="A150" s="1" t="str">
        <f t="shared" si="2"/>
        <v>м;150</v>
      </c>
      <c r="B150" s="1" t="s">
        <v>27</v>
      </c>
      <c r="C150" s="2" t="s">
        <v>38</v>
      </c>
      <c r="D150" s="2">
        <v>150</v>
      </c>
    </row>
    <row r="151" spans="1:4" ht="15" customHeight="1">
      <c r="A151" s="1" t="str">
        <f t="shared" si="2"/>
        <v>м;151</v>
      </c>
      <c r="B151" s="1" t="s">
        <v>28</v>
      </c>
      <c r="C151" s="2" t="s">
        <v>38</v>
      </c>
      <c r="D151" s="2">
        <v>151</v>
      </c>
    </row>
    <row r="152" spans="1:4" ht="15" customHeight="1">
      <c r="A152" s="1" t="str">
        <f t="shared" si="2"/>
        <v>м;152</v>
      </c>
      <c r="B152" s="1" t="s">
        <v>29</v>
      </c>
      <c r="C152" s="2" t="s">
        <v>38</v>
      </c>
      <c r="D152" s="2">
        <v>152</v>
      </c>
    </row>
    <row r="153" spans="1:4" ht="15" customHeight="1">
      <c r="A153" s="1" t="str">
        <f t="shared" si="2"/>
        <v>м;153</v>
      </c>
      <c r="B153" s="1" t="s">
        <v>30</v>
      </c>
      <c r="C153" s="2" t="s">
        <v>38</v>
      </c>
      <c r="D153" s="2">
        <v>153</v>
      </c>
    </row>
    <row r="154" spans="1:4" ht="15" customHeight="1">
      <c r="A154" s="1" t="str">
        <f t="shared" si="2"/>
        <v>м;154</v>
      </c>
      <c r="B154" s="1" t="s">
        <v>31</v>
      </c>
      <c r="C154" s="2" t="s">
        <v>38</v>
      </c>
      <c r="D154" s="2">
        <v>154</v>
      </c>
    </row>
    <row r="155" spans="1:4" ht="15" customHeight="1">
      <c r="A155" s="1" t="str">
        <f t="shared" si="2"/>
        <v>м;155</v>
      </c>
      <c r="B155" s="1" t="s">
        <v>39</v>
      </c>
      <c r="C155" s="2" t="s">
        <v>38</v>
      </c>
      <c r="D155" s="2">
        <v>155</v>
      </c>
    </row>
    <row r="156" spans="1:4" ht="15" customHeight="1">
      <c r="A156" s="1" t="str">
        <f t="shared" si="2"/>
        <v>м;156</v>
      </c>
      <c r="B156" s="1" t="s">
        <v>39</v>
      </c>
      <c r="C156" s="2" t="s">
        <v>38</v>
      </c>
      <c r="D156" s="2">
        <v>156</v>
      </c>
    </row>
    <row r="157" spans="1:4" ht="15" customHeight="1">
      <c r="A157" s="1" t="str">
        <f t="shared" si="2"/>
        <v>м;157</v>
      </c>
      <c r="B157" s="1" t="s">
        <v>22</v>
      </c>
      <c r="C157" s="2" t="s">
        <v>38</v>
      </c>
      <c r="D157" s="2">
        <v>157</v>
      </c>
    </row>
    <row r="158" spans="1:4" ht="15" customHeight="1">
      <c r="C158" s="2"/>
      <c r="D158" s="2"/>
    </row>
    <row r="159" spans="1:4" ht="15" customHeight="1">
      <c r="C159" s="2"/>
      <c r="D159" s="2"/>
    </row>
    <row r="160" spans="1:4" ht="15" customHeight="1">
      <c r="C160" s="2"/>
      <c r="D160" s="2"/>
    </row>
  </sheetData>
  <autoFilter ref="A1:D170">
    <filterColumn colId="1"/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:AM31"/>
  <sheetViews>
    <sheetView tabSelected="1" topLeftCell="A40" zoomScale="85" zoomScaleNormal="85" workbookViewId="0">
      <pane xSplit="1" topLeftCell="N1" activePane="topRight" state="frozen"/>
      <selection activeCell="A28" sqref="A28:IV28"/>
      <selection pane="topRight" activeCell="B97" sqref="B97"/>
    </sheetView>
  </sheetViews>
  <sheetFormatPr defaultColWidth="8.85546875" defaultRowHeight="15.6" customHeight="1"/>
  <cols>
    <col min="1" max="1" width="36.5703125" style="1" customWidth="1"/>
    <col min="2" max="2" width="52.42578125" style="1" customWidth="1"/>
    <col min="3" max="3" width="31.85546875" style="1" bestFit="1" customWidth="1"/>
    <col min="4" max="4" width="35.85546875" style="1" customWidth="1"/>
    <col min="5" max="5" width="19.85546875" style="1" customWidth="1"/>
    <col min="6" max="6" width="10.42578125" style="1" bestFit="1" customWidth="1"/>
    <col min="7" max="7" width="8.85546875" style="1"/>
    <col min="8" max="8" width="11.7109375" style="1" customWidth="1"/>
    <col min="9" max="9" width="11.140625" style="1" customWidth="1"/>
    <col min="10" max="10" width="10.85546875" style="1" customWidth="1"/>
    <col min="11" max="11" width="8.85546875" style="1"/>
    <col min="12" max="12" width="14.28515625" style="1" customWidth="1"/>
    <col min="13" max="13" width="11.5703125" style="1" customWidth="1"/>
    <col min="14" max="14" width="12.28515625" style="1" customWidth="1"/>
    <col min="15" max="19" width="8.85546875" style="1"/>
    <col min="20" max="20" width="11.42578125" style="15" bestFit="1" customWidth="1"/>
    <col min="21" max="21" width="19.42578125" style="1" customWidth="1"/>
    <col min="22" max="23" width="8.85546875" style="1"/>
    <col min="24" max="24" width="11.140625" style="1" customWidth="1"/>
    <col min="25" max="27" width="8.85546875" style="1"/>
    <col min="28" max="28" width="12.140625" style="1" customWidth="1"/>
    <col min="29" max="30" width="8.85546875" style="1"/>
    <col min="31" max="31" width="9.42578125" style="1" bestFit="1" customWidth="1"/>
    <col min="32" max="38" width="8.85546875" style="1"/>
    <col min="39" max="39" width="11.7109375" style="1" bestFit="1" customWidth="1"/>
    <col min="40" max="16384" width="8.85546875" style="1"/>
  </cols>
  <sheetData>
    <row r="1" spans="1:39" ht="15" hidden="1" customHeight="1">
      <c r="C1" s="444" t="s">
        <v>8</v>
      </c>
      <c r="D1" s="445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4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3"/>
      <c r="AJ1" s="3"/>
      <c r="AK1" s="3"/>
      <c r="AL1" s="3"/>
      <c r="AM1" s="3"/>
    </row>
    <row r="2" spans="1:39" ht="16.5" hidden="1" customHeight="1" thickBot="1">
      <c r="C2" s="446" t="s">
        <v>0</v>
      </c>
      <c r="D2" s="447"/>
      <c r="E2" s="5"/>
      <c r="F2" s="5"/>
      <c r="G2" s="5"/>
      <c r="H2" s="5"/>
      <c r="I2" s="5"/>
      <c r="J2" s="5"/>
      <c r="K2" s="5"/>
      <c r="L2" s="5"/>
      <c r="M2" s="5"/>
      <c r="N2" s="5"/>
      <c r="O2" s="5"/>
      <c r="P2" s="5"/>
      <c r="Q2" s="5"/>
      <c r="R2" s="5"/>
      <c r="S2" s="5"/>
      <c r="T2" s="6"/>
      <c r="U2" s="5"/>
      <c r="V2" s="5"/>
      <c r="W2" s="5"/>
      <c r="X2" s="5"/>
      <c r="Y2" s="5"/>
      <c r="Z2" s="5"/>
      <c r="AA2" s="5"/>
      <c r="AB2" s="5"/>
      <c r="AC2" s="5"/>
      <c r="AD2" s="5"/>
      <c r="AE2" s="5"/>
      <c r="AF2" s="5"/>
      <c r="AG2" s="5"/>
      <c r="AH2" s="5"/>
      <c r="AI2" s="5"/>
      <c r="AJ2" s="5"/>
      <c r="AK2" s="5"/>
      <c r="AL2" s="5"/>
      <c r="AM2" s="5"/>
    </row>
    <row r="3" spans="1:39" ht="15.6" customHeight="1">
      <c r="C3" s="3"/>
      <c r="D3" s="3"/>
      <c r="E3" s="3"/>
      <c r="F3" s="3"/>
      <c r="G3" s="3"/>
      <c r="H3" s="3"/>
      <c r="I3" s="3"/>
      <c r="J3" s="3"/>
      <c r="K3" s="3"/>
      <c r="L3" s="3"/>
      <c r="M3" s="3"/>
      <c r="N3" s="3"/>
      <c r="O3" s="3"/>
      <c r="P3" s="3"/>
      <c r="Q3" s="3"/>
      <c r="R3" s="3"/>
      <c r="S3" s="3"/>
      <c r="T3" s="4"/>
      <c r="U3" s="3"/>
      <c r="V3" s="3"/>
      <c r="W3" s="3"/>
      <c r="X3" s="3"/>
      <c r="Y3" s="3"/>
      <c r="Z3" s="3"/>
      <c r="AA3" s="3"/>
      <c r="AB3" s="3"/>
      <c r="AC3" s="3"/>
      <c r="AD3" s="3"/>
      <c r="AE3" s="3"/>
      <c r="AF3" s="3"/>
      <c r="AG3" s="3"/>
      <c r="AH3" s="3"/>
      <c r="AI3" s="3"/>
      <c r="AJ3" s="3"/>
      <c r="AK3" s="3"/>
      <c r="AL3" s="3"/>
      <c r="AM3" s="3"/>
    </row>
    <row r="4" spans="1:39" ht="15.6" customHeight="1">
      <c r="C4" s="7" t="s">
        <v>1</v>
      </c>
      <c r="D4" s="7" t="s">
        <v>2</v>
      </c>
      <c r="E4" s="8"/>
      <c r="F4" s="8" t="s">
        <v>9</v>
      </c>
      <c r="G4" s="8" t="s">
        <v>10</v>
      </c>
      <c r="H4" s="8" t="s">
        <v>11</v>
      </c>
      <c r="I4" s="8" t="s">
        <v>12</v>
      </c>
      <c r="J4" s="8" t="s">
        <v>13</v>
      </c>
      <c r="K4" s="8" t="s">
        <v>14</v>
      </c>
      <c r="L4" s="8" t="s">
        <v>15</v>
      </c>
      <c r="M4" s="8" t="s">
        <v>16</v>
      </c>
      <c r="N4" s="8" t="s">
        <v>17</v>
      </c>
      <c r="O4" s="8" t="s">
        <v>18</v>
      </c>
      <c r="P4" s="8" t="s">
        <v>3</v>
      </c>
      <c r="Q4" s="8"/>
      <c r="R4" s="8"/>
      <c r="S4" s="8"/>
      <c r="T4" s="8"/>
      <c r="U4" s="8"/>
      <c r="V4" s="8"/>
      <c r="W4" s="8"/>
      <c r="X4" s="8"/>
      <c r="Y4" s="8"/>
      <c r="Z4" s="8"/>
      <c r="AA4" s="8"/>
      <c r="AB4" s="8"/>
      <c r="AC4" s="8"/>
      <c r="AD4" s="8"/>
      <c r="AE4" s="8"/>
      <c r="AF4" s="8"/>
      <c r="AG4" s="8"/>
      <c r="AH4" s="8"/>
      <c r="AI4" s="8"/>
      <c r="AJ4" s="8"/>
      <c r="AK4" s="8"/>
      <c r="AL4" s="8"/>
      <c r="AM4" s="9" t="s">
        <v>4</v>
      </c>
    </row>
    <row r="5" spans="1:39" ht="15.6" customHeight="1">
      <c r="C5" s="10"/>
      <c r="D5" s="10"/>
      <c r="E5" s="8" t="s">
        <v>5</v>
      </c>
      <c r="F5" s="8" t="s">
        <v>5</v>
      </c>
      <c r="G5" s="8" t="s">
        <v>5</v>
      </c>
      <c r="H5" s="8" t="s">
        <v>5</v>
      </c>
      <c r="I5" s="8" t="s">
        <v>5</v>
      </c>
      <c r="J5" s="8" t="s">
        <v>5</v>
      </c>
      <c r="K5" s="8" t="s">
        <v>5</v>
      </c>
      <c r="L5" s="8" t="s">
        <v>5</v>
      </c>
      <c r="M5" s="8" t="s">
        <v>5</v>
      </c>
      <c r="N5" s="8" t="s">
        <v>5</v>
      </c>
      <c r="O5" s="8" t="s">
        <v>5</v>
      </c>
      <c r="P5" s="8" t="s">
        <v>5</v>
      </c>
      <c r="Q5" s="8"/>
      <c r="R5" s="8"/>
      <c r="S5" s="8"/>
      <c r="T5" s="8"/>
      <c r="U5" s="8"/>
      <c r="V5" s="8"/>
      <c r="W5" s="8"/>
      <c r="X5" s="8"/>
      <c r="Y5" s="8"/>
      <c r="Z5" s="8"/>
      <c r="AA5" s="8"/>
      <c r="AB5" s="8"/>
      <c r="AC5" s="8"/>
      <c r="AD5" s="8"/>
      <c r="AE5" s="8"/>
      <c r="AF5" s="8"/>
      <c r="AG5" s="8"/>
      <c r="AH5" s="8"/>
      <c r="AI5" s="8"/>
      <c r="AJ5" s="8"/>
      <c r="AK5" s="8"/>
      <c r="AL5" s="8"/>
      <c r="AM5" s="8" t="s">
        <v>5</v>
      </c>
    </row>
    <row r="6" spans="1:39" ht="15.6" customHeight="1">
      <c r="C6" s="2"/>
      <c r="D6" s="2"/>
      <c r="E6" s="11"/>
      <c r="F6" s="11"/>
      <c r="G6" s="11"/>
      <c r="H6" s="11"/>
      <c r="I6" s="11"/>
      <c r="J6" s="11"/>
      <c r="K6" s="11"/>
      <c r="L6" s="11"/>
      <c r="M6" s="11"/>
      <c r="N6" s="11"/>
      <c r="O6" s="11"/>
      <c r="P6" s="11"/>
      <c r="Q6" s="11"/>
      <c r="R6" s="11"/>
      <c r="S6" s="11"/>
      <c r="T6" s="11"/>
      <c r="U6" s="12"/>
      <c r="V6" s="11"/>
      <c r="W6" s="11"/>
      <c r="X6" s="11"/>
      <c r="Y6" s="11"/>
      <c r="Z6" s="11"/>
      <c r="AA6" s="11"/>
      <c r="AB6" s="11"/>
      <c r="AC6" s="11"/>
      <c r="AD6" s="11"/>
      <c r="AE6" s="11"/>
      <c r="AF6" s="11"/>
      <c r="AG6" s="11"/>
      <c r="AH6" s="11"/>
      <c r="AI6" s="11"/>
      <c r="AJ6" s="11"/>
      <c r="AK6" s="11"/>
      <c r="AL6" s="11"/>
      <c r="AM6" s="12">
        <v>1247.58</v>
      </c>
    </row>
    <row r="7" spans="1:39" ht="15.6" customHeight="1">
      <c r="A7" s="291" t="str">
        <f>VLOOKUP(B7,'2'!A:B,2,FALSE)</f>
        <v>Категория 1</v>
      </c>
      <c r="B7" s="13" t="str">
        <f>CONCATENATE(C7,";",D7)</f>
        <v>п;1</v>
      </c>
      <c r="C7" s="2" t="s">
        <v>34</v>
      </c>
      <c r="D7" s="2">
        <v>1</v>
      </c>
      <c r="E7" s="11"/>
      <c r="F7" s="11"/>
      <c r="G7" s="11"/>
      <c r="H7" s="11"/>
      <c r="I7" s="11"/>
      <c r="J7" s="11"/>
      <c r="K7" s="11"/>
      <c r="L7" s="12">
        <v>1537.97</v>
      </c>
      <c r="M7" s="11"/>
      <c r="N7" s="11"/>
      <c r="O7" s="11"/>
      <c r="P7" s="11"/>
      <c r="Q7" s="11"/>
      <c r="R7" s="11"/>
      <c r="S7" s="11"/>
      <c r="T7" s="11"/>
      <c r="U7" s="12"/>
      <c r="V7" s="12"/>
      <c r="W7" s="11"/>
      <c r="X7" s="11"/>
      <c r="Y7" s="11"/>
      <c r="Z7" s="11"/>
      <c r="AA7" s="11"/>
      <c r="AB7" s="12"/>
      <c r="AC7" s="11"/>
      <c r="AD7" s="11"/>
      <c r="AE7" s="11"/>
      <c r="AF7" s="11"/>
      <c r="AG7" s="11"/>
      <c r="AH7" s="11"/>
      <c r="AI7" s="11"/>
      <c r="AJ7" s="11"/>
      <c r="AK7" s="11"/>
      <c r="AL7" s="11"/>
      <c r="AM7" s="12">
        <v>39085.35</v>
      </c>
    </row>
    <row r="8" spans="1:39" ht="15.6" customHeight="1">
      <c r="A8" s="291" t="str">
        <f>VLOOKUP(B8,'2'!A:B,2,FALSE)</f>
        <v>Категория 2</v>
      </c>
      <c r="B8" s="13" t="str">
        <f>CONCATENATE(C8,";",D8)</f>
        <v>р;2</v>
      </c>
      <c r="C8" s="2" t="s">
        <v>35</v>
      </c>
      <c r="D8" s="2">
        <v>2</v>
      </c>
      <c r="E8" s="11"/>
      <c r="F8" s="11"/>
      <c r="G8" s="11"/>
      <c r="H8" s="11"/>
      <c r="I8" s="11"/>
      <c r="J8" s="11"/>
      <c r="K8" s="11"/>
      <c r="L8" s="14">
        <v>-671.6</v>
      </c>
      <c r="M8" s="11"/>
      <c r="N8" s="11"/>
      <c r="O8" s="11"/>
      <c r="P8" s="11"/>
      <c r="Q8" s="11"/>
      <c r="R8" s="11"/>
      <c r="S8" s="11"/>
      <c r="T8" s="11"/>
      <c r="U8" s="12"/>
      <c r="V8" s="12"/>
      <c r="W8" s="11"/>
      <c r="X8" s="11"/>
      <c r="Y8" s="11"/>
      <c r="Z8" s="11"/>
      <c r="AA8" s="11"/>
      <c r="AB8" s="12"/>
      <c r="AC8" s="11"/>
      <c r="AD8" s="11"/>
      <c r="AE8" s="11"/>
      <c r="AF8" s="11"/>
      <c r="AG8" s="11"/>
      <c r="AH8" s="11"/>
      <c r="AI8" s="11"/>
      <c r="AJ8" s="11"/>
      <c r="AK8" s="11"/>
      <c r="AL8" s="11"/>
      <c r="AM8" s="12">
        <v>-110352.46</v>
      </c>
    </row>
    <row r="9" spans="1:39" ht="15.6" customHeight="1">
      <c r="A9" s="291" t="str">
        <f>VLOOKUP(B9,'2'!A:B,2,FALSE)</f>
        <v>Категория 3</v>
      </c>
      <c r="B9" s="1" t="str">
        <f>CONCATENATE(C9,";",D9)</f>
        <v>о;3</v>
      </c>
      <c r="C9" s="2" t="s">
        <v>36</v>
      </c>
      <c r="D9" s="2">
        <v>3</v>
      </c>
      <c r="E9" s="11"/>
      <c r="F9" s="12">
        <v>42372.88</v>
      </c>
      <c r="G9" s="11"/>
      <c r="H9" s="12">
        <v>-26892.16</v>
      </c>
      <c r="I9" s="12">
        <v>24743.360000000001</v>
      </c>
      <c r="J9" s="12">
        <v>-14546.73</v>
      </c>
      <c r="K9" s="12">
        <v>-31408.23</v>
      </c>
      <c r="L9" s="12">
        <v>-1271830.73</v>
      </c>
      <c r="M9" s="12">
        <v>-87098.5</v>
      </c>
      <c r="N9" s="12">
        <v>-151060.48000000001</v>
      </c>
      <c r="O9" s="12">
        <v>-15133.7</v>
      </c>
      <c r="P9" s="11"/>
      <c r="Q9" s="11"/>
      <c r="R9" s="12"/>
      <c r="S9" s="12"/>
      <c r="T9" s="12"/>
      <c r="U9" s="12"/>
      <c r="V9" s="12"/>
      <c r="W9" s="12"/>
      <c r="X9" s="12"/>
      <c r="Y9" s="11"/>
      <c r="Z9" s="11"/>
      <c r="AA9" s="12"/>
      <c r="AB9" s="12"/>
      <c r="AC9" s="11"/>
      <c r="AD9" s="11"/>
      <c r="AE9" s="12"/>
      <c r="AF9" s="12"/>
      <c r="AG9" s="11"/>
      <c r="AH9" s="12"/>
      <c r="AI9" s="12"/>
      <c r="AJ9" s="12"/>
      <c r="AK9" s="12"/>
      <c r="AL9" s="12"/>
      <c r="AM9" s="12">
        <v>-4685539.09</v>
      </c>
    </row>
    <row r="10" spans="1:39" ht="15.6" customHeight="1">
      <c r="A10" s="291" t="str">
        <f>VLOOKUP(B10,'2'!A:B,2,FALSE)</f>
        <v>Категория 4</v>
      </c>
      <c r="B10" s="1" t="str">
        <f t="shared" ref="B10:B31" si="0">CONCATENATE(C10,";",D10)</f>
        <v>л;4</v>
      </c>
      <c r="C10" s="2" t="s">
        <v>37</v>
      </c>
      <c r="D10" s="2">
        <v>4</v>
      </c>
      <c r="E10" s="11"/>
      <c r="F10" s="12">
        <v>-42372.88</v>
      </c>
      <c r="G10" s="11"/>
      <c r="H10" s="11"/>
      <c r="I10" s="12">
        <v>-580888.82999999996</v>
      </c>
      <c r="J10" s="11"/>
      <c r="K10" s="11"/>
      <c r="L10" s="11"/>
      <c r="M10" s="11"/>
      <c r="N10" s="11"/>
      <c r="O10" s="11"/>
      <c r="P10" s="11"/>
      <c r="Q10" s="11"/>
      <c r="R10" s="11"/>
      <c r="S10" s="11"/>
      <c r="T10" s="11"/>
      <c r="U10" s="11"/>
      <c r="V10" s="11"/>
      <c r="W10" s="11"/>
      <c r="X10" s="11"/>
      <c r="Y10" s="11"/>
      <c r="Z10" s="11"/>
      <c r="AA10" s="11"/>
      <c r="AB10" s="11"/>
      <c r="AC10" s="11"/>
      <c r="AD10" s="11"/>
      <c r="AE10" s="12"/>
      <c r="AF10" s="11"/>
      <c r="AG10" s="11"/>
      <c r="AH10" s="11"/>
      <c r="AI10" s="11"/>
      <c r="AJ10" s="11"/>
      <c r="AK10" s="11"/>
      <c r="AL10" s="11"/>
      <c r="AM10" s="12">
        <v>-934758.04</v>
      </c>
    </row>
    <row r="11" spans="1:39" ht="15.6" customHeight="1">
      <c r="A11" s="291" t="str">
        <f>VLOOKUP(B11,'2'!A:B,2,FALSE)</f>
        <v>Категория 5</v>
      </c>
      <c r="B11" s="1" t="str">
        <f t="shared" si="0"/>
        <v>м;5</v>
      </c>
      <c r="C11" s="2" t="s">
        <v>38</v>
      </c>
      <c r="D11" s="2">
        <v>5</v>
      </c>
      <c r="E11" s="11"/>
      <c r="F11" s="12">
        <v>-502588.04</v>
      </c>
      <c r="G11" s="11"/>
      <c r="H11" s="12">
        <v>-232315.66</v>
      </c>
      <c r="I11" s="11"/>
      <c r="J11" s="12">
        <v>-354194.41</v>
      </c>
      <c r="K11" s="12">
        <v>-74112.31</v>
      </c>
      <c r="L11" s="12">
        <v>-4447370.83</v>
      </c>
      <c r="M11" s="12">
        <v>-608744.68000000005</v>
      </c>
      <c r="N11" s="12">
        <v>-575760.44999999995</v>
      </c>
      <c r="O11" s="11"/>
      <c r="P11" s="11"/>
      <c r="Q11" s="11"/>
      <c r="R11" s="12"/>
      <c r="S11" s="11"/>
      <c r="T11" s="12"/>
      <c r="U11" s="11"/>
      <c r="V11" s="12"/>
      <c r="W11" s="11"/>
      <c r="X11" s="12"/>
      <c r="Y11" s="11"/>
      <c r="Z11" s="12"/>
      <c r="AA11" s="12"/>
      <c r="AB11" s="12"/>
      <c r="AC11" s="11"/>
      <c r="AD11" s="11"/>
      <c r="AE11" s="12"/>
      <c r="AF11" s="12"/>
      <c r="AG11" s="11"/>
      <c r="AH11" s="12"/>
      <c r="AI11" s="11"/>
      <c r="AJ11" s="11"/>
      <c r="AK11" s="12"/>
      <c r="AL11" s="12"/>
      <c r="AM11" s="12">
        <v>-12886772.970000001</v>
      </c>
    </row>
    <row r="12" spans="1:39" ht="15.6" customHeight="1">
      <c r="A12" s="291" t="str">
        <f>VLOOKUP(B12,'2'!A:B,2,FALSE)</f>
        <v>Категория 6</v>
      </c>
      <c r="B12" s="1" t="str">
        <f t="shared" si="0"/>
        <v>м;6</v>
      </c>
      <c r="C12" s="2" t="s">
        <v>38</v>
      </c>
      <c r="D12" s="2">
        <v>6</v>
      </c>
      <c r="E12" s="11"/>
      <c r="F12" s="11"/>
      <c r="G12" s="11"/>
      <c r="H12" s="11"/>
      <c r="I12" s="11"/>
      <c r="J12" s="11"/>
      <c r="K12" s="11"/>
      <c r="L12" s="11"/>
      <c r="M12" s="11"/>
      <c r="N12" s="11"/>
      <c r="O12" s="11"/>
      <c r="P12" s="11"/>
      <c r="Q12" s="11"/>
      <c r="R12" s="11"/>
      <c r="S12" s="11"/>
      <c r="T12" s="12"/>
      <c r="U12" s="11"/>
      <c r="V12" s="11"/>
      <c r="W12" s="11"/>
      <c r="X12" s="11"/>
      <c r="Y12" s="11"/>
      <c r="Z12" s="11"/>
      <c r="AA12" s="11"/>
      <c r="AB12" s="12"/>
      <c r="AC12" s="11"/>
      <c r="AD12" s="11"/>
      <c r="AE12" s="11"/>
      <c r="AF12" s="12"/>
      <c r="AG12" s="11"/>
      <c r="AH12" s="11"/>
      <c r="AI12" s="11"/>
      <c r="AJ12" s="11"/>
      <c r="AK12" s="11"/>
      <c r="AL12" s="12"/>
      <c r="AM12" s="12">
        <v>-3951846.51</v>
      </c>
    </row>
    <row r="13" spans="1:39" ht="15.6" customHeight="1">
      <c r="A13" s="291" t="str">
        <f>VLOOKUP(B13,'2'!A:B,2,FALSE)</f>
        <v>Категория 7</v>
      </c>
      <c r="B13" s="1" t="str">
        <f t="shared" si="0"/>
        <v>м;7</v>
      </c>
      <c r="C13" s="2" t="s">
        <v>38</v>
      </c>
      <c r="D13" s="2">
        <v>7</v>
      </c>
      <c r="E13" s="11"/>
      <c r="F13" s="11"/>
      <c r="G13" s="11"/>
      <c r="H13" s="11"/>
      <c r="I13" s="11"/>
      <c r="J13" s="11"/>
      <c r="K13" s="11"/>
      <c r="L13" s="11"/>
      <c r="M13" s="11"/>
      <c r="N13" s="11"/>
      <c r="O13" s="11"/>
      <c r="P13" s="11"/>
      <c r="Q13" s="11"/>
      <c r="R13" s="11"/>
      <c r="S13" s="11"/>
      <c r="T13" s="12"/>
      <c r="U13" s="11"/>
      <c r="V13" s="11"/>
      <c r="W13" s="11"/>
      <c r="X13" s="11"/>
      <c r="Y13" s="11"/>
      <c r="Z13" s="11"/>
      <c r="AA13" s="11"/>
      <c r="AB13" s="11"/>
      <c r="AC13" s="11"/>
      <c r="AD13" s="11"/>
      <c r="AE13" s="12"/>
      <c r="AF13" s="11"/>
      <c r="AG13" s="11"/>
      <c r="AH13" s="11"/>
      <c r="AI13" s="11"/>
      <c r="AJ13" s="11"/>
      <c r="AK13" s="11"/>
      <c r="AL13" s="11"/>
      <c r="AM13" s="12">
        <v>-599074.19999999995</v>
      </c>
    </row>
    <row r="14" spans="1:39" ht="15.6" customHeight="1">
      <c r="A14" s="291" t="str">
        <f>VLOOKUP(B14,'2'!A:B,2,FALSE)</f>
        <v>Категория 8</v>
      </c>
      <c r="B14" s="1" t="str">
        <f t="shared" si="0"/>
        <v>м;8</v>
      </c>
      <c r="C14" s="2" t="s">
        <v>38</v>
      </c>
      <c r="D14" s="2">
        <v>8</v>
      </c>
      <c r="E14" s="11"/>
      <c r="F14" s="11"/>
      <c r="G14" s="11"/>
      <c r="H14" s="11"/>
      <c r="I14" s="12">
        <v>-114406.76</v>
      </c>
      <c r="J14" s="11"/>
      <c r="K14" s="11"/>
      <c r="L14" s="11"/>
      <c r="M14" s="11"/>
      <c r="N14" s="11"/>
      <c r="O14" s="11"/>
      <c r="P14" s="11"/>
      <c r="Q14" s="11"/>
      <c r="R14" s="11"/>
      <c r="S14" s="11"/>
      <c r="T14" s="11"/>
      <c r="U14" s="11"/>
      <c r="V14" s="11"/>
      <c r="W14" s="11"/>
      <c r="X14" s="11"/>
      <c r="Y14" s="11"/>
      <c r="Z14" s="11"/>
      <c r="AA14" s="11"/>
      <c r="AB14" s="11"/>
      <c r="AC14" s="11"/>
      <c r="AD14" s="11"/>
      <c r="AE14" s="12"/>
      <c r="AF14" s="11"/>
      <c r="AG14" s="11"/>
      <c r="AH14" s="11"/>
      <c r="AI14" s="11"/>
      <c r="AJ14" s="11"/>
      <c r="AK14" s="11"/>
      <c r="AL14" s="11"/>
      <c r="AM14" s="12">
        <v>-234406.76</v>
      </c>
    </row>
    <row r="15" spans="1:39" ht="15.6" customHeight="1">
      <c r="A15" s="291" t="str">
        <f>VLOOKUP(B15,'2'!A:B,2,FALSE)</f>
        <v>Категория 9</v>
      </c>
      <c r="B15" s="1" t="str">
        <f t="shared" si="0"/>
        <v>м;9</v>
      </c>
      <c r="C15" s="2" t="s">
        <v>38</v>
      </c>
      <c r="D15" s="2">
        <v>9</v>
      </c>
      <c r="E15" s="11"/>
      <c r="F15" s="11"/>
      <c r="G15" s="11"/>
      <c r="H15" s="11"/>
      <c r="I15" s="11"/>
      <c r="J15" s="11"/>
      <c r="K15" s="11"/>
      <c r="L15" s="11"/>
      <c r="M15" s="11"/>
      <c r="N15" s="11"/>
      <c r="O15" s="11"/>
      <c r="P15" s="11"/>
      <c r="Q15" s="11"/>
      <c r="R15" s="11"/>
      <c r="S15" s="11"/>
      <c r="T15" s="12"/>
      <c r="U15" s="11"/>
      <c r="V15" s="11"/>
      <c r="W15" s="11"/>
      <c r="X15" s="11"/>
      <c r="Y15" s="11"/>
      <c r="Z15" s="11"/>
      <c r="AA15" s="11"/>
      <c r="AB15" s="11"/>
      <c r="AC15" s="11"/>
      <c r="AD15" s="11"/>
      <c r="AE15" s="11"/>
      <c r="AF15" s="11"/>
      <c r="AG15" s="11"/>
      <c r="AH15" s="11"/>
      <c r="AI15" s="11"/>
      <c r="AJ15" s="11"/>
      <c r="AK15" s="11"/>
      <c r="AL15" s="11"/>
      <c r="AM15" s="12">
        <v>-6046862.9900000002</v>
      </c>
    </row>
    <row r="16" spans="1:39" ht="15.6" customHeight="1">
      <c r="A16" s="291" t="str">
        <f>VLOOKUP(B16,'2'!A:B,2,FALSE)</f>
        <v>Категория 10</v>
      </c>
      <c r="B16" s="1" t="str">
        <f t="shared" si="0"/>
        <v>м;10</v>
      </c>
      <c r="C16" s="2" t="s">
        <v>38</v>
      </c>
      <c r="D16" s="2">
        <v>10</v>
      </c>
      <c r="E16" s="11"/>
      <c r="F16" s="11"/>
      <c r="G16" s="11"/>
      <c r="H16" s="11"/>
      <c r="I16" s="11"/>
      <c r="J16" s="11"/>
      <c r="K16" s="11"/>
      <c r="L16" s="11"/>
      <c r="M16" s="11"/>
      <c r="N16" s="11"/>
      <c r="O16" s="11"/>
      <c r="P16" s="11"/>
      <c r="Q16" s="11"/>
      <c r="R16" s="11"/>
      <c r="S16" s="11"/>
      <c r="T16" s="12"/>
      <c r="U16" s="11"/>
      <c r="V16" s="11"/>
      <c r="W16" s="11"/>
      <c r="X16" s="11"/>
      <c r="Y16" s="11"/>
      <c r="Z16" s="11"/>
      <c r="AA16" s="11"/>
      <c r="AB16" s="11"/>
      <c r="AC16" s="11"/>
      <c r="AD16" s="11"/>
      <c r="AE16" s="11"/>
      <c r="AF16" s="11"/>
      <c r="AG16" s="11"/>
      <c r="AH16" s="11"/>
      <c r="AI16" s="11"/>
      <c r="AJ16" s="11"/>
      <c r="AK16" s="11"/>
      <c r="AL16" s="11"/>
      <c r="AM16" s="12">
        <v>-291531</v>
      </c>
    </row>
    <row r="17" spans="1:39" ht="15.6" customHeight="1">
      <c r="A17" s="291" t="str">
        <f>VLOOKUP(B17,'2'!A:B,2,FALSE)</f>
        <v>Категория 11</v>
      </c>
      <c r="B17" s="1" t="str">
        <f t="shared" si="0"/>
        <v>м;11</v>
      </c>
      <c r="C17" s="2" t="s">
        <v>38</v>
      </c>
      <c r="D17" s="2">
        <v>11</v>
      </c>
      <c r="E17" s="11"/>
      <c r="F17" s="11"/>
      <c r="G17" s="11"/>
      <c r="H17" s="11"/>
      <c r="I17" s="11"/>
      <c r="J17" s="11"/>
      <c r="K17" s="11"/>
      <c r="L17" s="11"/>
      <c r="M17" s="11"/>
      <c r="N17" s="11"/>
      <c r="O17" s="11"/>
      <c r="P17" s="11"/>
      <c r="Q17" s="11"/>
      <c r="R17" s="11"/>
      <c r="S17" s="12"/>
      <c r="T17" s="11"/>
      <c r="U17" s="11"/>
      <c r="V17" s="12"/>
      <c r="W17" s="12"/>
      <c r="X17" s="11"/>
      <c r="Y17" s="11"/>
      <c r="Z17" s="11"/>
      <c r="AA17" s="11"/>
      <c r="AB17" s="11"/>
      <c r="AC17" s="11"/>
      <c r="AD17" s="11"/>
      <c r="AE17" s="11"/>
      <c r="AF17" s="11"/>
      <c r="AG17" s="11"/>
      <c r="AH17" s="11"/>
      <c r="AI17" s="11"/>
      <c r="AJ17" s="12"/>
      <c r="AK17" s="11"/>
      <c r="AL17" s="12"/>
      <c r="AM17" s="12">
        <v>-1472703.44</v>
      </c>
    </row>
    <row r="18" spans="1:39" ht="15.6" customHeight="1">
      <c r="A18" s="291" t="str">
        <f>VLOOKUP(B18,'2'!A:B,2,FALSE)</f>
        <v>Категория 12</v>
      </c>
      <c r="B18" s="1" t="str">
        <f t="shared" si="0"/>
        <v>м;12</v>
      </c>
      <c r="C18" s="2" t="s">
        <v>38</v>
      </c>
      <c r="D18" s="2">
        <v>12</v>
      </c>
      <c r="E18" s="11"/>
      <c r="F18" s="11"/>
      <c r="G18" s="11"/>
      <c r="H18" s="11"/>
      <c r="I18" s="11"/>
      <c r="J18" s="11"/>
      <c r="K18" s="11"/>
      <c r="L18" s="11"/>
      <c r="M18" s="11"/>
      <c r="N18" s="11"/>
      <c r="O18" s="11"/>
      <c r="P18" s="11"/>
      <c r="Q18" s="11"/>
      <c r="R18" s="11"/>
      <c r="S18" s="11"/>
      <c r="T18" s="11"/>
      <c r="U18" s="11"/>
      <c r="V18" s="11"/>
      <c r="W18" s="12"/>
      <c r="X18" s="11"/>
      <c r="Y18" s="11"/>
      <c r="Z18" s="11"/>
      <c r="AA18" s="11"/>
      <c r="AB18" s="11"/>
      <c r="AC18" s="11"/>
      <c r="AD18" s="11"/>
      <c r="AE18" s="11"/>
      <c r="AF18" s="11"/>
      <c r="AG18" s="11"/>
      <c r="AH18" s="11"/>
      <c r="AI18" s="11"/>
      <c r="AJ18" s="11"/>
      <c r="AK18" s="11"/>
      <c r="AL18" s="11"/>
      <c r="AM18" s="12">
        <v>-436018.51</v>
      </c>
    </row>
    <row r="19" spans="1:39" ht="15.6" customHeight="1">
      <c r="A19" s="291" t="str">
        <f>VLOOKUP(B19,'2'!A:B,2,FALSE)</f>
        <v>Категория 13</v>
      </c>
      <c r="B19" s="1" t="str">
        <f t="shared" si="0"/>
        <v>м;13</v>
      </c>
      <c r="C19" s="2" t="s">
        <v>38</v>
      </c>
      <c r="D19" s="2">
        <v>13</v>
      </c>
      <c r="E19" s="11"/>
      <c r="F19" s="11"/>
      <c r="G19" s="11"/>
      <c r="H19" s="11"/>
      <c r="I19" s="11"/>
      <c r="J19" s="11"/>
      <c r="K19" s="11"/>
      <c r="L19" s="11"/>
      <c r="M19" s="11"/>
      <c r="N19" s="11"/>
      <c r="O19" s="11"/>
      <c r="P19" s="11"/>
      <c r="Q19" s="11"/>
      <c r="R19" s="11"/>
      <c r="S19" s="11"/>
      <c r="T19" s="11"/>
      <c r="U19" s="11"/>
      <c r="V19" s="11"/>
      <c r="W19" s="11"/>
      <c r="X19" s="11"/>
      <c r="Y19" s="11"/>
      <c r="Z19" s="11"/>
      <c r="AA19" s="11"/>
      <c r="AB19" s="11"/>
      <c r="AC19" s="11"/>
      <c r="AD19" s="11"/>
      <c r="AE19" s="11"/>
      <c r="AF19" s="11"/>
      <c r="AG19" s="11"/>
      <c r="AH19" s="11"/>
      <c r="AI19" s="11"/>
      <c r="AJ19" s="12"/>
      <c r="AK19" s="11"/>
      <c r="AL19" s="11"/>
      <c r="AM19" s="12">
        <v>-33860.660000000003</v>
      </c>
    </row>
    <row r="20" spans="1:39" ht="15.6" customHeight="1">
      <c r="A20" s="291" t="str">
        <f>VLOOKUP(B20,'2'!A:B,2,FALSE)</f>
        <v>Категория 14</v>
      </c>
      <c r="B20" s="1" t="str">
        <f t="shared" si="0"/>
        <v>м;14</v>
      </c>
      <c r="C20" s="2" t="s">
        <v>38</v>
      </c>
      <c r="D20" s="2">
        <v>14</v>
      </c>
      <c r="E20" s="11"/>
      <c r="F20" s="11"/>
      <c r="G20" s="11"/>
      <c r="H20" s="11"/>
      <c r="I20" s="11"/>
      <c r="J20" s="11"/>
      <c r="K20" s="11"/>
      <c r="L20" s="11"/>
      <c r="M20" s="11"/>
      <c r="N20" s="11"/>
      <c r="O20" s="11"/>
      <c r="P20" s="11"/>
      <c r="Q20" s="11"/>
      <c r="R20" s="11"/>
      <c r="S20" s="11"/>
      <c r="T20" s="11"/>
      <c r="U20" s="11"/>
      <c r="V20" s="11"/>
      <c r="W20" s="11"/>
      <c r="X20" s="11"/>
      <c r="Y20" s="11"/>
      <c r="Z20" s="11"/>
      <c r="AA20" s="11"/>
      <c r="AB20" s="11"/>
      <c r="AC20" s="12"/>
      <c r="AD20" s="11"/>
      <c r="AE20" s="11"/>
      <c r="AF20" s="11"/>
      <c r="AG20" s="11"/>
      <c r="AH20" s="11"/>
      <c r="AI20" s="11"/>
      <c r="AJ20" s="11"/>
      <c r="AK20" s="11"/>
      <c r="AL20" s="11"/>
      <c r="AM20" s="12">
        <v>-24000</v>
      </c>
    </row>
    <row r="21" spans="1:39" ht="15.6" customHeight="1">
      <c r="A21" s="291" t="str">
        <f>VLOOKUP(B21,'2'!A:B,2,FALSE)</f>
        <v>Категория 1</v>
      </c>
      <c r="B21" s="1" t="str">
        <f t="shared" si="0"/>
        <v>м;15</v>
      </c>
      <c r="C21" s="2" t="s">
        <v>38</v>
      </c>
      <c r="D21" s="2">
        <v>15</v>
      </c>
      <c r="E21" s="12">
        <v>-200000</v>
      </c>
      <c r="F21" s="11"/>
      <c r="G21" s="11"/>
      <c r="H21" s="11"/>
      <c r="I21" s="11"/>
      <c r="J21" s="11"/>
      <c r="K21" s="11"/>
      <c r="L21" s="11"/>
      <c r="M21" s="11"/>
      <c r="N21" s="11"/>
      <c r="O21" s="11"/>
      <c r="P21" s="11"/>
      <c r="Q21" s="11"/>
      <c r="R21" s="11"/>
      <c r="S21" s="11"/>
      <c r="T21" s="11"/>
      <c r="U21" s="11"/>
      <c r="V21" s="11"/>
      <c r="W21" s="11"/>
      <c r="X21" s="11"/>
      <c r="Y21" s="11"/>
      <c r="Z21" s="11"/>
      <c r="AA21" s="11"/>
      <c r="AB21" s="11"/>
      <c r="AC21" s="11"/>
      <c r="AD21" s="11"/>
      <c r="AE21" s="11"/>
      <c r="AF21" s="11"/>
      <c r="AG21" s="11"/>
      <c r="AH21" s="11"/>
      <c r="AI21" s="11"/>
      <c r="AJ21" s="11"/>
      <c r="AK21" s="11"/>
      <c r="AL21" s="11"/>
      <c r="AM21" s="12">
        <v>-200000</v>
      </c>
    </row>
    <row r="22" spans="1:39" ht="15.6" customHeight="1">
      <c r="A22" s="291" t="str">
        <f>VLOOKUP(B22,'2'!A:B,2,FALSE)</f>
        <v>Категория 2</v>
      </c>
      <c r="B22" s="1" t="str">
        <f t="shared" si="0"/>
        <v>м;16</v>
      </c>
      <c r="C22" s="2" t="s">
        <v>38</v>
      </c>
      <c r="D22" s="2">
        <v>16</v>
      </c>
      <c r="E22" s="12">
        <v>-4435.8100000000004</v>
      </c>
      <c r="F22" s="11"/>
      <c r="G22" s="11"/>
      <c r="H22" s="11"/>
      <c r="I22" s="11"/>
      <c r="J22" s="11"/>
      <c r="K22" s="11"/>
      <c r="L22" s="11"/>
      <c r="M22" s="11"/>
      <c r="N22" s="11"/>
      <c r="O22" s="11"/>
      <c r="P22" s="11"/>
      <c r="Q22" s="11"/>
      <c r="R22" s="11"/>
      <c r="S22" s="11"/>
      <c r="T22" s="11"/>
      <c r="U22" s="11"/>
      <c r="V22" s="11"/>
      <c r="W22" s="11"/>
      <c r="X22" s="11"/>
      <c r="Y22" s="11"/>
      <c r="Z22" s="11"/>
      <c r="AA22" s="11"/>
      <c r="AB22" s="11"/>
      <c r="AC22" s="11"/>
      <c r="AD22" s="11"/>
      <c r="AE22" s="11"/>
      <c r="AF22" s="11"/>
      <c r="AG22" s="11"/>
      <c r="AH22" s="11"/>
      <c r="AI22" s="11"/>
      <c r="AJ22" s="11"/>
      <c r="AK22" s="11"/>
      <c r="AL22" s="11"/>
      <c r="AM22" s="12">
        <v>-4435.8100000000004</v>
      </c>
    </row>
    <row r="23" spans="1:39" ht="15.6" customHeight="1">
      <c r="A23" s="291" t="str">
        <f>VLOOKUP(B23,'2'!A:B,2,FALSE)</f>
        <v>Категория 3</v>
      </c>
      <c r="B23" s="1" t="str">
        <f t="shared" si="0"/>
        <v>м;17</v>
      </c>
      <c r="C23" s="2" t="s">
        <v>38</v>
      </c>
      <c r="D23" s="2">
        <v>17</v>
      </c>
      <c r="E23" s="12">
        <v>-67915.289999999994</v>
      </c>
      <c r="F23" s="11"/>
      <c r="G23" s="11"/>
      <c r="H23" s="11"/>
      <c r="I23" s="11"/>
      <c r="J23" s="11"/>
      <c r="K23" s="11"/>
      <c r="L23" s="11"/>
      <c r="M23" s="11"/>
      <c r="N23" s="11"/>
      <c r="O23" s="11"/>
      <c r="P23" s="11"/>
      <c r="Q23" s="11"/>
      <c r="R23" s="11"/>
      <c r="S23" s="11"/>
      <c r="T23" s="11"/>
      <c r="U23" s="11"/>
      <c r="V23" s="11"/>
      <c r="W23" s="11"/>
      <c r="X23" s="11"/>
      <c r="Y23" s="11"/>
      <c r="Z23" s="11"/>
      <c r="AA23" s="11"/>
      <c r="AB23" s="11"/>
      <c r="AC23" s="11"/>
      <c r="AD23" s="11"/>
      <c r="AE23" s="11"/>
      <c r="AF23" s="11"/>
      <c r="AG23" s="11"/>
      <c r="AH23" s="11"/>
      <c r="AI23" s="11"/>
      <c r="AJ23" s="11"/>
      <c r="AK23" s="11"/>
      <c r="AL23" s="11"/>
      <c r="AM23" s="12">
        <v>-67915.289999999994</v>
      </c>
    </row>
    <row r="24" spans="1:39" ht="15.6" customHeight="1">
      <c r="A24" s="291" t="str">
        <f>VLOOKUP(B24,'2'!A:B,2,FALSE)</f>
        <v>Категория 4</v>
      </c>
      <c r="B24" s="1" t="str">
        <f t="shared" si="0"/>
        <v>м;18</v>
      </c>
      <c r="C24" s="2" t="s">
        <v>38</v>
      </c>
      <c r="D24" s="2">
        <v>18</v>
      </c>
      <c r="E24" s="11"/>
      <c r="F24" s="11"/>
      <c r="G24" s="11"/>
      <c r="H24" s="11"/>
      <c r="I24" s="11"/>
      <c r="J24" s="11"/>
      <c r="K24" s="11"/>
      <c r="L24" s="11"/>
      <c r="M24" s="11"/>
      <c r="N24" s="11"/>
      <c r="O24" s="11"/>
      <c r="P24" s="11"/>
      <c r="Q24" s="11"/>
      <c r="R24" s="11"/>
      <c r="S24" s="11"/>
      <c r="T24" s="11"/>
      <c r="U24" s="11"/>
      <c r="V24" s="11"/>
      <c r="W24" s="11"/>
      <c r="X24" s="11"/>
      <c r="Y24" s="11"/>
      <c r="Z24" s="11"/>
      <c r="AA24" s="11"/>
      <c r="AB24" s="11"/>
      <c r="AC24" s="11"/>
      <c r="AD24" s="11"/>
      <c r="AE24" s="11"/>
      <c r="AF24" s="11"/>
      <c r="AG24" s="11"/>
      <c r="AH24" s="11"/>
      <c r="AI24" s="11"/>
      <c r="AJ24" s="12"/>
      <c r="AK24" s="11"/>
      <c r="AL24" s="11"/>
      <c r="AM24" s="12">
        <v>-8414.0499999999993</v>
      </c>
    </row>
    <row r="25" spans="1:39" ht="15.6" customHeight="1">
      <c r="A25" s="291" t="str">
        <f>VLOOKUP(B25,'2'!A:B,2,FALSE)</f>
        <v>Категория 5</v>
      </c>
      <c r="B25" s="1" t="str">
        <f t="shared" si="0"/>
        <v>м;19</v>
      </c>
      <c r="C25" s="2" t="s">
        <v>38</v>
      </c>
      <c r="D25" s="2">
        <v>19</v>
      </c>
      <c r="E25" s="12">
        <v>-150349.67000000001</v>
      </c>
      <c r="F25" s="11"/>
      <c r="G25" s="11"/>
      <c r="H25" s="11"/>
      <c r="I25" s="11"/>
      <c r="J25" s="11"/>
      <c r="K25" s="11"/>
      <c r="L25" s="11"/>
      <c r="M25" s="11"/>
      <c r="N25" s="12">
        <v>-33898.31</v>
      </c>
      <c r="O25" s="11"/>
      <c r="P25" s="11"/>
      <c r="Q25" s="11"/>
      <c r="R25" s="11"/>
      <c r="S25" s="11"/>
      <c r="T25" s="11"/>
      <c r="U25" s="12"/>
      <c r="V25" s="11"/>
      <c r="W25" s="11"/>
      <c r="X25" s="11"/>
      <c r="Y25" s="11"/>
      <c r="Z25" s="11"/>
      <c r="AA25" s="11"/>
      <c r="AB25" s="11"/>
      <c r="AC25" s="11"/>
      <c r="AD25" s="11"/>
      <c r="AE25" s="11"/>
      <c r="AF25" s="11"/>
      <c r="AG25" s="11"/>
      <c r="AH25" s="11"/>
      <c r="AI25" s="11"/>
      <c r="AJ25" s="11"/>
      <c r="AK25" s="11"/>
      <c r="AL25" s="11"/>
      <c r="AM25" s="12">
        <v>-264247.98</v>
      </c>
    </row>
    <row r="26" spans="1:39" ht="15.6" customHeight="1">
      <c r="A26" s="291" t="str">
        <f>VLOOKUP(B26,'2'!A:B,2,FALSE)</f>
        <v>Категория 6</v>
      </c>
      <c r="B26" s="1" t="str">
        <f t="shared" si="0"/>
        <v>м;20</v>
      </c>
      <c r="C26" s="2" t="s">
        <v>38</v>
      </c>
      <c r="D26" s="2">
        <v>20</v>
      </c>
      <c r="E26" s="11"/>
      <c r="F26" s="12">
        <v>-367358.49</v>
      </c>
      <c r="G26" s="11"/>
      <c r="H26" s="11"/>
      <c r="I26" s="11"/>
      <c r="J26" s="11"/>
      <c r="K26" s="11"/>
      <c r="L26" s="11"/>
      <c r="M26" s="11"/>
      <c r="N26" s="11"/>
      <c r="O26" s="11"/>
      <c r="P26" s="11"/>
      <c r="Q26" s="11"/>
      <c r="R26" s="11"/>
      <c r="S26" s="11"/>
      <c r="T26" s="11"/>
      <c r="U26" s="11"/>
      <c r="V26" s="11"/>
      <c r="W26" s="11"/>
      <c r="X26" s="11"/>
      <c r="Y26" s="11"/>
      <c r="Z26" s="11"/>
      <c r="AA26" s="11"/>
      <c r="AB26" s="11"/>
      <c r="AC26" s="11"/>
      <c r="AD26" s="11"/>
      <c r="AE26" s="11"/>
      <c r="AF26" s="11"/>
      <c r="AG26" s="11"/>
      <c r="AH26" s="11"/>
      <c r="AI26" s="11"/>
      <c r="AJ26" s="11"/>
      <c r="AK26" s="11"/>
      <c r="AL26" s="11"/>
      <c r="AM26" s="12">
        <v>-367358.49</v>
      </c>
    </row>
    <row r="27" spans="1:39" ht="15.6" customHeight="1">
      <c r="A27" s="291" t="str">
        <f>VLOOKUP(B27,'2'!A:B,2,FALSE)</f>
        <v>Категория 7</v>
      </c>
      <c r="B27" s="1" t="str">
        <f t="shared" si="0"/>
        <v>м;21</v>
      </c>
      <c r="C27" s="2" t="s">
        <v>38</v>
      </c>
      <c r="D27" s="2">
        <v>21</v>
      </c>
      <c r="E27" s="11"/>
      <c r="F27" s="12">
        <v>-322756.17</v>
      </c>
      <c r="G27" s="11"/>
      <c r="H27" s="11"/>
      <c r="I27" s="11"/>
      <c r="J27" s="11"/>
      <c r="K27" s="11"/>
      <c r="L27" s="11"/>
      <c r="M27" s="11"/>
      <c r="N27" s="11"/>
      <c r="O27" s="11"/>
      <c r="P27" s="11"/>
      <c r="Q27" s="11"/>
      <c r="R27" s="11"/>
      <c r="S27" s="11"/>
      <c r="T27" s="12"/>
      <c r="U27" s="11"/>
      <c r="V27" s="11"/>
      <c r="W27" s="12"/>
      <c r="X27" s="11"/>
      <c r="Y27" s="11"/>
      <c r="Z27" s="11"/>
      <c r="AA27" s="11"/>
      <c r="AB27" s="11"/>
      <c r="AC27" s="11"/>
      <c r="AD27" s="12"/>
      <c r="AE27" s="12"/>
      <c r="AF27" s="11"/>
      <c r="AG27" s="11"/>
      <c r="AH27" s="12"/>
      <c r="AI27" s="11"/>
      <c r="AJ27" s="12"/>
      <c r="AK27" s="11"/>
      <c r="AL27" s="12"/>
      <c r="AM27" s="12">
        <v>-5802863.1299999999</v>
      </c>
    </row>
    <row r="28" spans="1:39" ht="15.6" customHeight="1">
      <c r="A28" s="291" t="str">
        <f>VLOOKUP(B28,'2'!A:B,2,FALSE)</f>
        <v>Категория 8</v>
      </c>
      <c r="B28" s="1" t="str">
        <f t="shared" si="0"/>
        <v>м;22</v>
      </c>
      <c r="C28" s="2" t="s">
        <v>38</v>
      </c>
      <c r="D28" s="2">
        <v>22</v>
      </c>
      <c r="E28" s="11"/>
      <c r="F28" s="12">
        <v>406117.38</v>
      </c>
      <c r="G28" s="11"/>
      <c r="H28" s="11"/>
      <c r="I28" s="12">
        <v>51742.95</v>
      </c>
      <c r="J28" s="11"/>
      <c r="K28" s="12">
        <v>-302147.53000000003</v>
      </c>
      <c r="L28" s="12">
        <v>-1359441.88</v>
      </c>
      <c r="M28" s="12">
        <v>-154853.19</v>
      </c>
      <c r="N28" s="11"/>
      <c r="O28" s="11"/>
      <c r="P28" s="12">
        <v>-51413.69</v>
      </c>
      <c r="Q28" s="11"/>
      <c r="R28" s="11"/>
      <c r="S28" s="14"/>
      <c r="T28" s="12"/>
      <c r="U28" s="12"/>
      <c r="V28" s="12"/>
      <c r="W28" s="12"/>
      <c r="X28" s="11"/>
      <c r="Y28" s="11"/>
      <c r="Z28" s="11"/>
      <c r="AA28" s="14"/>
      <c r="AB28" s="12"/>
      <c r="AC28" s="11"/>
      <c r="AD28" s="11"/>
      <c r="AE28" s="12"/>
      <c r="AF28" s="11"/>
      <c r="AG28" s="12"/>
      <c r="AH28" s="11"/>
      <c r="AI28" s="12"/>
      <c r="AJ28" s="12"/>
      <c r="AK28" s="11"/>
      <c r="AL28" s="11"/>
      <c r="AM28" s="12">
        <v>-9578932.6699999999</v>
      </c>
    </row>
    <row r="29" spans="1:39" ht="15.6" customHeight="1">
      <c r="A29" s="291" t="str">
        <f>VLOOKUP(B29,'2'!A:B,2,FALSE)</f>
        <v>Категория 9</v>
      </c>
      <c r="B29" s="1" t="str">
        <f t="shared" si="0"/>
        <v>м;23</v>
      </c>
      <c r="C29" s="2" t="s">
        <v>38</v>
      </c>
      <c r="D29" s="2">
        <v>23</v>
      </c>
      <c r="E29" s="11"/>
      <c r="F29" s="11"/>
      <c r="G29" s="11"/>
      <c r="H29" s="11"/>
      <c r="I29" s="11"/>
      <c r="J29" s="11"/>
      <c r="K29" s="11"/>
      <c r="L29" s="11"/>
      <c r="M29" s="11"/>
      <c r="N29" s="11"/>
      <c r="O29" s="11"/>
      <c r="P29" s="11"/>
      <c r="Q29" s="11"/>
      <c r="R29" s="11"/>
      <c r="S29" s="11"/>
      <c r="T29" s="11"/>
      <c r="U29" s="11"/>
      <c r="V29" s="11"/>
      <c r="W29" s="11"/>
      <c r="X29" s="11"/>
      <c r="Y29" s="11"/>
      <c r="Z29" s="11"/>
      <c r="AA29" s="11"/>
      <c r="AB29" s="11"/>
      <c r="AC29" s="11"/>
      <c r="AD29" s="11"/>
      <c r="AE29" s="11"/>
      <c r="AF29" s="11"/>
      <c r="AG29" s="11"/>
      <c r="AH29" s="11"/>
      <c r="AI29" s="11"/>
      <c r="AJ29" s="12"/>
      <c r="AK29" s="11"/>
      <c r="AL29" s="11"/>
      <c r="AM29" s="12">
        <v>-28728.81</v>
      </c>
    </row>
    <row r="30" spans="1:39" ht="15.6" customHeight="1">
      <c r="A30" s="291" t="str">
        <f>VLOOKUP(B30,'2'!A:B,2,FALSE)</f>
        <v>Категория 10</v>
      </c>
      <c r="B30" s="1" t="str">
        <f t="shared" si="0"/>
        <v>м;24</v>
      </c>
      <c r="C30" s="2" t="s">
        <v>38</v>
      </c>
      <c r="D30" s="2">
        <v>24</v>
      </c>
      <c r="E30" s="12">
        <v>-664931.18999999994</v>
      </c>
      <c r="F30" s="11"/>
      <c r="G30" s="11"/>
      <c r="H30" s="11"/>
      <c r="I30" s="11"/>
      <c r="J30" s="11"/>
      <c r="K30" s="11"/>
      <c r="L30" s="11"/>
      <c r="M30" s="11"/>
      <c r="N30" s="11"/>
      <c r="O30" s="11"/>
      <c r="P30" s="11"/>
      <c r="Q30" s="11"/>
      <c r="R30" s="11"/>
      <c r="S30" s="11"/>
      <c r="T30" s="11"/>
      <c r="U30" s="11"/>
      <c r="V30" s="11"/>
      <c r="W30" s="11"/>
      <c r="X30" s="11"/>
      <c r="Y30" s="11"/>
      <c r="Z30" s="11"/>
      <c r="AA30" s="11"/>
      <c r="AB30" s="12"/>
      <c r="AC30" s="11"/>
      <c r="AD30" s="11"/>
      <c r="AE30" s="11"/>
      <c r="AF30" s="11"/>
      <c r="AG30" s="11"/>
      <c r="AH30" s="11"/>
      <c r="AI30" s="11"/>
      <c r="AJ30" s="11"/>
      <c r="AK30" s="11"/>
      <c r="AL30" s="11"/>
      <c r="AM30" s="12">
        <v>-667594.67000000004</v>
      </c>
    </row>
    <row r="31" spans="1:39" ht="15.6" customHeight="1">
      <c r="A31" s="291" t="str">
        <f>VLOOKUP(B31,'2'!A:B,2,FALSE)</f>
        <v>Категория 11</v>
      </c>
      <c r="B31" s="1" t="str">
        <f t="shared" si="0"/>
        <v>м;25</v>
      </c>
      <c r="C31" s="2" t="s">
        <v>38</v>
      </c>
      <c r="D31" s="2">
        <v>25</v>
      </c>
      <c r="E31" s="11"/>
      <c r="F31" s="11"/>
      <c r="G31" s="11"/>
      <c r="H31" s="11"/>
      <c r="I31" s="11"/>
      <c r="J31" s="11"/>
      <c r="K31" s="11"/>
      <c r="L31" s="11"/>
      <c r="M31" s="11"/>
      <c r="N31" s="11"/>
      <c r="O31" s="11"/>
      <c r="P31" s="11"/>
      <c r="Q31" s="11"/>
      <c r="R31" s="11"/>
      <c r="S31" s="11"/>
      <c r="T31" s="11"/>
      <c r="U31" s="14"/>
      <c r="V31" s="11"/>
      <c r="W31" s="11"/>
      <c r="X31" s="11"/>
      <c r="Y31" s="11"/>
      <c r="Z31" s="11"/>
      <c r="AA31" s="11"/>
      <c r="AB31" s="11"/>
      <c r="AC31" s="11"/>
      <c r="AD31" s="11"/>
      <c r="AE31" s="11"/>
      <c r="AF31" s="11"/>
      <c r="AG31" s="11"/>
      <c r="AH31" s="11"/>
      <c r="AI31" s="11"/>
      <c r="AJ31" s="11"/>
      <c r="AK31" s="11"/>
      <c r="AL31" s="11"/>
      <c r="AM31" s="14">
        <v>-22</v>
      </c>
    </row>
  </sheetData>
  <autoFilter ref="A6:AM31"/>
  <mergeCells count="2">
    <mergeCell ref="C1:D1"/>
    <mergeCell ref="C2:D2"/>
  </mergeCells>
  <pageMargins left="0.7" right="0.7" top="0.75" bottom="0.75" header="0.3" footer="0.3"/>
  <pageSetup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1</vt:lpstr>
      <vt:lpstr>2</vt:lpstr>
      <vt:lpstr>3 Вставляю с программы</vt:lpstr>
      <vt:lpstr>'1'!Область_печати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Валерия</dc:creator>
  <cp:lastModifiedBy>Валерия</cp:lastModifiedBy>
  <dcterms:created xsi:type="dcterms:W3CDTF">2014-11-13T15:50:56Z</dcterms:created>
  <dcterms:modified xsi:type="dcterms:W3CDTF">2014-11-13T16:47:24Z</dcterms:modified>
</cp:coreProperties>
</file>