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ня\Desktop\"/>
    </mc:Choice>
  </mc:AlternateContent>
  <bookViews>
    <workbookView xWindow="0" yWindow="0" windowWidth="20490" windowHeight="7365" activeTab="2"/>
  </bookViews>
  <sheets>
    <sheet name="Реализация" sheetId="1" r:id="rId1"/>
    <sheet name="Нормативы" sheetId="2" r:id="rId2"/>
    <sheet name="Задача- подробное описание" sheetId="3" r:id="rId3"/>
  </sheets>
  <definedNames>
    <definedName name="_xlnm._FilterDatabase" localSheetId="1" hidden="1">Нормативы!$A$1:$C$59</definedName>
  </definedNames>
  <calcPr calcId="152511"/>
</workbook>
</file>

<file path=xl/calcChain.xml><?xml version="1.0" encoding="utf-8"?>
<calcChain xmlns="http://schemas.openxmlformats.org/spreadsheetml/2006/main">
  <c r="CM6" i="1" l="1"/>
  <c r="CM15" i="1" l="1"/>
  <c r="CL15" i="1"/>
  <c r="CK15" i="1"/>
  <c r="CJ15" i="1"/>
  <c r="CI15" i="1"/>
  <c r="CH15" i="1"/>
  <c r="CF15" i="1"/>
  <c r="CG15" i="1" s="1"/>
  <c r="CM14" i="1"/>
  <c r="CL14" i="1"/>
  <c r="CK14" i="1"/>
  <c r="CJ14" i="1"/>
  <c r="CI14" i="1"/>
  <c r="CH14" i="1"/>
  <c r="CF14" i="1"/>
  <c r="CG14" i="1" s="1"/>
  <c r="CM13" i="1"/>
  <c r="CL13" i="1"/>
  <c r="CK13" i="1"/>
  <c r="CJ13" i="1"/>
  <c r="CI13" i="1"/>
  <c r="CH13" i="1"/>
  <c r="CF13" i="1"/>
  <c r="CG13" i="1" s="1"/>
  <c r="CM12" i="1"/>
  <c r="CL12" i="1"/>
  <c r="CK12" i="1"/>
  <c r="CJ12" i="1"/>
  <c r="CI12" i="1"/>
  <c r="CH12" i="1"/>
  <c r="CF12" i="1"/>
  <c r="CG12" i="1" s="1"/>
  <c r="CM11" i="1"/>
  <c r="CL11" i="1"/>
  <c r="CK11" i="1"/>
  <c r="CJ11" i="1"/>
  <c r="CI11" i="1"/>
  <c r="CH11" i="1"/>
  <c r="CF11" i="1"/>
  <c r="CG11" i="1" s="1"/>
  <c r="CM10" i="1"/>
  <c r="CL10" i="1"/>
  <c r="CK10" i="1"/>
  <c r="CJ10" i="1"/>
  <c r="CI10" i="1"/>
  <c r="CH10" i="1"/>
  <c r="CF10" i="1"/>
  <c r="CG10" i="1" s="1"/>
  <c r="CM9" i="1"/>
  <c r="CL9" i="1"/>
  <c r="CK9" i="1"/>
  <c r="CJ9" i="1"/>
  <c r="CI9" i="1"/>
  <c r="CH9" i="1"/>
  <c r="CF9" i="1"/>
  <c r="CG9" i="1" s="1"/>
  <c r="CM8" i="1"/>
  <c r="CL8" i="1"/>
  <c r="CK8" i="1"/>
  <c r="CJ8" i="1"/>
  <c r="CI8" i="1"/>
  <c r="CH8" i="1"/>
  <c r="CF8" i="1"/>
  <c r="CG8" i="1" s="1"/>
  <c r="CM7" i="1"/>
  <c r="CL7" i="1"/>
  <c r="CK7" i="1"/>
  <c r="CJ7" i="1"/>
  <c r="CI7" i="1"/>
  <c r="CH7" i="1"/>
  <c r="CF7" i="1"/>
  <c r="CG7" i="1" s="1"/>
  <c r="CL6" i="1"/>
  <c r="CK6" i="1"/>
  <c r="CJ6" i="1"/>
  <c r="CI6" i="1"/>
  <c r="CH6" i="1"/>
  <c r="CF6" i="1"/>
  <c r="CG6" i="1" s="1"/>
  <c r="CN6" i="1" l="1"/>
  <c r="CN8" i="1"/>
  <c r="CN10" i="1"/>
  <c r="CN12" i="1"/>
  <c r="CN14" i="1"/>
  <c r="CN7" i="1"/>
  <c r="CN9" i="1"/>
  <c r="CN11" i="1"/>
  <c r="CN13" i="1"/>
  <c r="CN15" i="1"/>
</calcChain>
</file>

<file path=xl/sharedStrings.xml><?xml version="1.0" encoding="utf-8"?>
<sst xmlns="http://schemas.openxmlformats.org/spreadsheetml/2006/main" count="203" uniqueCount="84">
  <si>
    <t>Дата  и время отправки документа</t>
  </si>
  <si>
    <t>Контрагент на сендере</t>
  </si>
  <si>
    <t>Кому пришел документ</t>
  </si>
  <si>
    <t>БЕ</t>
  </si>
  <si>
    <t>Профиль</t>
  </si>
  <si>
    <t>Наименование документа</t>
  </si>
  <si>
    <t>Время доставки</t>
  </si>
  <si>
    <t>Отсканирован по маршруту</t>
  </si>
  <si>
    <t>Создана карточка предварительной регистрации</t>
  </si>
  <si>
    <t>Создан дублированием</t>
  </si>
  <si>
    <t>Cоздан разделением пакета</t>
  </si>
  <si>
    <t>Добавлен образ и принят к отражению сканированием по ключу</t>
  </si>
  <si>
    <t>Принят к отражению вручную</t>
  </si>
  <si>
    <t>Передан другому пользователю</t>
  </si>
  <si>
    <t>Создан дубликат</t>
  </si>
  <si>
    <t>Указана комплектность</t>
  </si>
  <si>
    <t>Изменено содержание</t>
  </si>
  <si>
    <t>Удален</t>
  </si>
  <si>
    <t>Опубликован в электронном архиве</t>
  </si>
  <si>
    <t>Включен в реестр дела</t>
  </si>
  <si>
    <t>Оригинал сдан в архив</t>
  </si>
  <si>
    <t>Восстановлен к учету с доработки в ОВсК</t>
  </si>
  <si>
    <t>Восстановлен в ОВсК с доработки в произв. службе</t>
  </si>
  <si>
    <t>Восстановлен из удаленных</t>
  </si>
  <si>
    <t>Раздел № и дата в УС</t>
  </si>
  <si>
    <t>Текущее состояние</t>
  </si>
  <si>
    <t>IP сендера</t>
  </si>
  <si>
    <t>Дата создания протокола</t>
  </si>
  <si>
    <t>Профиль документа</t>
  </si>
  <si>
    <t>Значение норматива</t>
  </si>
  <si>
    <t>Колличество рабочих часов на обработку документа</t>
  </si>
  <si>
    <t>Сравнение с нормативом</t>
  </si>
  <si>
    <t>Рег</t>
  </si>
  <si>
    <t>Автор</t>
  </si>
  <si>
    <t>Дата</t>
  </si>
  <si>
    <t>Информ.</t>
  </si>
  <si>
    <t>вр</t>
  </si>
  <si>
    <t>Вид документа</t>
  </si>
  <si>
    <t>Норматив</t>
  </si>
  <si>
    <t>Время</t>
  </si>
  <si>
    <t>Просрочка</t>
  </si>
  <si>
    <t>ошибки в Неполный комплект документов</t>
  </si>
  <si>
    <t>Принят к учету</t>
  </si>
  <si>
    <t>10.12.121.10</t>
  </si>
  <si>
    <t>HR_08_1_Предоставление отпуска/дополнительных дней отдыха по заявлению на отпуск</t>
  </si>
  <si>
    <t>10.232.10.21</t>
  </si>
  <si>
    <t>HR_01_1_Прием на работу</t>
  </si>
  <si>
    <t>HR_03_1_Перевод/перемещение</t>
  </si>
  <si>
    <t>HR_14_1_Временное совмещение исполнения обязанностей, отмена совмещения</t>
  </si>
  <si>
    <t>ошибки в Некорректное оформление ПД</t>
  </si>
  <si>
    <t>DACZC8136001</t>
  </si>
  <si>
    <t>HR_24_1_Предоставление отпуска и продление в случае болезни</t>
  </si>
  <si>
    <t>HR_20_2_Публикация документов</t>
  </si>
  <si>
    <t>10.24.153.105</t>
  </si>
  <si>
    <t>HR_22_1_Регистрация нетрудоспособности</t>
  </si>
  <si>
    <t>НЕТ норматива</t>
  </si>
  <si>
    <t>Листок нетрудоспособности</t>
  </si>
  <si>
    <t>Трудовая книжка</t>
  </si>
  <si>
    <t xml:space="preserve">Заявление на предоставление </t>
  </si>
  <si>
    <t>Заявка</t>
  </si>
  <si>
    <t>Служебная записка</t>
  </si>
  <si>
    <t>Анкета</t>
  </si>
  <si>
    <t>Договор</t>
  </si>
  <si>
    <t>В папку</t>
  </si>
  <si>
    <t>Заявка на продление</t>
  </si>
  <si>
    <t>Доработка</t>
  </si>
  <si>
    <t>Передан на доработку</t>
  </si>
  <si>
    <t>Востановлен с доработки</t>
  </si>
  <si>
    <t>Передан на доработку 2</t>
  </si>
  <si>
    <t>Включен</t>
  </si>
  <si>
    <t>Привязан к учетной системе</t>
  </si>
  <si>
    <t>Привязан к учетной системе 2</t>
  </si>
  <si>
    <t>Отвязан от учетной системы</t>
  </si>
  <si>
    <t>СG- норматив для обработки данного вида документа, подтягивается из листа «Нормативы»</t>
  </si>
  <si>
    <t>СH- НАЧАЛО обработки документа</t>
  </si>
  <si>
    <t>СI- дата передачи документа в доработку, если это требуется. Если такая дата есть, то это будет КОНЕЦ обработки документа</t>
  </si>
  <si>
    <t xml:space="preserve">Опубликован </t>
  </si>
  <si>
    <t xml:space="preserve">СF- наименование документа. </t>
  </si>
  <si>
    <t>Документ на перевод</t>
  </si>
  <si>
    <t>СJ- время восстановления с доработки, в расчете не участвует.</t>
  </si>
  <si>
    <t>CK-CL- дата и время публикации, если не было доработки, то это КОНЕЦ обработки документа.</t>
  </si>
  <si>
    <t>CM- высчитываем количество рабочих часов  между датами НАЧАЛО и КОНЕЦ обработки. (Рабочими часами считается время с 07:00 до 20:00, выходные- суббота и воскресенье)</t>
  </si>
  <si>
    <t>CN- сравниваем  количество рабочих часов с нормативом, если он больше- вычитаем из него норматив для нахождения просрочки</t>
  </si>
  <si>
    <t>Для наглядности данные, присутствующие в расчете, дублируются в ячейках СF-CM, но для расчета используются ячейки с изначальными данными выгрузки.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</si>
</sst>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dd/mm/yyyy\ hh:mm:ss"/>
    <numFmt numFmtId="166" formatCode="dd/mm/yyyy\ ddd\ hh:mm:ss"/>
    <numFmt numFmtId="167" formatCode="h:mm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 applyBorder="1" applyAlignment="1">
      <alignment wrapText="1"/>
    </xf>
    <xf numFmtId="164" fontId="1" fillId="2" borderId="0" xfId="1" applyNumberFormat="1" applyFill="1"/>
    <xf numFmtId="0" fontId="1" fillId="2" borderId="0" xfId="1" applyFill="1"/>
    <xf numFmtId="0" fontId="1" fillId="2" borderId="3" xfId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1" fillId="2" borderId="1" xfId="1" applyFill="1" applyBorder="1" applyAlignment="1">
      <alignment wrapText="1"/>
    </xf>
    <xf numFmtId="0" fontId="4" fillId="2" borderId="1" xfId="1" applyFont="1" applyFill="1" applyBorder="1" applyAlignment="1">
      <alignment wrapText="1"/>
    </xf>
    <xf numFmtId="0" fontId="1" fillId="2" borderId="2" xfId="1" applyFill="1" applyBorder="1" applyAlignment="1">
      <alignment wrapText="1"/>
    </xf>
    <xf numFmtId="0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1" applyFill="1" applyBorder="1"/>
    <xf numFmtId="0" fontId="1" fillId="4" borderId="3" xfId="1" applyFill="1" applyBorder="1" applyAlignment="1">
      <alignment vertical="center" wrapText="1"/>
    </xf>
    <xf numFmtId="0" fontId="1" fillId="4" borderId="1" xfId="1" applyFill="1" applyBorder="1" applyAlignment="1">
      <alignment wrapText="1"/>
    </xf>
    <xf numFmtId="0" fontId="2" fillId="2" borderId="6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6" xfId="1" applyFill="1" applyBorder="1" applyAlignment="1">
      <alignment wrapText="1"/>
    </xf>
    <xf numFmtId="164" fontId="1" fillId="2" borderId="1" xfId="1" applyNumberFormat="1" applyFill="1" applyBorder="1"/>
    <xf numFmtId="0" fontId="1" fillId="2" borderId="1" xfId="1" applyFill="1" applyBorder="1" applyAlignment="1">
      <alignment horizontal="right"/>
    </xf>
    <xf numFmtId="165" fontId="1" fillId="2" borderId="1" xfId="1" applyNumberFormat="1" applyFill="1" applyBorder="1" applyAlignment="1">
      <alignment wrapText="1"/>
    </xf>
    <xf numFmtId="0" fontId="6" fillId="2" borderId="1" xfId="2" applyFill="1" applyBorder="1" applyAlignment="1">
      <alignment wrapText="1"/>
    </xf>
    <xf numFmtId="164" fontId="1" fillId="2" borderId="1" xfId="1" applyNumberFormat="1" applyFont="1" applyFill="1" applyBorder="1"/>
    <xf numFmtId="165" fontId="1" fillId="2" borderId="1" xfId="1" applyNumberFormat="1" applyFill="1" applyBorder="1" applyAlignment="1">
      <alignment horizontal="right" wrapText="1"/>
    </xf>
    <xf numFmtId="165" fontId="1" fillId="0" borderId="1" xfId="1" applyNumberFormat="1" applyFill="1" applyBorder="1" applyAlignment="1">
      <alignment horizontal="right" wrapText="1"/>
    </xf>
    <xf numFmtId="166" fontId="1" fillId="0" borderId="1" xfId="1" applyNumberFormat="1" applyFill="1" applyBorder="1" applyAlignment="1">
      <alignment horizontal="right"/>
    </xf>
    <xf numFmtId="14" fontId="1" fillId="2" borderId="1" xfId="1" applyNumberFormat="1" applyFill="1" applyBorder="1"/>
    <xf numFmtId="21" fontId="1" fillId="2" borderId="1" xfId="1" applyNumberFormat="1" applyFill="1" applyBorder="1"/>
    <xf numFmtId="165" fontId="1" fillId="0" borderId="1" xfId="1" applyNumberFormat="1" applyBorder="1" applyAlignment="1">
      <alignment wrapText="1"/>
    </xf>
    <xf numFmtId="0" fontId="1" fillId="0" borderId="1" xfId="1" applyBorder="1" applyAlignment="1">
      <alignment wrapText="1"/>
    </xf>
    <xf numFmtId="0" fontId="1" fillId="0" borderId="1" xfId="1" applyFill="1" applyBorder="1" applyAlignment="1">
      <alignment wrapText="1"/>
    </xf>
    <xf numFmtId="0" fontId="6" fillId="0" borderId="1" xfId="2" applyBorder="1" applyAlignment="1">
      <alignment wrapText="1"/>
    </xf>
    <xf numFmtId="0" fontId="1" fillId="0" borderId="0" xfId="1" applyFill="1"/>
    <xf numFmtId="165" fontId="1" fillId="5" borderId="1" xfId="1" applyNumberFormat="1" applyFill="1" applyBorder="1" applyAlignment="1">
      <alignment wrapText="1"/>
    </xf>
    <xf numFmtId="0" fontId="1" fillId="5" borderId="1" xfId="1" applyFill="1" applyBorder="1" applyAlignment="1">
      <alignment wrapText="1"/>
    </xf>
    <xf numFmtId="0" fontId="6" fillId="5" borderId="1" xfId="2" applyFill="1" applyBorder="1" applyAlignment="1">
      <alignment wrapText="1"/>
    </xf>
    <xf numFmtId="0" fontId="1" fillId="5" borderId="0" xfId="1" applyFill="1" applyBorder="1" applyAlignment="1">
      <alignment wrapText="1"/>
    </xf>
    <xf numFmtId="164" fontId="1" fillId="5" borderId="0" xfId="1" applyNumberFormat="1" applyFill="1"/>
    <xf numFmtId="165" fontId="1" fillId="5" borderId="0" xfId="1" applyNumberFormat="1" applyFill="1" applyBorder="1" applyAlignment="1">
      <alignment horizontal="right" wrapText="1"/>
    </xf>
    <xf numFmtId="167" fontId="1" fillId="5" borderId="0" xfId="1" applyNumberFormat="1" applyFill="1"/>
    <xf numFmtId="0" fontId="1" fillId="5" borderId="0" xfId="1" applyFill="1"/>
    <xf numFmtId="0" fontId="4" fillId="0" borderId="0" xfId="1" applyFont="1" applyFill="1"/>
    <xf numFmtId="164" fontId="1" fillId="0" borderId="0" xfId="1" applyNumberFormat="1" applyFill="1"/>
    <xf numFmtId="0" fontId="7" fillId="0" borderId="0" xfId="3"/>
    <xf numFmtId="164" fontId="7" fillId="0" borderId="0" xfId="3" applyNumberFormat="1"/>
    <xf numFmtId="0" fontId="7" fillId="0" borderId="1" xfId="3" applyFill="1" applyBorder="1" applyAlignment="1">
      <alignment wrapText="1"/>
    </xf>
    <xf numFmtId="0" fontId="7" fillId="0" borderId="0" xfId="3" applyNumberFormat="1"/>
    <xf numFmtId="0" fontId="7" fillId="0" borderId="0" xfId="3" applyFill="1" applyBorder="1" applyAlignment="1">
      <alignment wrapText="1"/>
    </xf>
    <xf numFmtId="0" fontId="1" fillId="0" borderId="0" xfId="4" applyFill="1" applyBorder="1" applyAlignment="1">
      <alignment wrapText="1"/>
    </xf>
    <xf numFmtId="0" fontId="7" fillId="8" borderId="7" xfId="3" applyFill="1" applyBorder="1" applyAlignment="1">
      <alignment wrapText="1"/>
    </xf>
    <xf numFmtId="0" fontId="7" fillId="8" borderId="0" xfId="3" applyFill="1"/>
    <xf numFmtId="0" fontId="8" fillId="0" borderId="1" xfId="3" applyFont="1" applyFill="1" applyBorder="1" applyAlignment="1">
      <alignment wrapText="1"/>
    </xf>
    <xf numFmtId="0" fontId="8" fillId="6" borderId="1" xfId="3" applyFont="1" applyFill="1" applyBorder="1" applyAlignment="1">
      <alignment wrapText="1"/>
    </xf>
    <xf numFmtId="0" fontId="8" fillId="0" borderId="7" xfId="3" applyFont="1" applyFill="1" applyBorder="1" applyAlignment="1">
      <alignment wrapText="1"/>
    </xf>
    <xf numFmtId="0" fontId="9" fillId="6" borderId="8" xfId="3" applyFont="1" applyFill="1" applyBorder="1" applyAlignment="1">
      <alignment horizontal="left" vertical="center" wrapText="1"/>
    </xf>
    <xf numFmtId="0" fontId="9" fillId="7" borderId="0" xfId="3" applyFont="1" applyFill="1" applyBorder="1" applyAlignment="1">
      <alignment horizontal="left" vertical="center" wrapText="1"/>
    </xf>
    <xf numFmtId="0" fontId="9" fillId="6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vertical="center"/>
    </xf>
    <xf numFmtId="0" fontId="1" fillId="2" borderId="1" xfId="1" applyFill="1" applyBorder="1" applyAlignment="1">
      <alignment vertical="center" wrapText="1"/>
    </xf>
    <xf numFmtId="0" fontId="2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5">
    <cellStyle name="Гиперссылка" xfId="2" builtinId="8"/>
    <cellStyle name="Обычный" xfId="0" builtinId="0"/>
    <cellStyle name="Обычный 111" xfId="1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otes://Saratov01/C32577A10040AA70/0/3E600217D278BEC446257D63001FF9F7?OpenDocument" TargetMode="External"/><Relationship Id="rId3" Type="http://schemas.openxmlformats.org/officeDocument/2006/relationships/hyperlink" Target="notes://Saratov01/C32577A10040AA70/0/42309820AFD2CF1144257D62002DB14E?OpenDocument" TargetMode="External"/><Relationship Id="rId7" Type="http://schemas.openxmlformats.org/officeDocument/2006/relationships/hyperlink" Target="notes://Saratov01/C32577A10040AA70/0/6EB07D30952614F844257D63001F47EC?OpenDocument" TargetMode="External"/><Relationship Id="rId2" Type="http://schemas.openxmlformats.org/officeDocument/2006/relationships/hyperlink" Target="notes://Saratov01/C32577A10040AA70/0/1852D110FE0E153744257D62002B0962?OpenDocument" TargetMode="External"/><Relationship Id="rId1" Type="http://schemas.openxmlformats.org/officeDocument/2006/relationships/hyperlink" Target="notes://Saratov01/C32577A10040AA70/0/FBC05B320C9584E444257D5D0052B584?OpenDocument" TargetMode="External"/><Relationship Id="rId6" Type="http://schemas.openxmlformats.org/officeDocument/2006/relationships/hyperlink" Target="notes://Saratov01/C32577A10040AA70/0/D9E16897DA77199046257D630013F638?OpenDocumen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notes://Saratov01/C32577A10040AA70/0/C56D9A7123D0CC1944257D620052E213?OpenDocument" TargetMode="External"/><Relationship Id="rId10" Type="http://schemas.openxmlformats.org/officeDocument/2006/relationships/hyperlink" Target="notes://Saratov01/C32577A10040AA70/0/E94EBB0B117CEDE544257D63003541AA?OpenDocument" TargetMode="External"/><Relationship Id="rId4" Type="http://schemas.openxmlformats.org/officeDocument/2006/relationships/hyperlink" Target="notes://Saratov01/C32577A10040AA70/0/AFF52783A2D6237C44257D62003E45AD?OpenDocument" TargetMode="External"/><Relationship Id="rId9" Type="http://schemas.openxmlformats.org/officeDocument/2006/relationships/hyperlink" Target="notes://Saratov01/C32577A10040AA70/0/98C1E409E51CAC6644257D6300353F75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/>
  </sheetPr>
  <dimension ref="A2:CN16"/>
  <sheetViews>
    <sheetView zoomScale="80" zoomScaleNormal="80" workbookViewId="0">
      <pane xSplit="8" ySplit="4" topLeftCell="CF13" activePane="bottomRight" state="frozenSplit"/>
      <selection activeCell="G1" sqref="G1"/>
      <selection pane="topRight" activeCell="I1" sqref="I1"/>
      <selection pane="bottomLeft" activeCell="G5" sqref="G5"/>
      <selection pane="bottomRight" activeCell="CN7" sqref="CN7"/>
    </sheetView>
  </sheetViews>
  <sheetFormatPr defaultColWidth="8.85546875" defaultRowHeight="12.75" outlineLevelCol="1" x14ac:dyDescent="0.2"/>
  <cols>
    <col min="1" max="1" width="22" style="35" hidden="1" customWidth="1" outlineLevel="1"/>
    <col min="2" max="2" width="10.7109375" style="35" hidden="1" customWidth="1" outlineLevel="1"/>
    <col min="3" max="4" width="17.7109375" style="35" hidden="1" customWidth="1" outlineLevel="1"/>
    <col min="5" max="5" width="16.7109375" style="35" hidden="1" customWidth="1" outlineLevel="1"/>
    <col min="6" max="6" width="18.7109375" style="35" hidden="1" customWidth="1" outlineLevel="1"/>
    <col min="7" max="7" width="17.7109375" style="35" customWidth="1" collapsed="1"/>
    <col min="8" max="8" width="19.140625" style="44" customWidth="1"/>
    <col min="9" max="9" width="9.140625" style="35" hidden="1" customWidth="1" outlineLevel="1"/>
    <col min="10" max="10" width="19.5703125" style="35" hidden="1" customWidth="1" outlineLevel="1"/>
    <col min="11" max="11" width="17.7109375" style="35" hidden="1" customWidth="1" outlineLevel="1"/>
    <col min="12" max="12" width="9.140625" style="35" hidden="1" customWidth="1" outlineLevel="1"/>
    <col min="13" max="13" width="19" style="35" hidden="1" customWidth="1" outlineLevel="1"/>
    <col min="14" max="18" width="9.140625" style="35" hidden="1" customWidth="1" outlineLevel="1"/>
    <col min="19" max="19" width="17.7109375" style="35" hidden="1" customWidth="1" outlineLevel="1"/>
    <col min="20" max="24" width="9.140625" style="35" hidden="1" customWidth="1" outlineLevel="1"/>
    <col min="25" max="25" width="17.7109375" style="35" hidden="1" customWidth="1" outlineLevel="1"/>
    <col min="26" max="27" width="9.140625" style="35" hidden="1" customWidth="1" outlineLevel="1"/>
    <col min="28" max="28" width="22.42578125" style="35" hidden="1" customWidth="1" outlineLevel="1"/>
    <col min="29" max="36" width="9.140625" style="35" hidden="1" customWidth="1" outlineLevel="1"/>
    <col min="37" max="37" width="17.7109375" style="35" hidden="1" customWidth="1" outlineLevel="1"/>
    <col min="38" max="42" width="9.140625" style="35" hidden="1" customWidth="1" outlineLevel="1"/>
    <col min="43" max="43" width="20.5703125" style="35" hidden="1" customWidth="1" outlineLevel="1"/>
    <col min="44" max="48" width="9.140625" style="35" hidden="1" customWidth="1" outlineLevel="1"/>
    <col min="49" max="49" width="17.7109375" style="35" hidden="1" customWidth="1" outlineLevel="1"/>
    <col min="50" max="50" width="9.140625" style="35" hidden="1" customWidth="1" outlineLevel="1"/>
    <col min="51" max="51" width="9.140625" style="35" customWidth="1" collapsed="1"/>
    <col min="52" max="52" width="17.7109375" style="35" bestFit="1" customWidth="1"/>
    <col min="53" max="53" width="8.85546875" style="35"/>
    <col min="54" max="54" width="21.5703125" style="35" hidden="1" customWidth="1" outlineLevel="1"/>
    <col min="55" max="59" width="9.140625" style="35" hidden="1" customWidth="1" outlineLevel="1"/>
    <col min="60" max="60" width="8.85546875" style="35" collapsed="1"/>
    <col min="61" max="61" width="19.85546875" style="35" customWidth="1"/>
    <col min="62" max="62" width="21.85546875" style="35" customWidth="1"/>
    <col min="63" max="63" width="8.85546875" style="35"/>
    <col min="64" max="64" width="21.140625" style="35" hidden="1" customWidth="1" outlineLevel="1"/>
    <col min="65" max="70" width="9.140625" style="35" hidden="1" customWidth="1" outlineLevel="1"/>
    <col min="71" max="71" width="19.140625" style="35" hidden="1" customWidth="1" outlineLevel="1"/>
    <col min="72" max="78" width="9.140625" style="35" hidden="1" customWidth="1" outlineLevel="1"/>
    <col min="79" max="81" width="17.7109375" style="35" hidden="1" customWidth="1" outlineLevel="1"/>
    <col min="82" max="82" width="19.7109375" style="44" hidden="1" customWidth="1" outlineLevel="1"/>
    <col min="83" max="83" width="17.7109375" style="35" hidden="1" customWidth="1" outlineLevel="1"/>
    <col min="84" max="84" width="24.85546875" style="35" customWidth="1" collapsed="1"/>
    <col min="85" max="85" width="18.28515625" style="45" customWidth="1"/>
    <col min="86" max="86" width="21.7109375" style="35" customWidth="1"/>
    <col min="87" max="87" width="21.85546875" style="35" customWidth="1"/>
    <col min="88" max="88" width="22.85546875" style="35" customWidth="1"/>
    <col min="89" max="90" width="17.85546875" style="35" customWidth="1"/>
    <col min="91" max="91" width="20.5703125" style="35" customWidth="1"/>
    <col min="92" max="92" width="17.140625" style="35" customWidth="1"/>
    <col min="93" max="16384" width="8.85546875" style="35"/>
  </cols>
  <sheetData>
    <row r="2" spans="1:92" s="3" customFormat="1" x14ac:dyDescent="0.2">
      <c r="A2" s="64"/>
      <c r="B2" s="64"/>
      <c r="C2" s="64"/>
      <c r="D2" s="64"/>
      <c r="E2" s="64"/>
      <c r="F2" s="64"/>
      <c r="G2" s="64"/>
      <c r="H2" s="65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5"/>
      <c r="CE2" s="66"/>
      <c r="CF2" s="1"/>
      <c r="CG2" s="2"/>
    </row>
    <row r="3" spans="1:92" s="3" customFormat="1" ht="87.75" customHeight="1" x14ac:dyDescent="0.2">
      <c r="A3" s="4" t="s">
        <v>0</v>
      </c>
      <c r="B3" s="4" t="s">
        <v>1</v>
      </c>
      <c r="C3" s="4" t="s">
        <v>2</v>
      </c>
      <c r="D3" s="4"/>
      <c r="E3" s="4" t="s">
        <v>3</v>
      </c>
      <c r="F3" s="4" t="s">
        <v>4</v>
      </c>
      <c r="G3" s="4" t="s">
        <v>5</v>
      </c>
      <c r="H3" s="5" t="s">
        <v>6</v>
      </c>
      <c r="I3" s="63" t="s">
        <v>7</v>
      </c>
      <c r="J3" s="63"/>
      <c r="K3" s="63"/>
      <c r="L3" s="63" t="s">
        <v>8</v>
      </c>
      <c r="M3" s="63"/>
      <c r="N3" s="63"/>
      <c r="O3" s="63" t="s">
        <v>9</v>
      </c>
      <c r="P3" s="63"/>
      <c r="Q3" s="63"/>
      <c r="R3" s="63" t="s">
        <v>10</v>
      </c>
      <c r="S3" s="63"/>
      <c r="T3" s="63"/>
      <c r="U3" s="63" t="s">
        <v>11</v>
      </c>
      <c r="V3" s="63"/>
      <c r="W3" s="63"/>
      <c r="X3" s="63" t="s">
        <v>12</v>
      </c>
      <c r="Y3" s="63"/>
      <c r="Z3" s="63"/>
      <c r="AA3" s="63" t="s">
        <v>66</v>
      </c>
      <c r="AB3" s="63"/>
      <c r="AC3" s="63"/>
      <c r="AD3" s="63" t="s">
        <v>68</v>
      </c>
      <c r="AE3" s="63"/>
      <c r="AF3" s="63"/>
      <c r="AG3" s="63" t="s">
        <v>69</v>
      </c>
      <c r="AH3" s="63"/>
      <c r="AI3" s="63"/>
      <c r="AJ3" s="63" t="s">
        <v>13</v>
      </c>
      <c r="AK3" s="63"/>
      <c r="AL3" s="63"/>
      <c r="AM3" s="63" t="s">
        <v>14</v>
      </c>
      <c r="AN3" s="63"/>
      <c r="AO3" s="63"/>
      <c r="AP3" s="63" t="s">
        <v>15</v>
      </c>
      <c r="AQ3" s="63"/>
      <c r="AR3" s="63"/>
      <c r="AS3" s="63" t="s">
        <v>16</v>
      </c>
      <c r="AT3" s="63"/>
      <c r="AU3" s="63"/>
      <c r="AV3" s="63" t="s">
        <v>17</v>
      </c>
      <c r="AW3" s="63"/>
      <c r="AX3" s="63"/>
      <c r="AY3" s="63" t="s">
        <v>70</v>
      </c>
      <c r="AZ3" s="63"/>
      <c r="BA3" s="63"/>
      <c r="BB3" s="63" t="s">
        <v>71</v>
      </c>
      <c r="BC3" s="63"/>
      <c r="BD3" s="63"/>
      <c r="BE3" s="63" t="s">
        <v>72</v>
      </c>
      <c r="BF3" s="63"/>
      <c r="BG3" s="63"/>
      <c r="BH3" s="63" t="s">
        <v>18</v>
      </c>
      <c r="BI3" s="63"/>
      <c r="BJ3" s="63"/>
      <c r="BK3" s="63"/>
      <c r="BL3" s="63" t="s">
        <v>19</v>
      </c>
      <c r="BM3" s="63"/>
      <c r="BN3" s="63"/>
      <c r="BO3" s="63" t="s">
        <v>20</v>
      </c>
      <c r="BP3" s="63"/>
      <c r="BQ3" s="63"/>
      <c r="BR3" s="63" t="s">
        <v>21</v>
      </c>
      <c r="BS3" s="63"/>
      <c r="BT3" s="63"/>
      <c r="BU3" s="63" t="s">
        <v>22</v>
      </c>
      <c r="BV3" s="63"/>
      <c r="BW3" s="63"/>
      <c r="BX3" s="63" t="s">
        <v>23</v>
      </c>
      <c r="BY3" s="63"/>
      <c r="BZ3" s="63"/>
      <c r="CA3" s="6" t="s">
        <v>24</v>
      </c>
      <c r="CB3" s="6" t="s">
        <v>25</v>
      </c>
      <c r="CC3" s="6" t="s">
        <v>26</v>
      </c>
      <c r="CD3" s="7" t="s">
        <v>27</v>
      </c>
      <c r="CE3" s="8" t="s">
        <v>4</v>
      </c>
      <c r="CF3" s="9" t="s">
        <v>28</v>
      </c>
      <c r="CG3" s="10" t="s">
        <v>29</v>
      </c>
      <c r="CH3" s="11" t="s">
        <v>7</v>
      </c>
      <c r="CI3" s="67" t="s">
        <v>65</v>
      </c>
      <c r="CJ3" s="69"/>
      <c r="CK3" s="67" t="s">
        <v>76</v>
      </c>
      <c r="CL3" s="68"/>
      <c r="CM3" s="12" t="s">
        <v>30</v>
      </c>
      <c r="CN3" s="12" t="s">
        <v>31</v>
      </c>
    </row>
    <row r="4" spans="1:92" s="3" customFormat="1" ht="71.25" customHeight="1" x14ac:dyDescent="0.2">
      <c r="A4" s="4" t="s">
        <v>0</v>
      </c>
      <c r="B4" s="4" t="s">
        <v>1</v>
      </c>
      <c r="C4" s="4" t="s">
        <v>2</v>
      </c>
      <c r="D4" s="14" t="s">
        <v>32</v>
      </c>
      <c r="E4" s="4" t="s">
        <v>3</v>
      </c>
      <c r="F4" s="4" t="s">
        <v>4</v>
      </c>
      <c r="G4" s="4" t="s">
        <v>5</v>
      </c>
      <c r="H4" s="5" t="s">
        <v>6</v>
      </c>
      <c r="I4" s="6" t="s">
        <v>33</v>
      </c>
      <c r="J4" s="6" t="s">
        <v>34</v>
      </c>
      <c r="K4" s="6" t="s">
        <v>35</v>
      </c>
      <c r="L4" s="6" t="s">
        <v>33</v>
      </c>
      <c r="M4" s="6" t="s">
        <v>34</v>
      </c>
      <c r="N4" s="6" t="s">
        <v>35</v>
      </c>
      <c r="O4" s="6" t="s">
        <v>33</v>
      </c>
      <c r="P4" s="6" t="s">
        <v>34</v>
      </c>
      <c r="Q4" s="6" t="s">
        <v>35</v>
      </c>
      <c r="R4" s="6" t="s">
        <v>33</v>
      </c>
      <c r="S4" s="6" t="s">
        <v>34</v>
      </c>
      <c r="T4" s="6" t="s">
        <v>35</v>
      </c>
      <c r="U4" s="6" t="s">
        <v>33</v>
      </c>
      <c r="V4" s="6" t="s">
        <v>34</v>
      </c>
      <c r="W4" s="6" t="s">
        <v>35</v>
      </c>
      <c r="X4" s="6" t="s">
        <v>33</v>
      </c>
      <c r="Y4" s="6" t="s">
        <v>34</v>
      </c>
      <c r="Z4" s="6" t="s">
        <v>35</v>
      </c>
      <c r="AA4" s="6" t="s">
        <v>33</v>
      </c>
      <c r="AB4" s="6" t="s">
        <v>34</v>
      </c>
      <c r="AC4" s="6" t="s">
        <v>35</v>
      </c>
      <c r="AD4" s="6" t="s">
        <v>33</v>
      </c>
      <c r="AE4" s="6" t="s">
        <v>34</v>
      </c>
      <c r="AF4" s="6" t="s">
        <v>35</v>
      </c>
      <c r="AG4" s="6" t="s">
        <v>33</v>
      </c>
      <c r="AH4" s="6" t="s">
        <v>34</v>
      </c>
      <c r="AI4" s="6" t="s">
        <v>35</v>
      </c>
      <c r="AJ4" s="6" t="s">
        <v>33</v>
      </c>
      <c r="AK4" s="6" t="s">
        <v>34</v>
      </c>
      <c r="AL4" s="6" t="s">
        <v>35</v>
      </c>
      <c r="AM4" s="6" t="s">
        <v>33</v>
      </c>
      <c r="AN4" s="6" t="s">
        <v>34</v>
      </c>
      <c r="AO4" s="6" t="s">
        <v>35</v>
      </c>
      <c r="AP4" s="6" t="s">
        <v>33</v>
      </c>
      <c r="AQ4" s="6" t="s">
        <v>34</v>
      </c>
      <c r="AR4" s="6" t="s">
        <v>35</v>
      </c>
      <c r="AS4" s="6" t="s">
        <v>33</v>
      </c>
      <c r="AT4" s="6" t="s">
        <v>34</v>
      </c>
      <c r="AU4" s="6" t="s">
        <v>35</v>
      </c>
      <c r="AV4" s="6" t="s">
        <v>33</v>
      </c>
      <c r="AW4" s="6" t="s">
        <v>34</v>
      </c>
      <c r="AX4" s="6" t="s">
        <v>35</v>
      </c>
      <c r="AY4" s="6" t="s">
        <v>33</v>
      </c>
      <c r="AZ4" s="6" t="s">
        <v>34</v>
      </c>
      <c r="BA4" s="6" t="s">
        <v>35</v>
      </c>
      <c r="BB4" s="6" t="s">
        <v>33</v>
      </c>
      <c r="BC4" s="6" t="s">
        <v>34</v>
      </c>
      <c r="BD4" s="6" t="s">
        <v>35</v>
      </c>
      <c r="BE4" s="6" t="s">
        <v>33</v>
      </c>
      <c r="BF4" s="6" t="s">
        <v>34</v>
      </c>
      <c r="BG4" s="6" t="s">
        <v>35</v>
      </c>
      <c r="BH4" s="6" t="s">
        <v>33</v>
      </c>
      <c r="BI4" s="6" t="s">
        <v>34</v>
      </c>
      <c r="BJ4" s="15" t="s">
        <v>36</v>
      </c>
      <c r="BK4" s="6" t="s">
        <v>35</v>
      </c>
      <c r="BL4" s="6" t="s">
        <v>33</v>
      </c>
      <c r="BM4" s="6" t="s">
        <v>34</v>
      </c>
      <c r="BN4" s="6" t="s">
        <v>35</v>
      </c>
      <c r="BO4" s="6" t="s">
        <v>33</v>
      </c>
      <c r="BP4" s="6" t="s">
        <v>34</v>
      </c>
      <c r="BQ4" s="6" t="s">
        <v>35</v>
      </c>
      <c r="BR4" s="6" t="s">
        <v>33</v>
      </c>
      <c r="BS4" s="6" t="s">
        <v>34</v>
      </c>
      <c r="BT4" s="6" t="s">
        <v>35</v>
      </c>
      <c r="BU4" s="6" t="s">
        <v>33</v>
      </c>
      <c r="BV4" s="6" t="s">
        <v>34</v>
      </c>
      <c r="BW4" s="6" t="s">
        <v>35</v>
      </c>
      <c r="BX4" s="6" t="s">
        <v>33</v>
      </c>
      <c r="BY4" s="6" t="s">
        <v>34</v>
      </c>
      <c r="BZ4" s="6" t="s">
        <v>35</v>
      </c>
      <c r="CA4" s="6">
        <v>1</v>
      </c>
      <c r="CB4" s="6" t="s">
        <v>25</v>
      </c>
      <c r="CC4" s="6">
        <v>1</v>
      </c>
      <c r="CD4" s="7">
        <v>1</v>
      </c>
      <c r="CE4" s="8">
        <v>1</v>
      </c>
      <c r="CF4" s="16" t="s">
        <v>37</v>
      </c>
      <c r="CG4" s="17" t="s">
        <v>38</v>
      </c>
      <c r="CH4" s="18" t="s">
        <v>34</v>
      </c>
      <c r="CI4" s="19" t="s">
        <v>66</v>
      </c>
      <c r="CJ4" s="19" t="s">
        <v>67</v>
      </c>
      <c r="CK4" s="18" t="s">
        <v>34</v>
      </c>
      <c r="CL4" s="18" t="s">
        <v>39</v>
      </c>
      <c r="CM4" s="13"/>
      <c r="CN4" s="18" t="s">
        <v>40</v>
      </c>
    </row>
    <row r="5" spans="1:92" s="3" customFormat="1" ht="16.5" customHeight="1" x14ac:dyDescent="0.2">
      <c r="A5" s="6">
        <v>1</v>
      </c>
      <c r="B5" s="6">
        <v>2</v>
      </c>
      <c r="C5" s="6">
        <v>3</v>
      </c>
      <c r="D5" s="6"/>
      <c r="E5" s="6">
        <v>4</v>
      </c>
      <c r="F5" s="6">
        <v>5</v>
      </c>
      <c r="G5" s="6">
        <v>6</v>
      </c>
      <c r="H5" s="7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  <c r="W5" s="6">
        <v>22</v>
      </c>
      <c r="X5" s="6">
        <v>23</v>
      </c>
      <c r="Y5" s="6">
        <v>24</v>
      </c>
      <c r="Z5" s="6">
        <v>25</v>
      </c>
      <c r="AA5" s="6">
        <v>26</v>
      </c>
      <c r="AB5" s="6">
        <v>27</v>
      </c>
      <c r="AC5" s="6">
        <v>28</v>
      </c>
      <c r="AD5" s="6">
        <v>29</v>
      </c>
      <c r="AE5" s="6">
        <v>30</v>
      </c>
      <c r="AF5" s="6">
        <v>31</v>
      </c>
      <c r="AG5" s="6">
        <v>32</v>
      </c>
      <c r="AH5" s="6">
        <v>33</v>
      </c>
      <c r="AI5" s="6">
        <v>34</v>
      </c>
      <c r="AJ5" s="6">
        <v>35</v>
      </c>
      <c r="AK5" s="6">
        <v>36</v>
      </c>
      <c r="AL5" s="6">
        <v>37</v>
      </c>
      <c r="AM5" s="6">
        <v>38</v>
      </c>
      <c r="AN5" s="6">
        <v>39</v>
      </c>
      <c r="AO5" s="6">
        <v>40</v>
      </c>
      <c r="AP5" s="6">
        <v>41</v>
      </c>
      <c r="AQ5" s="6">
        <v>42</v>
      </c>
      <c r="AR5" s="6">
        <v>43</v>
      </c>
      <c r="AS5" s="6">
        <v>44</v>
      </c>
      <c r="AT5" s="6">
        <v>45</v>
      </c>
      <c r="AU5" s="6">
        <v>46</v>
      </c>
      <c r="AV5" s="6">
        <v>47</v>
      </c>
      <c r="AW5" s="6">
        <v>48</v>
      </c>
      <c r="AX5" s="6">
        <v>49</v>
      </c>
      <c r="AY5" s="6">
        <v>50</v>
      </c>
      <c r="AZ5" s="6">
        <v>51</v>
      </c>
      <c r="BA5" s="6">
        <v>52</v>
      </c>
      <c r="BB5" s="6">
        <v>53</v>
      </c>
      <c r="BC5" s="6">
        <v>54</v>
      </c>
      <c r="BD5" s="6">
        <v>55</v>
      </c>
      <c r="BE5" s="6">
        <v>56</v>
      </c>
      <c r="BF5" s="6">
        <v>57</v>
      </c>
      <c r="BG5" s="6">
        <v>58</v>
      </c>
      <c r="BH5" s="6">
        <v>59</v>
      </c>
      <c r="BI5" s="6">
        <v>60</v>
      </c>
      <c r="BJ5" s="6"/>
      <c r="BK5" s="6">
        <v>61</v>
      </c>
      <c r="BL5" s="6">
        <v>62</v>
      </c>
      <c r="BM5" s="6">
        <v>63</v>
      </c>
      <c r="BN5" s="6">
        <v>64</v>
      </c>
      <c r="BO5" s="6">
        <v>65</v>
      </c>
      <c r="BP5" s="6">
        <v>66</v>
      </c>
      <c r="BQ5" s="6">
        <v>67</v>
      </c>
      <c r="BR5" s="6">
        <v>68</v>
      </c>
      <c r="BS5" s="6">
        <v>69</v>
      </c>
      <c r="BT5" s="6">
        <v>70</v>
      </c>
      <c r="BU5" s="6">
        <v>71</v>
      </c>
      <c r="BV5" s="6">
        <v>72</v>
      </c>
      <c r="BW5" s="6">
        <v>73</v>
      </c>
      <c r="BX5" s="6">
        <v>74</v>
      </c>
      <c r="BY5" s="6">
        <v>75</v>
      </c>
      <c r="BZ5" s="6">
        <v>76</v>
      </c>
      <c r="CA5" s="6">
        <v>77</v>
      </c>
      <c r="CB5" s="6">
        <v>78</v>
      </c>
      <c r="CC5" s="6">
        <v>79</v>
      </c>
      <c r="CD5" s="7">
        <v>80</v>
      </c>
      <c r="CE5" s="8">
        <v>81</v>
      </c>
      <c r="CF5" s="20"/>
      <c r="CG5" s="21"/>
      <c r="CH5" s="13"/>
      <c r="CI5" s="13"/>
      <c r="CJ5" s="22"/>
      <c r="CK5" s="13"/>
      <c r="CL5" s="13"/>
      <c r="CM5" s="13"/>
      <c r="CN5" s="13"/>
    </row>
    <row r="6" spans="1:92" s="3" customFormat="1" ht="76.5" x14ac:dyDescent="0.2">
      <c r="A6" s="23">
        <v>41906.793078703704</v>
      </c>
      <c r="B6" s="6"/>
      <c r="C6" s="6" t="s">
        <v>63</v>
      </c>
      <c r="D6" s="6"/>
      <c r="E6" s="6"/>
      <c r="F6" s="6" t="s">
        <v>58</v>
      </c>
      <c r="G6" s="24"/>
      <c r="H6" s="23">
        <v>41906.794027777774</v>
      </c>
      <c r="I6" s="6"/>
      <c r="J6" s="23">
        <v>41906.794027777774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3">
        <v>41907.47</v>
      </c>
      <c r="AC6" s="6" t="s">
        <v>41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23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23">
        <v>41913</v>
      </c>
      <c r="BJ6" s="23">
        <v>0.45525462962962965</v>
      </c>
      <c r="BK6" s="6"/>
      <c r="BL6" s="6"/>
      <c r="BM6" s="6"/>
      <c r="BN6" s="6"/>
      <c r="BO6" s="6"/>
      <c r="BP6" s="6"/>
      <c r="BQ6" s="6"/>
      <c r="BR6" s="6"/>
      <c r="BS6" s="23">
        <v>41913.439409722225</v>
      </c>
      <c r="BT6" s="6" t="s">
        <v>42</v>
      </c>
      <c r="BU6" s="6"/>
      <c r="BV6" s="6"/>
      <c r="BW6" s="6"/>
      <c r="BX6" s="6"/>
      <c r="BY6" s="6"/>
      <c r="BZ6" s="6"/>
      <c r="CA6" s="6"/>
      <c r="CB6" s="24" t="s">
        <v>18</v>
      </c>
      <c r="CC6" s="6" t="s">
        <v>43</v>
      </c>
      <c r="CD6" s="23">
        <v>41906.794027777774</v>
      </c>
      <c r="CE6" s="8" t="s">
        <v>44</v>
      </c>
      <c r="CF6" s="20" t="str">
        <f>F6</f>
        <v xml:space="preserve">Заявление на предоставление </v>
      </c>
      <c r="CG6" s="25">
        <f>VLOOKUP(CF6,Нормативы!$A$2:$E$59,5,0)</f>
        <v>0.16666666666666699</v>
      </c>
      <c r="CH6" s="26">
        <f>IF(J6&gt;0,J6,"")</f>
        <v>41906.794027777774</v>
      </c>
      <c r="CI6" s="27">
        <f>IF(AB6&gt;0,AB6,"")</f>
        <v>41907.47</v>
      </c>
      <c r="CJ6" s="28">
        <f>IF(BS6&gt;0,BS6,"")</f>
        <v>41913.439409722225</v>
      </c>
      <c r="CK6" s="29" t="str">
        <f t="shared" ref="CK6:CK15" si="0">IF(AB6&gt;0,"",BI6)</f>
        <v/>
      </c>
      <c r="CL6" s="30" t="str">
        <f t="shared" ref="CL6:CL15" si="1">IF(AB6&gt;0,"",BJ6)</f>
        <v/>
      </c>
      <c r="CM6" s="21">
        <f t="shared" ref="CM6:CM15" si="2">IF(AB6&lt;&gt;"",NETWORKDAYS(J6,AB6)*"13:00"+(WEEKDAY(J6,2)&lt;6)*(MAX("20:00"-MAX(MOD(J6,1),"07:00"),)-"13:00")+(WEEKDAY(AB6,2)&lt;6)*MIN(MAX(AB6-"07:00",)-"13:00"),NETWORKDAYS(J6,BI6)*"13:00"+(WEEKDAY(J6,2)&lt;6)*(MAX("20:00"-MAX(MOD(J6,1),"07:00"),)-"13:00")+(WEEKDAY(BI6,2)&lt;6)*MIN(MAX(BI6-"07:00",)-"13:00"))</f>
        <v>41907.217638888898</v>
      </c>
      <c r="CN6" s="21">
        <f t="shared" ref="CN6:CN15" si="3">IF(OR(CG6="НЕТ норматива", CG6=""),"НЕТ норматива",IF(CM6&lt;CG6,"НЕТ просрочки",CM6-CG6))</f>
        <v>41907.050972222234</v>
      </c>
    </row>
    <row r="7" spans="1:92" s="3" customFormat="1" ht="38.25" x14ac:dyDescent="0.2">
      <c r="A7" s="23">
        <v>41911.49150462963</v>
      </c>
      <c r="B7" s="6"/>
      <c r="C7" s="6" t="s">
        <v>63</v>
      </c>
      <c r="D7" s="6"/>
      <c r="E7" s="6"/>
      <c r="F7" s="6" t="s">
        <v>59</v>
      </c>
      <c r="G7" s="24"/>
      <c r="H7" s="23">
        <v>41911.493101851855</v>
      </c>
      <c r="I7" s="6"/>
      <c r="J7" s="23">
        <v>41911.493101851855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23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23">
        <v>41913</v>
      </c>
      <c r="BJ7" s="23">
        <v>0.40915509259259258</v>
      </c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24" t="s">
        <v>18</v>
      </c>
      <c r="CC7" s="6" t="s">
        <v>45</v>
      </c>
      <c r="CD7" s="23">
        <v>41911.493101851855</v>
      </c>
      <c r="CE7" s="8" t="s">
        <v>46</v>
      </c>
      <c r="CF7" s="20" t="str">
        <f t="shared" ref="CF7:CF15" si="4">F7</f>
        <v>Заявка</v>
      </c>
      <c r="CG7" s="25">
        <f>VLOOKUP(CF7,Нормативы!$A$2:$E$59,5,0)</f>
        <v>0.16666666666666666</v>
      </c>
      <c r="CH7" s="26">
        <f t="shared" ref="CH7:CH15" si="5">IF(J7&gt;0,J7,"")</f>
        <v>41911.493101851855</v>
      </c>
      <c r="CI7" s="27" t="str">
        <f t="shared" ref="CI7:CI15" si="6">IF(AB7&gt;0,AB7,"")</f>
        <v/>
      </c>
      <c r="CJ7" s="28" t="str">
        <f t="shared" ref="CJ7:CJ15" si="7">IF(BS7&gt;0,BS7,"")</f>
        <v/>
      </c>
      <c r="CK7" s="29">
        <f t="shared" si="0"/>
        <v>41913</v>
      </c>
      <c r="CL7" s="30">
        <f t="shared" si="1"/>
        <v>0.40915509259259258</v>
      </c>
      <c r="CM7" s="21">
        <f t="shared" si="2"/>
        <v>41913.590231481481</v>
      </c>
      <c r="CN7" s="21">
        <f t="shared" si="3"/>
        <v>41913.423564814817</v>
      </c>
    </row>
    <row r="8" spans="1:92" s="3" customFormat="1" ht="38.25" x14ac:dyDescent="0.2">
      <c r="A8" s="23">
        <v>41911.510289351849</v>
      </c>
      <c r="B8" s="6"/>
      <c r="C8" s="6" t="s">
        <v>63</v>
      </c>
      <c r="D8" s="6"/>
      <c r="E8" s="6"/>
      <c r="F8" s="6" t="s">
        <v>78</v>
      </c>
      <c r="G8" s="24"/>
      <c r="H8" s="23">
        <v>41911.513240740744</v>
      </c>
      <c r="I8" s="6"/>
      <c r="J8" s="23">
        <v>41911.513240740744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3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23">
        <v>41913</v>
      </c>
      <c r="BJ8" s="23">
        <v>0.41104166666666669</v>
      </c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24" t="s">
        <v>18</v>
      </c>
      <c r="CC8" s="6" t="s">
        <v>45</v>
      </c>
      <c r="CD8" s="23">
        <v>41911.513252314813</v>
      </c>
      <c r="CE8" s="8" t="s">
        <v>47</v>
      </c>
      <c r="CF8" s="20" t="str">
        <f t="shared" si="4"/>
        <v>Документ на перевод</v>
      </c>
      <c r="CG8" s="25">
        <f>VLOOKUP(CF8,Нормативы!$A$2:$E$59,5,0)</f>
        <v>0.16666666666666666</v>
      </c>
      <c r="CH8" s="26">
        <f t="shared" si="5"/>
        <v>41911.513240740744</v>
      </c>
      <c r="CI8" s="27" t="str">
        <f t="shared" si="6"/>
        <v/>
      </c>
      <c r="CJ8" s="28" t="str">
        <f t="shared" si="7"/>
        <v/>
      </c>
      <c r="CK8" s="29">
        <f t="shared" si="0"/>
        <v>41913</v>
      </c>
      <c r="CL8" s="30">
        <f t="shared" si="1"/>
        <v>0.41104166666666669</v>
      </c>
      <c r="CM8" s="21">
        <f t="shared" si="2"/>
        <v>41913.570092592592</v>
      </c>
      <c r="CN8" s="21">
        <f t="shared" si="3"/>
        <v>41913.403425925928</v>
      </c>
    </row>
    <row r="9" spans="1:92" s="3" customFormat="1" ht="63.75" x14ac:dyDescent="0.2">
      <c r="A9" s="23">
        <v>41911.638460648152</v>
      </c>
      <c r="B9" s="6"/>
      <c r="C9" s="6" t="s">
        <v>63</v>
      </c>
      <c r="D9" s="6"/>
      <c r="E9" s="6"/>
      <c r="F9" s="6" t="s">
        <v>60</v>
      </c>
      <c r="G9" s="24"/>
      <c r="H9" s="23">
        <v>41911.639004629629</v>
      </c>
      <c r="I9" s="6"/>
      <c r="J9" s="6"/>
      <c r="K9" s="6"/>
      <c r="L9" s="6"/>
      <c r="M9" s="2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3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23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23">
        <v>41913</v>
      </c>
      <c r="BJ9" s="23">
        <v>0.38186342592592593</v>
      </c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24" t="s">
        <v>18</v>
      </c>
      <c r="CC9" s="6"/>
      <c r="CD9" s="23">
        <v>41911.639004629629</v>
      </c>
      <c r="CE9" s="6" t="s">
        <v>48</v>
      </c>
      <c r="CF9" s="20" t="str">
        <f t="shared" si="4"/>
        <v>Служебная записка</v>
      </c>
      <c r="CG9" s="25">
        <f>VLOOKUP(CF9,Нормативы!$A$2:$E$59,5,0)</f>
        <v>0.16666666666666666</v>
      </c>
      <c r="CH9" s="26" t="str">
        <f t="shared" si="5"/>
        <v/>
      </c>
      <c r="CI9" s="27" t="str">
        <f t="shared" si="6"/>
        <v/>
      </c>
      <c r="CJ9" s="28" t="str">
        <f t="shared" si="7"/>
        <v/>
      </c>
      <c r="CK9" s="29">
        <f t="shared" si="0"/>
        <v>41913</v>
      </c>
      <c r="CL9" s="30">
        <f t="shared" si="1"/>
        <v>0.38186342592592593</v>
      </c>
      <c r="CM9" s="21">
        <f t="shared" si="2"/>
        <v>58128.583333333336</v>
      </c>
      <c r="CN9" s="21">
        <f t="shared" si="3"/>
        <v>58128.416666666672</v>
      </c>
    </row>
    <row r="10" spans="1:92" s="3" customFormat="1" ht="63.75" x14ac:dyDescent="0.2">
      <c r="A10" s="23">
        <v>41911.795300925929</v>
      </c>
      <c r="B10" s="6"/>
      <c r="C10" s="6" t="s">
        <v>63</v>
      </c>
      <c r="D10" s="6"/>
      <c r="E10" s="6"/>
      <c r="F10" s="6" t="s">
        <v>78</v>
      </c>
      <c r="G10" s="24"/>
      <c r="H10" s="23">
        <v>41911.795347222222</v>
      </c>
      <c r="I10" s="6"/>
      <c r="J10" s="23">
        <v>41911.795347222222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23">
        <v>41912.345416666663</v>
      </c>
      <c r="AC10" s="6" t="s">
        <v>49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3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23">
        <v>41914</v>
      </c>
      <c r="BJ10" s="23">
        <v>0.67910879629629628</v>
      </c>
      <c r="BK10" s="6"/>
      <c r="BL10" s="6"/>
      <c r="BM10" s="6"/>
      <c r="BN10" s="6"/>
      <c r="BO10" s="6"/>
      <c r="BP10" s="6"/>
      <c r="BQ10" s="6"/>
      <c r="BR10" s="6"/>
      <c r="BS10" s="23">
        <v>41914.618217592593</v>
      </c>
      <c r="BT10" s="6" t="s">
        <v>42</v>
      </c>
      <c r="BU10" s="6"/>
      <c r="BV10" s="6"/>
      <c r="BW10" s="6"/>
      <c r="BX10" s="6"/>
      <c r="BY10" s="6"/>
      <c r="BZ10" s="6"/>
      <c r="CA10" s="6"/>
      <c r="CB10" s="24" t="s">
        <v>18</v>
      </c>
      <c r="CC10" s="6" t="s">
        <v>43</v>
      </c>
      <c r="CD10" s="23">
        <v>41911.795347222222</v>
      </c>
      <c r="CE10" s="6" t="s">
        <v>47</v>
      </c>
      <c r="CF10" s="20" t="str">
        <f t="shared" si="4"/>
        <v>Документ на перевод</v>
      </c>
      <c r="CG10" s="25">
        <f>VLOOKUP(CF10,Нормативы!$A$2:$E$59,5,0)</f>
        <v>0.16666666666666666</v>
      </c>
      <c r="CH10" s="26">
        <f t="shared" si="5"/>
        <v>41911.795347222222</v>
      </c>
      <c r="CI10" s="27">
        <f t="shared" si="6"/>
        <v>41912.345416666663</v>
      </c>
      <c r="CJ10" s="28">
        <f t="shared" si="7"/>
        <v>41914.618217592593</v>
      </c>
      <c r="CK10" s="29" t="str">
        <f t="shared" si="0"/>
        <v/>
      </c>
      <c r="CL10" s="30" t="str">
        <f t="shared" si="1"/>
        <v/>
      </c>
      <c r="CM10" s="21">
        <f t="shared" si="2"/>
        <v>41912.091736111113</v>
      </c>
      <c r="CN10" s="21">
        <f t="shared" si="3"/>
        <v>41911.925069444449</v>
      </c>
    </row>
    <row r="11" spans="1:92" s="3" customFormat="1" ht="51" x14ac:dyDescent="0.2">
      <c r="A11" s="23">
        <v>41912.318067129629</v>
      </c>
      <c r="B11" s="6"/>
      <c r="C11" s="6" t="s">
        <v>63</v>
      </c>
      <c r="D11" s="6"/>
      <c r="E11" s="6"/>
      <c r="F11" s="6" t="s">
        <v>64</v>
      </c>
      <c r="G11" s="24"/>
      <c r="H11" s="23">
        <v>41912.318078703705</v>
      </c>
      <c r="I11" s="6"/>
      <c r="J11" s="23">
        <v>41912.318078703705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23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23">
        <v>41913</v>
      </c>
      <c r="BJ11" s="23">
        <v>0.39060185185185187</v>
      </c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24" t="s">
        <v>18</v>
      </c>
      <c r="CC11" s="6" t="s">
        <v>50</v>
      </c>
      <c r="CD11" s="23">
        <v>41912.318078703705</v>
      </c>
      <c r="CE11" s="6" t="s">
        <v>51</v>
      </c>
      <c r="CF11" s="20" t="str">
        <f t="shared" si="4"/>
        <v>Заявка на продление</v>
      </c>
      <c r="CG11" s="25">
        <f>VLOOKUP(CF11,Нормативы!$A$2:$E$59,5,0)</f>
        <v>0.16666666666666666</v>
      </c>
      <c r="CH11" s="26">
        <f t="shared" si="5"/>
        <v>41912.318078703705</v>
      </c>
      <c r="CI11" s="27" t="str">
        <f t="shared" si="6"/>
        <v/>
      </c>
      <c r="CJ11" s="28" t="str">
        <f t="shared" si="7"/>
        <v/>
      </c>
      <c r="CK11" s="29">
        <f t="shared" si="0"/>
        <v>41913</v>
      </c>
      <c r="CL11" s="30">
        <f t="shared" si="1"/>
        <v>0.39060185185185187</v>
      </c>
      <c r="CM11" s="21">
        <f t="shared" si="2"/>
        <v>41913.223587962966</v>
      </c>
      <c r="CN11" s="21">
        <f t="shared" si="3"/>
        <v>41913.056921296302</v>
      </c>
    </row>
    <row r="12" spans="1:92" s="3" customFormat="1" ht="38.25" x14ac:dyDescent="0.2">
      <c r="A12" s="23">
        <v>41912.38113425926</v>
      </c>
      <c r="B12" s="6"/>
      <c r="C12" s="6" t="s">
        <v>63</v>
      </c>
      <c r="D12" s="6"/>
      <c r="E12" s="6"/>
      <c r="F12" s="6" t="s">
        <v>57</v>
      </c>
      <c r="G12" s="24"/>
      <c r="H12" s="23">
        <v>41912.403923611113</v>
      </c>
      <c r="I12" s="6"/>
      <c r="J12" s="23">
        <v>41912.403923611113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3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23">
        <v>41913</v>
      </c>
      <c r="BJ12" s="23">
        <v>0.60745370370370366</v>
      </c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24" t="s">
        <v>18</v>
      </c>
      <c r="CC12" s="6" t="s">
        <v>45</v>
      </c>
      <c r="CD12" s="23">
        <v>41912.403935185182</v>
      </c>
      <c r="CE12" s="6" t="s">
        <v>52</v>
      </c>
      <c r="CF12" s="20" t="str">
        <f t="shared" si="4"/>
        <v>Трудовая книжка</v>
      </c>
      <c r="CG12" s="25" t="str">
        <f>VLOOKUP(CF12,Нормативы!$A$2:$E$59,5,0)</f>
        <v>НЕТ норматива</v>
      </c>
      <c r="CH12" s="26">
        <f t="shared" si="5"/>
        <v>41912.403923611113</v>
      </c>
      <c r="CI12" s="27" t="str">
        <f t="shared" si="6"/>
        <v/>
      </c>
      <c r="CJ12" s="28" t="str">
        <f t="shared" si="7"/>
        <v/>
      </c>
      <c r="CK12" s="29">
        <f t="shared" si="0"/>
        <v>41913</v>
      </c>
      <c r="CL12" s="30">
        <f t="shared" si="1"/>
        <v>0.60745370370370366</v>
      </c>
      <c r="CM12" s="21">
        <f t="shared" si="2"/>
        <v>41913.137743055559</v>
      </c>
      <c r="CN12" s="21" t="str">
        <f t="shared" si="3"/>
        <v>НЕТ норматива</v>
      </c>
    </row>
    <row r="13" spans="1:92" s="3" customFormat="1" ht="63.75" x14ac:dyDescent="0.2">
      <c r="A13" s="23">
        <v>41912.406006944446</v>
      </c>
      <c r="B13" s="6"/>
      <c r="C13" s="6" t="s">
        <v>63</v>
      </c>
      <c r="D13" s="6"/>
      <c r="E13" s="6"/>
      <c r="F13" s="6" t="s">
        <v>56</v>
      </c>
      <c r="G13" s="24"/>
      <c r="H13" s="23">
        <v>41912.409201388888</v>
      </c>
      <c r="I13" s="6"/>
      <c r="J13" s="23">
        <v>41912.409201388888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23"/>
      <c r="W13" s="6"/>
      <c r="X13" s="6"/>
      <c r="Y13" s="6"/>
      <c r="Z13" s="6"/>
      <c r="AA13" s="6"/>
      <c r="AB13" s="23">
        <v>41912.56559027778</v>
      </c>
      <c r="AC13" s="6" t="s">
        <v>49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3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23">
        <v>41913</v>
      </c>
      <c r="BJ13" s="23">
        <v>0.56945601851851857</v>
      </c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24" t="s">
        <v>18</v>
      </c>
      <c r="CC13" s="6" t="s">
        <v>53</v>
      </c>
      <c r="CD13" s="23">
        <v>41912.409212962964</v>
      </c>
      <c r="CE13" s="6" t="s">
        <v>54</v>
      </c>
      <c r="CF13" s="20" t="str">
        <f t="shared" si="4"/>
        <v>Листок нетрудоспособности</v>
      </c>
      <c r="CG13" s="25">
        <f>VLOOKUP(CF13,Нормативы!$A$2:$E$59,5,0)</f>
        <v>0.33333333333333331</v>
      </c>
      <c r="CH13" s="26">
        <f t="shared" si="5"/>
        <v>41912.409201388888</v>
      </c>
      <c r="CI13" s="27">
        <f t="shared" si="6"/>
        <v>41912.56559027778</v>
      </c>
      <c r="CJ13" s="28" t="str">
        <f t="shared" si="7"/>
        <v/>
      </c>
      <c r="CK13" s="29" t="str">
        <f t="shared" si="0"/>
        <v/>
      </c>
      <c r="CL13" s="30" t="str">
        <f t="shared" si="1"/>
        <v/>
      </c>
      <c r="CM13" s="21">
        <f t="shared" si="2"/>
        <v>41912.1563888889</v>
      </c>
      <c r="CN13" s="21">
        <f t="shared" si="3"/>
        <v>41911.823055555564</v>
      </c>
    </row>
    <row r="14" spans="1:92" ht="38.25" x14ac:dyDescent="0.2">
      <c r="A14" s="31">
        <v>41912.450254629628</v>
      </c>
      <c r="B14" s="32"/>
      <c r="C14" s="6" t="s">
        <v>63</v>
      </c>
      <c r="D14" s="32"/>
      <c r="E14" s="32"/>
      <c r="F14" s="33" t="s">
        <v>61</v>
      </c>
      <c r="G14" s="34"/>
      <c r="H14" s="31">
        <v>41912.570555555554</v>
      </c>
      <c r="I14" s="32"/>
      <c r="J14" s="31">
        <v>41912.570555555554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1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1">
        <v>41913</v>
      </c>
      <c r="BJ14" s="31">
        <v>0.63017361111111114</v>
      </c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4" t="s">
        <v>18</v>
      </c>
      <c r="CC14" s="32" t="s">
        <v>45</v>
      </c>
      <c r="CD14" s="31">
        <v>41912.570555555554</v>
      </c>
      <c r="CE14" s="32" t="s">
        <v>52</v>
      </c>
      <c r="CF14" s="20" t="str">
        <f t="shared" si="4"/>
        <v>Анкета</v>
      </c>
      <c r="CG14" s="25">
        <f>VLOOKUP(CF14,Нормативы!$A$2:$E$59,5,0)</f>
        <v>0.66666666666666663</v>
      </c>
      <c r="CH14" s="26">
        <f t="shared" si="5"/>
        <v>41912.570555555554</v>
      </c>
      <c r="CI14" s="27" t="str">
        <f t="shared" si="6"/>
        <v/>
      </c>
      <c r="CJ14" s="28" t="str">
        <f t="shared" si="7"/>
        <v/>
      </c>
      <c r="CK14" s="29">
        <f t="shared" si="0"/>
        <v>41913</v>
      </c>
      <c r="CL14" s="30">
        <f t="shared" si="1"/>
        <v>0.63017361111111114</v>
      </c>
      <c r="CM14" s="21">
        <f t="shared" si="2"/>
        <v>41912.971111111117</v>
      </c>
      <c r="CN14" s="21">
        <f t="shared" si="3"/>
        <v>41912.304444444453</v>
      </c>
    </row>
    <row r="15" spans="1:92" ht="38.25" x14ac:dyDescent="0.2">
      <c r="A15" s="31">
        <v>41912.45107638889</v>
      </c>
      <c r="B15" s="32"/>
      <c r="C15" s="6" t="s">
        <v>63</v>
      </c>
      <c r="D15" s="32"/>
      <c r="E15" s="32"/>
      <c r="F15" s="33" t="s">
        <v>57</v>
      </c>
      <c r="G15" s="34"/>
      <c r="H15" s="31">
        <v>41912.570613425924</v>
      </c>
      <c r="I15" s="32"/>
      <c r="J15" s="31">
        <v>41912.570613425924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1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1">
        <v>41913</v>
      </c>
      <c r="BJ15" s="31">
        <v>0.61994212962962958</v>
      </c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4" t="s">
        <v>18</v>
      </c>
      <c r="CC15" s="32" t="s">
        <v>45</v>
      </c>
      <c r="CD15" s="31">
        <v>41912.570625</v>
      </c>
      <c r="CE15" s="32" t="s">
        <v>52</v>
      </c>
      <c r="CF15" s="20" t="str">
        <f t="shared" si="4"/>
        <v>Трудовая книжка</v>
      </c>
      <c r="CG15" s="25" t="str">
        <f>VLOOKUP(CF15,Нормативы!$A$2:$E$59,5,0)</f>
        <v>НЕТ норматива</v>
      </c>
      <c r="CH15" s="26">
        <f t="shared" si="5"/>
        <v>41912.570613425924</v>
      </c>
      <c r="CI15" s="27" t="str">
        <f t="shared" si="6"/>
        <v/>
      </c>
      <c r="CJ15" s="28" t="str">
        <f t="shared" si="7"/>
        <v/>
      </c>
      <c r="CK15" s="29">
        <f t="shared" si="0"/>
        <v>41913</v>
      </c>
      <c r="CL15" s="30">
        <f t="shared" si="1"/>
        <v>0.61994212962962958</v>
      </c>
      <c r="CM15" s="21">
        <f t="shared" si="2"/>
        <v>41912.971053240748</v>
      </c>
      <c r="CN15" s="21" t="str">
        <f t="shared" si="3"/>
        <v>НЕТ норматива</v>
      </c>
    </row>
    <row r="16" spans="1:92" s="43" customFormat="1" ht="106.5" customHeight="1" x14ac:dyDescent="0.2">
      <c r="A16" s="36"/>
      <c r="B16" s="37"/>
      <c r="C16" s="37"/>
      <c r="D16" s="37"/>
      <c r="E16" s="37"/>
      <c r="F16" s="37"/>
      <c r="G16" s="38"/>
      <c r="H16" s="36"/>
      <c r="I16" s="37"/>
      <c r="J16" s="36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6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6"/>
      <c r="BJ16" s="36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8"/>
      <c r="CC16" s="37"/>
      <c r="CD16" s="36"/>
      <c r="CE16" s="37"/>
      <c r="CF16" s="39"/>
      <c r="CG16" s="40"/>
      <c r="CH16" s="41"/>
      <c r="CI16" s="41"/>
      <c r="CJ16" s="41"/>
      <c r="CK16" s="42"/>
    </row>
  </sheetData>
  <mergeCells count="26">
    <mergeCell ref="BU3:BW3"/>
    <mergeCell ref="BX3:BZ3"/>
    <mergeCell ref="CK3:CL3"/>
    <mergeCell ref="BB3:BD3"/>
    <mergeCell ref="BE3:BG3"/>
    <mergeCell ref="BH3:BK3"/>
    <mergeCell ref="BL3:BN3"/>
    <mergeCell ref="BO3:BQ3"/>
    <mergeCell ref="BR3:BT3"/>
    <mergeCell ref="CI3:CJ3"/>
    <mergeCell ref="AY3:BA3"/>
    <mergeCell ref="A2:CE2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</mergeCells>
  <hyperlinks>
    <hyperlink ref="CB6" r:id="rId1" display="notes://Saratov01/C32577A10040AA70/0/FBC05B320C9584E444257D5D0052B584?OpenDocument"/>
    <hyperlink ref="CB7" r:id="rId2" display="notes://Saratov01/C32577A10040AA70/0/1852D110FE0E153744257D62002B0962?OpenDocument"/>
    <hyperlink ref="CB8" r:id="rId3" display="notes://Saratov01/C32577A10040AA70/0/42309820AFD2CF1144257D62002DB14E?OpenDocument"/>
    <hyperlink ref="CB9" r:id="rId4" display="notes://Saratov01/C32577A10040AA70/0/AFF52783A2D6237C44257D62003E45AD?OpenDocument"/>
    <hyperlink ref="CB10" r:id="rId5" display="notes://Saratov01/C32577A10040AA70/0/C56D9A7123D0CC1944257D620052E213?OpenDocument"/>
    <hyperlink ref="CB11" r:id="rId6" display="notes://Saratov01/C32577A10040AA70/0/D9E16897DA77199046257D630013F638?OpenDocument"/>
    <hyperlink ref="CB12" r:id="rId7" display="notes://Saratov01/C32577A10040AA70/0/6EB07D30952614F844257D63001F47EC?OpenDocument"/>
    <hyperlink ref="CB13" r:id="rId8" display="notes://Saratov01/C32577A10040AA70/0/3E600217D278BEC446257D63001FF9F7?OpenDocument"/>
    <hyperlink ref="CB14" r:id="rId9" display="notes://Saratov01/C32577A10040AA70/0/98C1E409E51CAC6644257D6300353F75?OpenDocument"/>
    <hyperlink ref="CB15" r:id="rId10" display="notes://Saratov01/C32577A10040AA70/0/E94EBB0B117CEDE544257D63003541AA?OpenDocument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A1:E59"/>
  <sheetViews>
    <sheetView zoomScale="90" zoomScaleNormal="90" workbookViewId="0">
      <selection activeCell="E24" sqref="E24"/>
    </sheetView>
  </sheetViews>
  <sheetFormatPr defaultRowHeight="12.75" x14ac:dyDescent="0.2"/>
  <cols>
    <col min="1" max="1" width="111.5703125" style="46" customWidth="1"/>
    <col min="2" max="4" width="9.140625" style="46"/>
    <col min="5" max="5" width="16" style="46" customWidth="1"/>
    <col min="6" max="16384" width="9.140625" style="46"/>
  </cols>
  <sheetData>
    <row r="1" spans="1:5" x14ac:dyDescent="0.2">
      <c r="D1" s="47"/>
      <c r="E1" s="47"/>
    </row>
    <row r="2" spans="1:5" x14ac:dyDescent="0.2">
      <c r="A2" s="54" t="s">
        <v>61</v>
      </c>
      <c r="B2" s="46">
        <v>1</v>
      </c>
      <c r="C2" s="49">
        <v>16</v>
      </c>
      <c r="D2" s="47"/>
      <c r="E2" s="47">
        <v>0.66666666666666663</v>
      </c>
    </row>
    <row r="3" spans="1:5" x14ac:dyDescent="0.2">
      <c r="A3" s="54" t="s">
        <v>62</v>
      </c>
      <c r="B3" s="46">
        <v>1</v>
      </c>
      <c r="C3" s="49">
        <v>16</v>
      </c>
      <c r="D3" s="47"/>
      <c r="E3" s="47">
        <v>0.66666666666666663</v>
      </c>
    </row>
    <row r="4" spans="1:5" x14ac:dyDescent="0.2">
      <c r="A4" s="54"/>
      <c r="B4" s="46">
        <v>1</v>
      </c>
      <c r="C4" s="49">
        <v>16</v>
      </c>
      <c r="D4" s="47"/>
      <c r="E4" s="47">
        <v>0.66666666666666663</v>
      </c>
    </row>
    <row r="5" spans="1:5" x14ac:dyDescent="0.2">
      <c r="A5" s="54"/>
      <c r="B5" s="46">
        <v>2</v>
      </c>
      <c r="C5" s="49"/>
      <c r="D5" s="47"/>
      <c r="E5" s="47" t="s">
        <v>55</v>
      </c>
    </row>
    <row r="6" spans="1:5" x14ac:dyDescent="0.2">
      <c r="A6" s="55"/>
      <c r="B6" s="46">
        <v>2</v>
      </c>
      <c r="C6" s="49">
        <v>8</v>
      </c>
      <c r="D6" s="47"/>
      <c r="E6" s="47">
        <v>0.33333333333333331</v>
      </c>
    </row>
    <row r="7" spans="1:5" x14ac:dyDescent="0.2">
      <c r="A7" s="54" t="s">
        <v>78</v>
      </c>
      <c r="B7" s="46">
        <v>1</v>
      </c>
      <c r="C7" s="49">
        <v>4</v>
      </c>
      <c r="D7" s="47"/>
      <c r="E7" s="47">
        <v>0.16666666666666666</v>
      </c>
    </row>
    <row r="8" spans="1:5" x14ac:dyDescent="0.2">
      <c r="A8" s="54"/>
      <c r="C8" s="49"/>
      <c r="D8" s="47"/>
      <c r="E8" s="47"/>
    </row>
    <row r="9" spans="1:5" x14ac:dyDescent="0.2">
      <c r="A9" s="54"/>
      <c r="C9" s="49"/>
      <c r="D9" s="47"/>
      <c r="E9" s="47"/>
    </row>
    <row r="10" spans="1:5" x14ac:dyDescent="0.2">
      <c r="A10" s="54"/>
      <c r="C10" s="49"/>
      <c r="D10" s="47"/>
      <c r="E10" s="47"/>
    </row>
    <row r="11" spans="1:5" x14ac:dyDescent="0.2">
      <c r="A11" s="54" t="s">
        <v>59</v>
      </c>
      <c r="B11" s="46">
        <v>1</v>
      </c>
      <c r="C11" s="49">
        <v>4</v>
      </c>
      <c r="D11" s="47"/>
      <c r="E11" s="47">
        <v>0.16666666666666666</v>
      </c>
    </row>
    <row r="12" spans="1:5" x14ac:dyDescent="0.2">
      <c r="A12" s="54"/>
      <c r="C12" s="49"/>
      <c r="D12" s="47"/>
      <c r="E12" s="47"/>
    </row>
    <row r="13" spans="1:5" x14ac:dyDescent="0.2">
      <c r="A13" s="54" t="s">
        <v>58</v>
      </c>
      <c r="B13" s="46">
        <v>1</v>
      </c>
      <c r="C13" s="49">
        <v>4</v>
      </c>
      <c r="D13" s="47"/>
      <c r="E13" s="47">
        <v>0.16666666666666699</v>
      </c>
    </row>
    <row r="14" spans="1:5" x14ac:dyDescent="0.2">
      <c r="A14" s="54"/>
      <c r="C14" s="49"/>
      <c r="D14" s="47"/>
      <c r="E14" s="47"/>
    </row>
    <row r="15" spans="1:5" x14ac:dyDescent="0.2">
      <c r="A15" s="54"/>
      <c r="C15" s="49"/>
      <c r="D15" s="47"/>
      <c r="E15" s="47"/>
    </row>
    <row r="16" spans="1:5" x14ac:dyDescent="0.2">
      <c r="A16" s="54" t="s">
        <v>56</v>
      </c>
      <c r="B16" s="46">
        <v>1</v>
      </c>
      <c r="C16" s="49">
        <v>8</v>
      </c>
      <c r="D16" s="47"/>
      <c r="E16" s="47">
        <v>0.33333333333333331</v>
      </c>
    </row>
    <row r="17" spans="1:5" x14ac:dyDescent="0.2">
      <c r="A17" s="54"/>
      <c r="C17" s="49"/>
      <c r="D17" s="47"/>
      <c r="E17" s="47"/>
    </row>
    <row r="18" spans="1:5" x14ac:dyDescent="0.2">
      <c r="A18" s="54"/>
      <c r="C18" s="49"/>
      <c r="D18" s="47"/>
      <c r="E18" s="47"/>
    </row>
    <row r="19" spans="1:5" x14ac:dyDescent="0.2">
      <c r="A19" s="54"/>
      <c r="C19" s="49"/>
      <c r="D19" s="47"/>
      <c r="E19" s="47"/>
    </row>
    <row r="20" spans="1:5" x14ac:dyDescent="0.2">
      <c r="A20" s="54"/>
      <c r="C20" s="49"/>
      <c r="D20" s="47"/>
      <c r="E20" s="47"/>
    </row>
    <row r="21" spans="1:5" x14ac:dyDescent="0.2">
      <c r="A21" s="54"/>
      <c r="C21" s="49"/>
      <c r="D21" s="47"/>
      <c r="E21" s="47"/>
    </row>
    <row r="22" spans="1:5" x14ac:dyDescent="0.2">
      <c r="A22" s="54"/>
      <c r="C22" s="49"/>
      <c r="D22" s="47"/>
      <c r="E22" s="47"/>
    </row>
    <row r="23" spans="1:5" x14ac:dyDescent="0.2">
      <c r="A23" s="54" t="s">
        <v>64</v>
      </c>
      <c r="C23" s="49">
        <v>4</v>
      </c>
      <c r="D23" s="47"/>
      <c r="E23" s="47">
        <v>0.16666666666666666</v>
      </c>
    </row>
    <row r="24" spans="1:5" x14ac:dyDescent="0.2">
      <c r="A24" s="56"/>
      <c r="C24" s="49"/>
      <c r="D24" s="47"/>
      <c r="E24" s="47"/>
    </row>
    <row r="25" spans="1:5" x14ac:dyDescent="0.2">
      <c r="A25" s="57"/>
      <c r="C25" s="49"/>
      <c r="D25" s="47"/>
      <c r="E25" s="47"/>
    </row>
    <row r="26" spans="1:5" x14ac:dyDescent="0.2">
      <c r="A26" s="58"/>
      <c r="C26" s="49"/>
      <c r="D26" s="47"/>
      <c r="E26" s="47"/>
    </row>
    <row r="27" spans="1:5" x14ac:dyDescent="0.2">
      <c r="A27" s="58"/>
      <c r="C27" s="49"/>
      <c r="D27" s="47"/>
      <c r="E27" s="47"/>
    </row>
    <row r="28" spans="1:5" x14ac:dyDescent="0.2">
      <c r="A28" s="58"/>
      <c r="C28" s="49"/>
      <c r="D28" s="47"/>
      <c r="E28" s="47"/>
    </row>
    <row r="29" spans="1:5" x14ac:dyDescent="0.2">
      <c r="A29" s="58"/>
      <c r="C29" s="49"/>
      <c r="D29" s="47"/>
      <c r="E29" s="47"/>
    </row>
    <row r="30" spans="1:5" x14ac:dyDescent="0.2">
      <c r="A30" s="58"/>
      <c r="C30" s="49"/>
      <c r="D30" s="47"/>
      <c r="E30" s="47"/>
    </row>
    <row r="31" spans="1:5" x14ac:dyDescent="0.2">
      <c r="A31" s="58"/>
      <c r="C31" s="49"/>
      <c r="D31" s="47"/>
      <c r="E31" s="47"/>
    </row>
    <row r="32" spans="1:5" x14ac:dyDescent="0.2">
      <c r="A32" s="58"/>
      <c r="C32" s="49"/>
      <c r="D32" s="47"/>
      <c r="E32" s="47"/>
    </row>
    <row r="33" spans="1:5" x14ac:dyDescent="0.2">
      <c r="A33" s="58"/>
      <c r="C33" s="49"/>
      <c r="D33" s="47"/>
      <c r="E33" s="47"/>
    </row>
    <row r="34" spans="1:5" x14ac:dyDescent="0.2">
      <c r="A34" s="58"/>
      <c r="C34" s="49"/>
      <c r="D34" s="47"/>
      <c r="E34" s="47"/>
    </row>
    <row r="35" spans="1:5" x14ac:dyDescent="0.2">
      <c r="A35" s="58"/>
      <c r="C35" s="49"/>
      <c r="D35" s="47"/>
      <c r="E35" s="47"/>
    </row>
    <row r="36" spans="1:5" x14ac:dyDescent="0.2">
      <c r="A36" s="58"/>
      <c r="C36" s="49"/>
      <c r="D36" s="47"/>
      <c r="E36" s="47"/>
    </row>
    <row r="37" spans="1:5" x14ac:dyDescent="0.2">
      <c r="A37" s="58"/>
      <c r="C37" s="49"/>
      <c r="D37" s="47"/>
      <c r="E37" s="47"/>
    </row>
    <row r="38" spans="1:5" x14ac:dyDescent="0.2">
      <c r="A38" s="59"/>
      <c r="C38" s="49"/>
      <c r="D38" s="47"/>
      <c r="E38" s="47"/>
    </row>
    <row r="39" spans="1:5" x14ac:dyDescent="0.2">
      <c r="A39" s="58"/>
      <c r="C39" s="49"/>
      <c r="D39" s="47"/>
      <c r="E39" s="47"/>
    </row>
    <row r="40" spans="1:5" x14ac:dyDescent="0.2">
      <c r="A40" s="58"/>
      <c r="C40" s="49"/>
      <c r="D40" s="47"/>
      <c r="E40" s="47"/>
    </row>
    <row r="41" spans="1:5" x14ac:dyDescent="0.2">
      <c r="A41" s="54"/>
      <c r="C41" s="49"/>
      <c r="D41" s="47"/>
      <c r="E41" s="47"/>
    </row>
    <row r="42" spans="1:5" x14ac:dyDescent="0.2">
      <c r="A42" s="60" t="s">
        <v>57</v>
      </c>
      <c r="B42" s="46">
        <v>2</v>
      </c>
      <c r="C42" s="49"/>
      <c r="D42" s="47"/>
      <c r="E42" s="47" t="s">
        <v>55</v>
      </c>
    </row>
    <row r="43" spans="1:5" x14ac:dyDescent="0.2">
      <c r="A43" s="54"/>
      <c r="C43" s="49"/>
      <c r="D43" s="47"/>
      <c r="E43" s="47"/>
    </row>
    <row r="44" spans="1:5" x14ac:dyDescent="0.2">
      <c r="A44" s="54" t="s">
        <v>60</v>
      </c>
      <c r="B44" s="46">
        <v>1</v>
      </c>
      <c r="C44" s="49">
        <v>4</v>
      </c>
      <c r="D44" s="47"/>
      <c r="E44" s="47">
        <v>0.16666666666666666</v>
      </c>
    </row>
    <row r="45" spans="1:5" x14ac:dyDescent="0.2">
      <c r="A45" s="48"/>
      <c r="C45" s="49"/>
      <c r="D45" s="47"/>
      <c r="E45" s="47"/>
    </row>
    <row r="46" spans="1:5" x14ac:dyDescent="0.2">
      <c r="A46" s="48"/>
      <c r="C46" s="49"/>
      <c r="D46" s="47"/>
      <c r="E46" s="47"/>
    </row>
    <row r="47" spans="1:5" x14ac:dyDescent="0.2">
      <c r="A47" s="48"/>
      <c r="C47" s="49"/>
      <c r="D47" s="47"/>
      <c r="E47" s="47"/>
    </row>
    <row r="48" spans="1:5" x14ac:dyDescent="0.2">
      <c r="A48" s="48"/>
      <c r="C48" s="49"/>
      <c r="D48" s="47"/>
      <c r="E48" s="47"/>
    </row>
    <row r="49" spans="1:5" x14ac:dyDescent="0.2">
      <c r="A49" s="50"/>
      <c r="C49" s="49"/>
      <c r="D49" s="47"/>
      <c r="E49" s="47"/>
    </row>
    <row r="50" spans="1:5" x14ac:dyDescent="0.2">
      <c r="A50" s="51"/>
      <c r="C50" s="49"/>
      <c r="D50" s="47"/>
      <c r="E50" s="47"/>
    </row>
    <row r="51" spans="1:5" x14ac:dyDescent="0.2">
      <c r="A51" s="51"/>
      <c r="C51" s="49"/>
      <c r="D51" s="47"/>
      <c r="E51" s="47"/>
    </row>
    <row r="52" spans="1:5" x14ac:dyDescent="0.2">
      <c r="A52" s="51"/>
      <c r="C52" s="49"/>
      <c r="D52" s="47"/>
      <c r="E52" s="47"/>
    </row>
    <row r="53" spans="1:5" x14ac:dyDescent="0.2">
      <c r="A53" s="51"/>
      <c r="C53" s="49"/>
      <c r="D53" s="47"/>
      <c r="E53" s="47"/>
    </row>
    <row r="54" spans="1:5" x14ac:dyDescent="0.2">
      <c r="A54" s="51"/>
      <c r="C54" s="49"/>
      <c r="D54" s="47"/>
      <c r="E54" s="47"/>
    </row>
    <row r="55" spans="1:5" x14ac:dyDescent="0.2">
      <c r="A55" s="48"/>
      <c r="C55" s="49"/>
      <c r="D55" s="47"/>
      <c r="E55" s="47"/>
    </row>
    <row r="56" spans="1:5" x14ac:dyDescent="0.2">
      <c r="A56" s="52"/>
      <c r="B56" s="53"/>
      <c r="C56" s="53"/>
      <c r="D56" s="47"/>
      <c r="E56" s="47"/>
    </row>
    <row r="57" spans="1:5" x14ac:dyDescent="0.2">
      <c r="D57" s="47"/>
      <c r="E57" s="47"/>
    </row>
    <row r="58" spans="1:5" x14ac:dyDescent="0.2">
      <c r="D58" s="47"/>
      <c r="E58" s="47"/>
    </row>
    <row r="59" spans="1:5" x14ac:dyDescent="0.2">
      <c r="D59" s="47"/>
      <c r="E59" s="47"/>
    </row>
  </sheetData>
  <autoFilter ref="A1:C5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A11" sqref="A11"/>
    </sheetView>
  </sheetViews>
  <sheetFormatPr defaultRowHeight="15" x14ac:dyDescent="0.25"/>
  <sheetData>
    <row r="1" spans="1:9" x14ac:dyDescent="0.25">
      <c r="A1" s="62" t="s">
        <v>83</v>
      </c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2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2" t="s">
        <v>77</v>
      </c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2" t="s">
        <v>73</v>
      </c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2" t="s">
        <v>74</v>
      </c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2" t="s">
        <v>75</v>
      </c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2" t="s">
        <v>79</v>
      </c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2" t="s">
        <v>80</v>
      </c>
      <c r="B8" s="61"/>
      <c r="C8" s="61"/>
      <c r="D8" s="61"/>
      <c r="E8" s="61"/>
      <c r="F8" s="61"/>
      <c r="G8" s="61"/>
      <c r="H8" s="61"/>
      <c r="I8" s="61"/>
    </row>
    <row r="9" spans="1:9" x14ac:dyDescent="0.25">
      <c r="A9" s="62" t="s">
        <v>81</v>
      </c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62" t="s">
        <v>82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61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61"/>
      <c r="B12" s="61"/>
      <c r="C12" s="61"/>
      <c r="D12" s="61"/>
      <c r="E12" s="61"/>
      <c r="F12" s="61"/>
      <c r="G12" s="61"/>
      <c r="H12" s="61"/>
      <c r="I12" s="61"/>
    </row>
    <row r="13" spans="1:9" x14ac:dyDescent="0.25">
      <c r="A13" s="62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61"/>
      <c r="B14" s="61"/>
      <c r="C14" s="61"/>
      <c r="D14" s="61"/>
      <c r="E14" s="61"/>
      <c r="F14" s="61"/>
      <c r="G14" s="61"/>
      <c r="H14" s="61"/>
      <c r="I14" s="61"/>
    </row>
    <row r="15" spans="1:9" x14ac:dyDescent="0.25">
      <c r="A15" s="61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61"/>
      <c r="B16" s="61"/>
      <c r="C16" s="61"/>
      <c r="D16" s="61"/>
      <c r="E16" s="61"/>
      <c r="F16" s="61"/>
      <c r="G16" s="61"/>
      <c r="H16" s="61"/>
      <c r="I16" s="61"/>
    </row>
    <row r="17" spans="1:9" x14ac:dyDescent="0.25">
      <c r="A17" s="61"/>
      <c r="B17" s="61"/>
      <c r="C17" s="61"/>
      <c r="D17" s="61"/>
      <c r="E17" s="61"/>
      <c r="F17" s="61"/>
      <c r="G17" s="61"/>
      <c r="H17" s="61"/>
      <c r="I17" s="61"/>
    </row>
    <row r="18" spans="1:9" x14ac:dyDescent="0.25">
      <c r="A18" s="61"/>
      <c r="B18" s="61"/>
      <c r="C18" s="61"/>
      <c r="D18" s="61"/>
      <c r="E18" s="61"/>
      <c r="F18" s="61"/>
      <c r="G18" s="61"/>
      <c r="H18" s="61"/>
      <c r="I18" s="61"/>
    </row>
    <row r="19" spans="1:9" x14ac:dyDescent="0.25">
      <c r="A19" s="61"/>
      <c r="B19" s="61"/>
      <c r="C19" s="61"/>
      <c r="D19" s="61"/>
      <c r="E19" s="61"/>
      <c r="F19" s="61"/>
      <c r="G19" s="61"/>
      <c r="H19" s="61"/>
      <c r="I19" s="61"/>
    </row>
    <row r="20" spans="1:9" x14ac:dyDescent="0.25">
      <c r="A20" s="61"/>
      <c r="B20" s="61"/>
      <c r="C20" s="61"/>
      <c r="D20" s="61"/>
      <c r="E20" s="61"/>
      <c r="F20" s="61"/>
      <c r="G20" s="61"/>
      <c r="H20" s="61"/>
      <c r="I20" s="61"/>
    </row>
    <row r="21" spans="1:9" x14ac:dyDescent="0.25">
      <c r="A21" s="61"/>
      <c r="B21" s="61"/>
      <c r="C21" s="61"/>
      <c r="D21" s="61"/>
      <c r="E21" s="61"/>
      <c r="F21" s="61"/>
      <c r="G21" s="61"/>
      <c r="H21" s="61"/>
      <c r="I21" s="61"/>
    </row>
    <row r="22" spans="1:9" x14ac:dyDescent="0.25">
      <c r="A22" s="61"/>
      <c r="B22" s="61"/>
      <c r="C22" s="61"/>
      <c r="D22" s="61"/>
      <c r="E22" s="61"/>
      <c r="F22" s="61"/>
      <c r="G22" s="61"/>
      <c r="H22" s="61"/>
      <c r="I22" s="61"/>
    </row>
    <row r="23" spans="1:9" x14ac:dyDescent="0.25">
      <c r="A23" s="61"/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61"/>
      <c r="B24" s="61"/>
      <c r="C24" s="61"/>
      <c r="D24" s="61"/>
      <c r="E24" s="61"/>
      <c r="F24" s="61"/>
      <c r="G24" s="61"/>
      <c r="H24" s="61"/>
      <c r="I24" s="61"/>
    </row>
    <row r="25" spans="1:9" x14ac:dyDescent="0.25">
      <c r="A25" s="61"/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61"/>
      <c r="B26" s="61"/>
      <c r="C26" s="61"/>
      <c r="D26" s="61"/>
      <c r="E26" s="61"/>
      <c r="F26" s="61"/>
      <c r="G26" s="61"/>
      <c r="H26" s="61"/>
      <c r="I26" s="61"/>
    </row>
    <row r="27" spans="1:9" x14ac:dyDescent="0.25">
      <c r="A27" s="61"/>
      <c r="B27" s="61"/>
      <c r="C27" s="61"/>
      <c r="D27" s="61"/>
      <c r="E27" s="61"/>
      <c r="F27" s="61"/>
      <c r="G27" s="61"/>
      <c r="H27" s="61"/>
      <c r="I27" s="61"/>
    </row>
    <row r="28" spans="1:9" x14ac:dyDescent="0.25">
      <c r="A28" s="61"/>
      <c r="B28" s="61"/>
      <c r="C28" s="61"/>
      <c r="D28" s="61"/>
      <c r="E28" s="61"/>
      <c r="F28" s="61"/>
      <c r="G28" s="61"/>
      <c r="H28" s="61"/>
      <c r="I28" s="61"/>
    </row>
    <row r="29" spans="1:9" x14ac:dyDescent="0.25">
      <c r="A29" s="61"/>
      <c r="B29" s="61"/>
      <c r="C29" s="61"/>
      <c r="D29" s="61"/>
      <c r="E29" s="61"/>
      <c r="F29" s="61"/>
      <c r="G29" s="61"/>
      <c r="H29" s="61"/>
      <c r="I29" s="61"/>
    </row>
    <row r="30" spans="1:9" x14ac:dyDescent="0.25">
      <c r="A30" s="61"/>
      <c r="B30" s="61"/>
      <c r="C30" s="61"/>
      <c r="D30" s="61"/>
      <c r="E30" s="61"/>
      <c r="F30" s="61"/>
      <c r="G30" s="61"/>
      <c r="H30" s="61"/>
      <c r="I30" s="61"/>
    </row>
    <row r="31" spans="1:9" x14ac:dyDescent="0.25">
      <c r="A31" s="61"/>
      <c r="B31" s="61"/>
      <c r="C31" s="61"/>
      <c r="D31" s="61"/>
      <c r="E31" s="61"/>
      <c r="F31" s="61"/>
      <c r="G31" s="61"/>
      <c r="H31" s="61"/>
      <c r="I31" s="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Реализация</vt:lpstr>
      <vt:lpstr>Нормативы</vt:lpstr>
      <vt:lpstr>Задача- подробное описание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Gaponova Anna</dc:creator>
  <cp:lastModifiedBy>Аня</cp:lastModifiedBy>
  <dcterms:created xsi:type="dcterms:W3CDTF">2014-11-28T06:28:16Z</dcterms:created>
  <dcterms:modified xsi:type="dcterms:W3CDTF">2014-11-29T06:21:33Z</dcterms:modified>
</cp:coreProperties>
</file>