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ЭтаКнига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esktop\"/>
    </mc:Choice>
  </mc:AlternateContent>
  <bookViews>
    <workbookView xWindow="0" yWindow="0" windowWidth="28800" windowHeight="14580"/>
  </bookViews>
  <sheets>
    <sheet name="СЕТИ" sheetId="4" r:id="rId1"/>
    <sheet name="Акваточки + БЦ" sheetId="7" state="hidden" r:id="rId2"/>
    <sheet name="А кат" sheetId="9" state="hidden" r:id="rId3"/>
    <sheet name="План по дням" sheetId="12" r:id="rId4"/>
  </sheets>
  <definedNames>
    <definedName name="_xlnm._FilterDatabase" localSheetId="0" hidden="1">СЕТИ!$A$7:$H$18</definedName>
    <definedName name="Z_45DF57D9_6608_4BD1_8FCD_87B588548B1E_.wvu.Cols" localSheetId="0" hidden="1">СЕТИ!#REF!,СЕТИ!#REF!,СЕТИ!#REF!</definedName>
    <definedName name="Z_45DF57D9_6608_4BD1_8FCD_87B588548B1E_.wvu.PrintArea" localSheetId="0" hidden="1">СЕТИ!$A$4:$H$18</definedName>
    <definedName name="Z_8487874E_79BE_4882_BE5B_1D73FDCF591A_.wvu.Cols" localSheetId="0" hidden="1">СЕТИ!#REF!,СЕТИ!#REF!,СЕТИ!#REF!</definedName>
    <definedName name="Z_8487874E_79BE_4882_BE5B_1D73FDCF591A_.wvu.PrintArea" localSheetId="0" hidden="1">СЕТИ!$A$4:$H$18</definedName>
    <definedName name="Z_A0EDE7C0_82BD_4406_A387_0C6A355067B2_.wvu.Cols" localSheetId="0" hidden="1">СЕТИ!#REF!,СЕТИ!#REF!</definedName>
    <definedName name="Z_A0EDE7C0_82BD_4406_A387_0C6A355067B2_.wvu.PrintArea" localSheetId="0" hidden="1">СЕТИ!$A$4:$H$18</definedName>
    <definedName name="Z_A0EDE7C0_82BD_4406_A387_0C6A355067B2_.wvu.Rows" localSheetId="0" hidden="1">СЕТИ!#REF!,СЕТИ!#REF!,СЕТИ!#REF!</definedName>
    <definedName name="Z_B6B91351_6B07_4695_9AAC_ABC4BAB1F8F1_.wvu.Cols" localSheetId="0" hidden="1">СЕТИ!#REF!,СЕТИ!#REF!,СЕТИ!#REF!</definedName>
    <definedName name="Z_B6B91351_6B07_4695_9AAC_ABC4BAB1F8F1_.wvu.PrintArea" localSheetId="0" hidden="1">СЕТИ!$A$4:$H$18</definedName>
    <definedName name="_xlnm.Print_Area" localSheetId="0">СЕТИ!$A$4:$H$18</definedName>
  </definedNames>
  <calcPr calcId="152511"/>
  <customWorkbookViews>
    <customWorkbookView name="e.tokareva - Личное представление" guid="{45DF57D9-6608-4BD1-8FCD-87B588548B1E}" mergeInterval="0" personalView="1" maximized="1" windowWidth="1276" windowHeight="836" activeSheetId="3"/>
    <customWorkbookView name="--- - Личное представление" guid="{8487874E-79BE-4882-BE5B-1D73FDCF591A}" mergeInterval="0" personalView="1" maximized="1" windowWidth="1020" windowHeight="629" activeSheetId="4"/>
    <customWorkbookView name="e.hohlova - Личное представление" guid="{430E4512-BACC-448A-8BB7-9E94518AEBBC}" mergeInterval="0" personalView="1" maximized="1" windowWidth="1020" windowHeight="577" activeSheetId="4"/>
    <customWorkbookView name="e.zavyalova - Личное представление" guid="{A0EDE7C0-82BD-4406-A387-0C6A355067B2}" mergeInterval="0" personalView="1" maximized="1" windowWidth="1020" windowHeight="629" activeSheetId="4"/>
    <customWorkbookView name="a.rafikova - Личное представление" guid="{B6B91351-6B07-4695-9AAC-ABC4BAB1F8F1}" mergeInterval="0" personalView="1" maximized="1" windowWidth="1276" windowHeight="885" activeSheetId="4"/>
  </customWorkbookViews>
  <pivotCaches>
    <pivotCache cacheId="0" r:id="rId5"/>
  </pivotCaches>
</workbook>
</file>

<file path=xl/calcChain.xml><?xml version="1.0" encoding="utf-8"?>
<calcChain xmlns="http://schemas.openxmlformats.org/spreadsheetml/2006/main">
  <c r="G9" i="4" l="1"/>
  <c r="G10" i="4"/>
  <c r="G11" i="4"/>
  <c r="G12" i="4"/>
  <c r="G13" i="4"/>
  <c r="G14" i="4"/>
  <c r="G15" i="4"/>
  <c r="G16" i="4"/>
  <c r="G17" i="4"/>
  <c r="G18" i="4"/>
  <c r="G8" i="4"/>
  <c r="AN25" i="12" l="1"/>
  <c r="AM25" i="12"/>
  <c r="AL25" i="12"/>
  <c r="AJ25" i="12"/>
  <c r="AI25" i="12"/>
  <c r="AG25" i="12"/>
  <c r="AF25" i="12"/>
  <c r="AE25" i="12"/>
  <c r="AC25" i="12"/>
  <c r="AB25" i="12"/>
  <c r="Z25" i="12"/>
  <c r="Y25" i="12"/>
  <c r="X25" i="12"/>
  <c r="V25" i="12"/>
  <c r="U25" i="12"/>
  <c r="S25" i="12"/>
  <c r="R25" i="12"/>
  <c r="Q25" i="12"/>
  <c r="O25" i="12"/>
  <c r="N25" i="12"/>
  <c r="M25" i="12"/>
  <c r="L25" i="12"/>
  <c r="K25" i="12"/>
  <c r="AN24" i="12"/>
  <c r="AM24" i="12"/>
  <c r="AL24" i="12"/>
  <c r="AJ24" i="12"/>
  <c r="AI24" i="12"/>
  <c r="AG24" i="12"/>
  <c r="AF24" i="12"/>
  <c r="AE24" i="12"/>
  <c r="AC24" i="12"/>
  <c r="AB24" i="12"/>
  <c r="Z24" i="12"/>
  <c r="Y24" i="12"/>
  <c r="X24" i="12"/>
  <c r="V24" i="12"/>
  <c r="U24" i="12"/>
  <c r="S24" i="12"/>
  <c r="R24" i="12"/>
  <c r="Q24" i="12"/>
  <c r="O24" i="12"/>
  <c r="N24" i="12"/>
  <c r="M24" i="12"/>
  <c r="L24" i="12"/>
  <c r="K24" i="12"/>
  <c r="AN23" i="12"/>
  <c r="AM23" i="12"/>
  <c r="AL23" i="12"/>
  <c r="AJ23" i="12"/>
  <c r="AI23" i="12"/>
  <c r="AG23" i="12"/>
  <c r="AF23" i="12"/>
  <c r="AE23" i="12"/>
  <c r="AC23" i="12"/>
  <c r="AB23" i="12"/>
  <c r="Z23" i="12"/>
  <c r="Y23" i="12"/>
  <c r="X23" i="12"/>
  <c r="V23" i="12"/>
  <c r="U23" i="12"/>
  <c r="S23" i="12"/>
  <c r="R23" i="12"/>
  <c r="Q23" i="12"/>
  <c r="O23" i="12"/>
  <c r="N23" i="12"/>
  <c r="M23" i="12"/>
  <c r="L23" i="12"/>
  <c r="K23" i="12"/>
  <c r="AN22" i="12"/>
  <c r="AM22" i="12"/>
  <c r="AL22" i="12"/>
  <c r="AJ22" i="12"/>
  <c r="AI22" i="12"/>
  <c r="AG22" i="12"/>
  <c r="AF22" i="12"/>
  <c r="AE22" i="12"/>
  <c r="AC22" i="12"/>
  <c r="AB22" i="12"/>
  <c r="Z22" i="12"/>
  <c r="Y22" i="12"/>
  <c r="X22" i="12"/>
  <c r="V22" i="12"/>
  <c r="U22" i="12"/>
  <c r="S22" i="12"/>
  <c r="R22" i="12"/>
  <c r="Q22" i="12"/>
  <c r="O22" i="12"/>
  <c r="N22" i="12"/>
  <c r="M22" i="12"/>
  <c r="L22" i="12"/>
  <c r="K22" i="12"/>
  <c r="AN21" i="12"/>
  <c r="AM21" i="12"/>
  <c r="AL21" i="12"/>
  <c r="AJ21" i="12"/>
  <c r="AI21" i="12"/>
  <c r="AG21" i="12"/>
  <c r="AF21" i="12"/>
  <c r="AE21" i="12"/>
  <c r="AC21" i="12"/>
  <c r="AB21" i="12"/>
  <c r="Z21" i="12"/>
  <c r="Y21" i="12"/>
  <c r="X21" i="12"/>
  <c r="V21" i="12"/>
  <c r="U21" i="12"/>
  <c r="S21" i="12"/>
  <c r="R21" i="12"/>
  <c r="Q21" i="12"/>
  <c r="O21" i="12"/>
  <c r="N21" i="12"/>
  <c r="M21" i="12"/>
  <c r="L21" i="12"/>
  <c r="K21" i="12"/>
  <c r="AN20" i="12"/>
  <c r="AM20" i="12"/>
  <c r="AL20" i="12"/>
  <c r="AJ20" i="12"/>
  <c r="AI20" i="12"/>
  <c r="AG20" i="12"/>
  <c r="AF20" i="12"/>
  <c r="AE20" i="12"/>
  <c r="AC20" i="12"/>
  <c r="AB20" i="12"/>
  <c r="Z20" i="12"/>
  <c r="Y20" i="12"/>
  <c r="X20" i="12"/>
  <c r="V20" i="12"/>
  <c r="U20" i="12"/>
  <c r="S20" i="12"/>
  <c r="R20" i="12"/>
  <c r="Q20" i="12"/>
  <c r="O20" i="12"/>
  <c r="N20" i="12"/>
  <c r="M20" i="12"/>
  <c r="L20" i="12"/>
  <c r="K20" i="12"/>
  <c r="AN19" i="12"/>
  <c r="AM19" i="12"/>
  <c r="AL19" i="12"/>
  <c r="AJ19" i="12"/>
  <c r="AI19" i="12"/>
  <c r="AG19" i="12"/>
  <c r="AF19" i="12"/>
  <c r="AE19" i="12"/>
  <c r="AC19" i="12"/>
  <c r="AB19" i="12"/>
  <c r="Z19" i="12"/>
  <c r="Y19" i="12"/>
  <c r="X19" i="12"/>
  <c r="V19" i="12"/>
  <c r="U19" i="12"/>
  <c r="S19" i="12"/>
  <c r="R19" i="12"/>
  <c r="Q19" i="12"/>
  <c r="O19" i="12"/>
  <c r="N19" i="12"/>
  <c r="M19" i="12"/>
  <c r="L19" i="12"/>
  <c r="K19" i="12"/>
  <c r="AN18" i="12"/>
  <c r="AM18" i="12"/>
  <c r="AL18" i="12"/>
  <c r="AK18" i="12"/>
  <c r="AJ18" i="12"/>
  <c r="AH18" i="12"/>
  <c r="AG18" i="12"/>
  <c r="AF18" i="12"/>
  <c r="AE18" i="12"/>
  <c r="AD18" i="12"/>
  <c r="AC18" i="12"/>
  <c r="AA18" i="12"/>
  <c r="Z18" i="12"/>
  <c r="Y18" i="12"/>
  <c r="X18" i="12"/>
  <c r="W18" i="12"/>
  <c r="V18" i="12"/>
  <c r="T18" i="12"/>
  <c r="S18" i="12"/>
  <c r="R18" i="12"/>
  <c r="Q18" i="12"/>
  <c r="P18" i="12"/>
  <c r="O18" i="12"/>
  <c r="N18" i="12"/>
  <c r="M18" i="12"/>
  <c r="L18" i="12"/>
  <c r="K18" i="12"/>
  <c r="AN17" i="12"/>
  <c r="AM17" i="12"/>
  <c r="AL17" i="12"/>
  <c r="AK17" i="12"/>
  <c r="AJ17" i="12"/>
  <c r="AH17" i="12"/>
  <c r="AG17" i="12"/>
  <c r="AF17" i="12"/>
  <c r="AE17" i="12"/>
  <c r="AD17" i="12"/>
  <c r="AC17" i="12"/>
  <c r="AA17" i="12"/>
  <c r="Z17" i="12"/>
  <c r="Y17" i="12"/>
  <c r="X17" i="12"/>
  <c r="W17" i="12"/>
  <c r="V17" i="12"/>
  <c r="T17" i="12"/>
  <c r="S17" i="12"/>
  <c r="R17" i="12"/>
  <c r="Q17" i="12"/>
  <c r="P17" i="12"/>
  <c r="O17" i="12"/>
  <c r="N17" i="12"/>
  <c r="M17" i="12"/>
  <c r="L17" i="12"/>
  <c r="K17" i="12"/>
  <c r="AN16" i="12"/>
  <c r="AM16" i="12"/>
  <c r="AL16" i="12"/>
  <c r="AK16" i="12"/>
  <c r="AJ16" i="12"/>
  <c r="AH16" i="12"/>
  <c r="AG16" i="12"/>
  <c r="AF16" i="12"/>
  <c r="AE16" i="12"/>
  <c r="AD16" i="12"/>
  <c r="AC16" i="12"/>
  <c r="AA16" i="12"/>
  <c r="Z16" i="12"/>
  <c r="Y16" i="12"/>
  <c r="X16" i="12"/>
  <c r="W16" i="12"/>
  <c r="V16" i="12"/>
  <c r="T16" i="12"/>
  <c r="S16" i="12"/>
  <c r="R16" i="12"/>
  <c r="Q16" i="12"/>
  <c r="P16" i="12"/>
  <c r="O16" i="12"/>
  <c r="N16" i="12"/>
  <c r="M16" i="12"/>
  <c r="L16" i="12"/>
  <c r="K16" i="12"/>
  <c r="AN15" i="12"/>
  <c r="AM15" i="12"/>
  <c r="AL15" i="12"/>
  <c r="AK15" i="12"/>
  <c r="AJ15" i="12"/>
  <c r="AH15" i="12"/>
  <c r="AG15" i="12"/>
  <c r="AF15" i="12"/>
  <c r="AE15" i="12"/>
  <c r="AD15" i="12"/>
  <c r="AC15" i="12"/>
  <c r="AA15" i="12"/>
  <c r="Z15" i="12"/>
  <c r="Y15" i="12"/>
  <c r="X15" i="12"/>
  <c r="W15" i="12"/>
  <c r="V15" i="12"/>
  <c r="T15" i="12"/>
  <c r="S15" i="12"/>
  <c r="R15" i="12"/>
  <c r="Q15" i="12"/>
  <c r="P15" i="12"/>
  <c r="O15" i="12"/>
  <c r="N15" i="12"/>
  <c r="M15" i="12"/>
  <c r="L15" i="12"/>
  <c r="K15" i="12"/>
  <c r="AN14" i="12"/>
  <c r="AL14" i="12"/>
  <c r="AK14" i="12"/>
  <c r="AJ14" i="12"/>
  <c r="AI14" i="12"/>
  <c r="AH14" i="12"/>
  <c r="AG14" i="12"/>
  <c r="AE14" i="12"/>
  <c r="AD14" i="12"/>
  <c r="AC14" i="12"/>
  <c r="AB14" i="12"/>
  <c r="AA14" i="12"/>
  <c r="Z14" i="12"/>
  <c r="X14" i="12"/>
  <c r="W14" i="12"/>
  <c r="V14" i="12"/>
  <c r="U14" i="12"/>
  <c r="T14" i="12"/>
  <c r="S14" i="12"/>
  <c r="Q14" i="12"/>
  <c r="P14" i="12"/>
  <c r="O14" i="12"/>
  <c r="N14" i="12"/>
  <c r="M14" i="12"/>
  <c r="L14" i="12"/>
  <c r="AN13" i="12"/>
  <c r="AM13" i="12"/>
  <c r="AK13" i="12"/>
  <c r="AJ13" i="12"/>
  <c r="AI13" i="12"/>
  <c r="AH13" i="12"/>
  <c r="AG13" i="12"/>
  <c r="AF13" i="12"/>
  <c r="AD13" i="12"/>
  <c r="AC13" i="12"/>
  <c r="AB13" i="12"/>
  <c r="AA13" i="12"/>
  <c r="Z13" i="12"/>
  <c r="Y13" i="12"/>
  <c r="W13" i="12"/>
  <c r="V13" i="12"/>
  <c r="U13" i="12"/>
  <c r="T13" i="12"/>
  <c r="S13" i="12"/>
  <c r="R13" i="12"/>
  <c r="P13" i="12"/>
  <c r="O13" i="12"/>
  <c r="N13" i="12"/>
  <c r="M13" i="12"/>
  <c r="L13" i="12"/>
  <c r="K13" i="12"/>
  <c r="AN12" i="12"/>
  <c r="AM12" i="12"/>
  <c r="AK12" i="12"/>
  <c r="AJ12" i="12"/>
  <c r="AI12" i="12"/>
  <c r="AH12" i="12"/>
  <c r="AG12" i="12"/>
  <c r="AF12" i="12"/>
  <c r="AD12" i="12"/>
  <c r="AC12" i="12"/>
  <c r="AB12" i="12"/>
  <c r="AA12" i="12"/>
  <c r="Z12" i="12"/>
  <c r="Y12" i="12"/>
  <c r="W12" i="12"/>
  <c r="V12" i="12"/>
  <c r="U12" i="12"/>
  <c r="T12" i="12"/>
  <c r="S12" i="12"/>
  <c r="R12" i="12"/>
  <c r="P12" i="12"/>
  <c r="O12" i="12"/>
  <c r="N12" i="12"/>
  <c r="M12" i="12"/>
  <c r="L12" i="12"/>
  <c r="K12" i="12"/>
  <c r="AN11" i="12"/>
  <c r="AM11" i="12"/>
  <c r="AL11" i="12"/>
  <c r="AK11" i="12"/>
  <c r="AJ11" i="12"/>
  <c r="AI11" i="12"/>
  <c r="AH11" i="12"/>
  <c r="AG11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AN10" i="12"/>
  <c r="AM10" i="12"/>
  <c r="AL10" i="12"/>
  <c r="AK10" i="12"/>
  <c r="AJ10" i="12"/>
  <c r="AH10" i="12"/>
  <c r="AG10" i="12"/>
  <c r="AF10" i="12"/>
  <c r="AE10" i="12"/>
  <c r="AD10" i="12"/>
  <c r="AC10" i="12"/>
  <c r="AA10" i="12"/>
  <c r="Z10" i="12"/>
  <c r="Y10" i="12"/>
  <c r="X10" i="12"/>
  <c r="W10" i="12"/>
  <c r="V10" i="12"/>
  <c r="T10" i="12"/>
  <c r="S10" i="12"/>
  <c r="R10" i="12"/>
  <c r="Q10" i="12"/>
  <c r="P10" i="12"/>
  <c r="O10" i="12"/>
  <c r="N10" i="12"/>
  <c r="M10" i="12"/>
  <c r="L10" i="12"/>
  <c r="K10" i="12"/>
  <c r="AN9" i="12"/>
  <c r="AM9" i="12"/>
  <c r="AL9" i="12"/>
  <c r="AK9" i="12"/>
  <c r="AJ9" i="12"/>
  <c r="AH9" i="12"/>
  <c r="AG9" i="12"/>
  <c r="AF9" i="12"/>
  <c r="AE9" i="12"/>
  <c r="AD9" i="12"/>
  <c r="AC9" i="12"/>
  <c r="AA9" i="12"/>
  <c r="Z9" i="12"/>
  <c r="Y9" i="12"/>
  <c r="X9" i="12"/>
  <c r="W9" i="12"/>
  <c r="V9" i="12"/>
  <c r="T9" i="12"/>
  <c r="S9" i="12"/>
  <c r="R9" i="12"/>
  <c r="Q9" i="12"/>
  <c r="P9" i="12"/>
  <c r="O9" i="12"/>
  <c r="N9" i="12"/>
  <c r="M9" i="12"/>
  <c r="L9" i="12"/>
  <c r="K9" i="12"/>
  <c r="AN8" i="12"/>
  <c r="AM8" i="12"/>
  <c r="AL8" i="12"/>
  <c r="AK8" i="12"/>
  <c r="AJ8" i="12"/>
  <c r="AH8" i="12"/>
  <c r="AG8" i="12"/>
  <c r="AF8" i="12"/>
  <c r="AE8" i="12"/>
  <c r="AD8" i="12"/>
  <c r="AC8" i="12"/>
  <c r="AA8" i="12"/>
  <c r="Z8" i="12"/>
  <c r="Y8" i="12"/>
  <c r="X8" i="12"/>
  <c r="W8" i="12"/>
  <c r="V8" i="12"/>
  <c r="T8" i="12"/>
  <c r="S8" i="12"/>
  <c r="R8" i="12"/>
  <c r="Q8" i="12"/>
  <c r="P8" i="12"/>
  <c r="O8" i="12"/>
  <c r="N8" i="12"/>
  <c r="M8" i="12"/>
  <c r="L8" i="12"/>
  <c r="K8" i="12"/>
  <c r="AN7" i="12"/>
  <c r="AM7" i="12"/>
  <c r="AL7" i="12"/>
  <c r="AK7" i="12"/>
  <c r="AJ7" i="12"/>
  <c r="AH7" i="12"/>
  <c r="AG7" i="12"/>
  <c r="AF7" i="12"/>
  <c r="AE7" i="12"/>
  <c r="AD7" i="12"/>
  <c r="AC7" i="12"/>
  <c r="AA7" i="12"/>
  <c r="Z7" i="12"/>
  <c r="Y7" i="12"/>
  <c r="X7" i="12"/>
  <c r="W7" i="12"/>
  <c r="V7" i="12"/>
  <c r="T7" i="12"/>
  <c r="S7" i="12"/>
  <c r="R7" i="12"/>
  <c r="Q7" i="12"/>
  <c r="P7" i="12"/>
  <c r="O7" i="12"/>
  <c r="N7" i="12"/>
  <c r="M7" i="12"/>
  <c r="L7" i="12"/>
  <c r="K7" i="12"/>
  <c r="AN6" i="12"/>
  <c r="AM6" i="12"/>
  <c r="AL6" i="12"/>
  <c r="AK6" i="12"/>
  <c r="AJ6" i="12"/>
  <c r="AI6" i="12"/>
  <c r="AH6" i="12"/>
  <c r="AG6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AN5" i="12"/>
  <c r="AM5" i="12"/>
  <c r="AL5" i="12"/>
  <c r="AK5" i="12"/>
  <c r="AJ5" i="12"/>
  <c r="AI5" i="12"/>
  <c r="AH5" i="12"/>
  <c r="AG5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B4" i="4"/>
  <c r="C3" i="4"/>
  <c r="C1" i="4"/>
  <c r="H18" i="4"/>
  <c r="H9" i="4"/>
  <c r="H10" i="4"/>
  <c r="H11" i="4"/>
  <c r="H12" i="4"/>
  <c r="H13" i="4"/>
  <c r="H14" i="4"/>
  <c r="H15" i="4"/>
  <c r="H16" i="4"/>
  <c r="H17" i="4"/>
  <c r="H8" i="4"/>
  <c r="F9" i="4"/>
  <c r="F10" i="4"/>
  <c r="F11" i="4"/>
  <c r="F12" i="4"/>
  <c r="F13" i="4"/>
  <c r="F14" i="4"/>
  <c r="F15" i="4"/>
  <c r="F16" i="4"/>
  <c r="F17" i="4"/>
  <c r="F18" i="4"/>
  <c r="F8" i="4"/>
  <c r="C2" i="4" l="1"/>
  <c r="AP11" i="12"/>
  <c r="G6" i="12"/>
  <c r="AP6" i="12"/>
  <c r="G5" i="12"/>
  <c r="G25" i="12"/>
  <c r="AH25" i="12" s="1"/>
  <c r="AP5" i="12"/>
  <c r="G8" i="12"/>
  <c r="AI8" i="12" s="1"/>
  <c r="G10" i="12"/>
  <c r="AB10" i="12" s="1"/>
  <c r="G11" i="12"/>
  <c r="AQ11" i="12" s="1"/>
  <c r="G12" i="12"/>
  <c r="X12" i="12" s="1"/>
  <c r="G14" i="12"/>
  <c r="Y14" i="12" s="1"/>
  <c r="G17" i="12"/>
  <c r="AB17" i="12" s="1"/>
  <c r="G21" i="12"/>
  <c r="AD21" i="12" s="1"/>
  <c r="G23" i="12"/>
  <c r="AH23" i="12" s="1"/>
  <c r="AB8" i="12"/>
  <c r="U8" i="12"/>
  <c r="AI10" i="12"/>
  <c r="AL12" i="12"/>
  <c r="AF14" i="12"/>
  <c r="AI17" i="12"/>
  <c r="G18" i="12"/>
  <c r="W21" i="12"/>
  <c r="AD23" i="12"/>
  <c r="AD25" i="12"/>
  <c r="T25" i="12"/>
  <c r="AA25" i="12"/>
  <c r="W25" i="12"/>
  <c r="G7" i="12"/>
  <c r="G9" i="12"/>
  <c r="G15" i="12"/>
  <c r="G19" i="12"/>
  <c r="G13" i="12"/>
  <c r="G16" i="12"/>
  <c r="G20" i="12"/>
  <c r="G22" i="12"/>
  <c r="G24" i="12"/>
  <c r="P25" i="12" l="1"/>
  <c r="AA23" i="12"/>
  <c r="T21" i="12"/>
  <c r="AE12" i="12"/>
  <c r="AK25" i="12"/>
  <c r="AK21" i="12"/>
  <c r="P23" i="12"/>
  <c r="U17" i="12"/>
  <c r="Q12" i="12"/>
  <c r="U10" i="12"/>
  <c r="AP10" i="12" s="1"/>
  <c r="AQ10" i="12" s="1"/>
  <c r="AH21" i="12"/>
  <c r="AM14" i="12"/>
  <c r="AP14" i="12" s="1"/>
  <c r="AQ14" i="12" s="1"/>
  <c r="AQ6" i="12"/>
  <c r="AP17" i="12"/>
  <c r="AQ17" i="12" s="1"/>
  <c r="AA21" i="12"/>
  <c r="P21" i="12"/>
  <c r="R14" i="12"/>
  <c r="AP12" i="12"/>
  <c r="AQ12" i="12" s="1"/>
  <c r="AQ5" i="12"/>
  <c r="AP25" i="12"/>
  <c r="AQ25" i="12" s="1"/>
  <c r="W23" i="12"/>
  <c r="AK23" i="12"/>
  <c r="T23" i="12"/>
  <c r="AP8" i="12"/>
  <c r="AQ8" i="12" s="1"/>
  <c r="AB7" i="12"/>
  <c r="AI7" i="12"/>
  <c r="U7" i="12"/>
  <c r="AI16" i="12"/>
  <c r="U16" i="12"/>
  <c r="AB16" i="12"/>
  <c r="AK24" i="12"/>
  <c r="AA24" i="12"/>
  <c r="W24" i="12"/>
  <c r="AH24" i="12"/>
  <c r="AD24" i="12"/>
  <c r="T24" i="12"/>
  <c r="P24" i="12"/>
  <c r="AK20" i="12"/>
  <c r="AA20" i="12"/>
  <c r="W20" i="12"/>
  <c r="AH20" i="12"/>
  <c r="AD20" i="12"/>
  <c r="T20" i="12"/>
  <c r="P20" i="12"/>
  <c r="AE13" i="12"/>
  <c r="Q13" i="12"/>
  <c r="AL13" i="12"/>
  <c r="X13" i="12"/>
  <c r="AH19" i="12"/>
  <c r="AD19" i="12"/>
  <c r="T19" i="12"/>
  <c r="P19" i="12"/>
  <c r="AK19" i="12"/>
  <c r="AA19" i="12"/>
  <c r="W19" i="12"/>
  <c r="AI18" i="12"/>
  <c r="U18" i="12"/>
  <c r="AB18" i="12"/>
  <c r="AK22" i="12"/>
  <c r="AA22" i="12"/>
  <c r="W22" i="12"/>
  <c r="AH22" i="12"/>
  <c r="AD22" i="12"/>
  <c r="T22" i="12"/>
  <c r="P22" i="12"/>
  <c r="AI9" i="12"/>
  <c r="AB9" i="12"/>
  <c r="U9" i="12"/>
  <c r="AB15" i="12"/>
  <c r="AI15" i="12"/>
  <c r="U15" i="12"/>
  <c r="AP21" i="12" l="1"/>
  <c r="AQ21" i="12" s="1"/>
  <c r="AP15" i="12"/>
  <c r="AQ15" i="12" s="1"/>
  <c r="AP20" i="12"/>
  <c r="AQ20" i="12" s="1"/>
  <c r="AP23" i="12"/>
  <c r="AQ23" i="12" s="1"/>
  <c r="AP9" i="12"/>
  <c r="AQ9" i="12" s="1"/>
  <c r="AP22" i="12"/>
  <c r="AQ22" i="12" s="1"/>
  <c r="AP18" i="12"/>
  <c r="AQ18" i="12" s="1"/>
  <c r="AP19" i="12"/>
  <c r="AQ19" i="12" s="1"/>
  <c r="AP13" i="12"/>
  <c r="AQ13" i="12" s="1"/>
  <c r="AP24" i="12"/>
  <c r="AQ24" i="12" s="1"/>
  <c r="AP16" i="12"/>
  <c r="AQ16" i="12" s="1"/>
  <c r="AP7" i="12"/>
  <c r="AQ7" i="12" s="1"/>
  <c r="B4" i="7" l="1"/>
  <c r="E23" i="7"/>
  <c r="F23" i="7"/>
  <c r="J23" i="7"/>
  <c r="I23" i="7"/>
  <c r="G23" i="7" l="1"/>
  <c r="H23" i="7"/>
  <c r="C1" i="7" l="1"/>
  <c r="C4" i="7" l="1"/>
  <c r="C2" i="7" l="1"/>
  <c r="C3" i="7" s="1"/>
</calcChain>
</file>

<file path=xl/sharedStrings.xml><?xml version="1.0" encoding="utf-8"?>
<sst xmlns="http://schemas.openxmlformats.org/spreadsheetml/2006/main" count="447" uniqueCount="100">
  <si>
    <t>План</t>
  </si>
  <si>
    <t>Факт</t>
  </si>
  <si>
    <t>% вып-я</t>
  </si>
  <si>
    <t>% вып-я по прогнозу</t>
  </si>
  <si>
    <t>Прогноз, бут</t>
  </si>
  <si>
    <t>ИТОГО</t>
  </si>
  <si>
    <t>Отработано</t>
  </si>
  <si>
    <t>Осталось</t>
  </si>
  <si>
    <t>Всего раб.дней</t>
  </si>
  <si>
    <t>Менеджер</t>
  </si>
  <si>
    <t>СЕТЬ</t>
  </si>
  <si>
    <t>Метро (Москва)</t>
  </si>
  <si>
    <t>Реал (Москва)</t>
  </si>
  <si>
    <t>Ашан (Москва)</t>
  </si>
  <si>
    <t>Атак</t>
  </si>
  <si>
    <t>Диксика</t>
  </si>
  <si>
    <t>Интерторг (Семья)</t>
  </si>
  <si>
    <t>Гиперглобус</t>
  </si>
  <si>
    <t>7 Континент</t>
  </si>
  <si>
    <t>Дикси</t>
  </si>
  <si>
    <t>Зельгрос</t>
  </si>
  <si>
    <t>Елакс</t>
  </si>
  <si>
    <t>Билла</t>
  </si>
  <si>
    <t>Отдохни</t>
  </si>
  <si>
    <t>Мираторг</t>
  </si>
  <si>
    <t xml:space="preserve"> </t>
  </si>
  <si>
    <t>Объем продаж, руб</t>
  </si>
  <si>
    <t>Виктория-Московия</t>
  </si>
  <si>
    <t>Клиент</t>
  </si>
  <si>
    <t xml:space="preserve">Объем продаж, бут </t>
  </si>
  <si>
    <t>новых</t>
  </si>
  <si>
    <t>старых</t>
  </si>
  <si>
    <t/>
  </si>
  <si>
    <t>Акваточка Академика Анохина 9</t>
  </si>
  <si>
    <t>Акваточка  Дубровка</t>
  </si>
  <si>
    <t>БЦ Россолимо</t>
  </si>
  <si>
    <t>Акваточка  Новокуркинское ш. 51</t>
  </si>
  <si>
    <t>Поедут сегодня</t>
  </si>
  <si>
    <t>Основной менеджер покупателя</t>
  </si>
  <si>
    <t>Контрагент</t>
  </si>
  <si>
    <t>Адрес доставки</t>
  </si>
  <si>
    <t>Сумма продажи в Руб.</t>
  </si>
  <si>
    <t>Количество (в базовых единицах)</t>
  </si>
  <si>
    <t>Клюева Наталья</t>
  </si>
  <si>
    <t>Универсам Борисовский ООО</t>
  </si>
  <si>
    <t>Фадеев Евгений Александрович</t>
  </si>
  <si>
    <t>Лейпциг ТК</t>
  </si>
  <si>
    <t>Польская Мода ТК</t>
  </si>
  <si>
    <t>Сокольники ТК</t>
  </si>
  <si>
    <t>(пусто)</t>
  </si>
  <si>
    <t>Общий итог</t>
  </si>
  <si>
    <t>продажи в Руб.</t>
  </si>
  <si>
    <t>продажи Бут</t>
  </si>
  <si>
    <t xml:space="preserve">117133, Москва г, Академика Варги ул, дом № 8, корпус 1                                                                                                                                                                                                        </t>
  </si>
  <si>
    <t xml:space="preserve">119571, Москва г, 26-ти Бакинских Комиссаров ул, дом № 7, корпус 6                                                                                                                                                                                             </t>
  </si>
  <si>
    <t xml:space="preserve">107113, Москва г, Русаковская ул, дом № 31                                                                                                                                                                                                                     </t>
  </si>
  <si>
    <t xml:space="preserve">115569, Москва г, Каширское ш, дом № 80                                                                                                                                                                                                                        </t>
  </si>
  <si>
    <t>Твердохлебов Вадим Михайлович</t>
  </si>
  <si>
    <t>Азербайджан+ (мелкая тара)</t>
  </si>
  <si>
    <t xml:space="preserve">Москва г, Комсомольский пр-кт, дом № 40/13                                                                                                                                                                                                                     </t>
  </si>
  <si>
    <t>Бухарест ТК</t>
  </si>
  <si>
    <t xml:space="preserve">117461, Москва г, Каховка ул, дом № 27                                                                                                                                                                                                                         </t>
  </si>
  <si>
    <t>Захаров Иван Владимирович</t>
  </si>
  <si>
    <t xml:space="preserve">Кристи ООО(мелкая тара) </t>
  </si>
  <si>
    <t xml:space="preserve">109429, Москва г, Капотня 3-й кв-л, дом № 13                                                                                                                                                                                                                   </t>
  </si>
  <si>
    <t>Дынга Иван</t>
  </si>
  <si>
    <t>Лидер-Макс АНГАРСКАЯ  (мелкая тара)</t>
  </si>
  <si>
    <t xml:space="preserve">125412, Москва г, Ангарская ул, дом № 37/18                                                                                                                                                                                                                    </t>
  </si>
  <si>
    <t>Триумф (мелкая тара)</t>
  </si>
  <si>
    <t xml:space="preserve">115409, Москва г, Москворечье ул, дом № 31, корпус 2                                                                                                                                                                                                           </t>
  </si>
  <si>
    <t>Универсам Фея-2002 ООО (мелкая тара)</t>
  </si>
  <si>
    <t xml:space="preserve">115563, Москва г, Генерала Белова ул, дом № 29                                                                                                                                                                                                                 </t>
  </si>
  <si>
    <t>План на сегодня</t>
  </si>
  <si>
    <t>Сеть</t>
  </si>
  <si>
    <t>ФОРМУЛА!!!!</t>
  </si>
  <si>
    <t>Формула</t>
  </si>
  <si>
    <t>План бут на дату</t>
  </si>
  <si>
    <t>План на Сеть</t>
  </si>
  <si>
    <t>Продажи 3 мес</t>
  </si>
  <si>
    <t>%</t>
  </si>
  <si>
    <t>Адрес магазина</t>
  </si>
  <si>
    <t>ЛКАМ</t>
  </si>
  <si>
    <t>План на тт</t>
  </si>
  <si>
    <t>к-во поставок</t>
  </si>
  <si>
    <t>Число</t>
  </si>
  <si>
    <t>итого план по дням</t>
  </si>
  <si>
    <t>Разница (по дням vs  общий)</t>
  </si>
  <si>
    <t>день нед</t>
  </si>
  <si>
    <t>сб</t>
  </si>
  <si>
    <t>вс</t>
  </si>
  <si>
    <t>пн</t>
  </si>
  <si>
    <t>вт</t>
  </si>
  <si>
    <t>ср</t>
  </si>
  <si>
    <t>чт</t>
  </si>
  <si>
    <t>пт</t>
  </si>
  <si>
    <t>Праздники</t>
  </si>
  <si>
    <t xml:space="preserve">п </t>
  </si>
  <si>
    <t>п</t>
  </si>
  <si>
    <t>Иванов</t>
  </si>
  <si>
    <t>Подтянуть сюда общий план на сеть на заданную дату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</si>
</sst>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"/>
    <numFmt numFmtId="165" formatCode="#,##0&quot;Ј &quot;;\(#,##0&quot;Ј)&quot;"/>
    <numFmt numFmtId="166" formatCode="#,##0.00&quot;Ј &quot;;\(#,##0.00&quot;Ј)&quot;"/>
    <numFmt numFmtId="167" formatCode="\P#,##0\ ;[Red]&quot;(P&quot;#,##0\)"/>
    <numFmt numFmtId="168" formatCode="d/m/yy"/>
    <numFmt numFmtId="169" formatCode="d/mmm"/>
    <numFmt numFmtId="170" formatCode="#,##0&quot;Ј &quot;;[Red]\(#,##0&quot;Ј)&quot;"/>
    <numFmt numFmtId="171" formatCode="\ #,##0\ ;&quot; -&quot;#,##0\ ;&quot; - &quot;;@\ "/>
    <numFmt numFmtId="172" formatCode="0.0000"/>
    <numFmt numFmtId="173" formatCode="&quot; $&quot;#,##0\ ;&quot; $(&quot;#,##0\);&quot; $- &quot;;@\ "/>
    <numFmt numFmtId="174" formatCode="&quot; $&quot;#,##0.00\ ;&quot; $(&quot;#,##0.00\);&quot; $-&quot;#\ ;@\ "/>
    <numFmt numFmtId="175" formatCode="\ #,##0.00&quot;р. &quot;;\-#,##0.00&quot;р. &quot;;&quot; -&quot;#&quot;р. &quot;;@\ "/>
    <numFmt numFmtId="176" formatCode="\ #,##0&quot;     &quot;;\-#,##0&quot;     &quot;;&quot; -     &quot;;@\ "/>
    <numFmt numFmtId="177" formatCode="\ #,##0.00&quot;     &quot;;\-#,##0.00&quot;     &quot;;&quot; -&quot;#&quot;     &quot;;@\ "/>
  </numFmts>
  <fonts count="8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50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45"/>
      <name val="Calibri"/>
      <family val="2"/>
      <charset val="204"/>
    </font>
    <font>
      <b/>
      <sz val="13"/>
      <color indexed="45"/>
      <name val="Calibri"/>
      <family val="2"/>
      <charset val="204"/>
    </font>
    <font>
      <b/>
      <sz val="11"/>
      <color indexed="45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45"/>
      <name val="Cambria"/>
      <family val="2"/>
      <charset val="204"/>
    </font>
    <font>
      <sz val="11"/>
      <color indexed="1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46"/>
      <name val="Calibri"/>
      <family val="2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6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62"/>
      <name val="Calibri"/>
      <family val="2"/>
      <charset val="204"/>
    </font>
    <font>
      <sz val="10"/>
      <color indexed="62"/>
      <name val="Arial Cyr"/>
      <family val="2"/>
      <charset val="204"/>
    </font>
    <font>
      <b/>
      <sz val="11"/>
      <color indexed="63"/>
      <name val="Calibri"/>
      <family val="2"/>
      <charset val="204"/>
    </font>
    <font>
      <b/>
      <sz val="10"/>
      <color indexed="63"/>
      <name val="Arial Cyr"/>
      <family val="2"/>
      <charset val="204"/>
    </font>
    <font>
      <b/>
      <sz val="11"/>
      <color indexed="52"/>
      <name val="Calibri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sz val="11"/>
      <color indexed="60"/>
      <name val="Calibri"/>
      <family val="2"/>
      <charset val="204"/>
    </font>
    <font>
      <sz val="10"/>
      <color indexed="60"/>
      <name val="Arial Cyr"/>
      <family val="2"/>
      <charset val="204"/>
    </font>
    <font>
      <sz val="8"/>
      <name val="Arial"/>
      <family val="2"/>
    </font>
    <font>
      <sz val="1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1"/>
      <color indexed="23"/>
      <name val="Calibri"/>
      <family val="2"/>
      <charset val="204"/>
    </font>
    <font>
      <i/>
      <sz val="10"/>
      <color indexed="23"/>
      <name val="Arial Cyr"/>
      <family val="2"/>
      <charset val="204"/>
    </font>
    <font>
      <sz val="11"/>
      <color indexed="52"/>
      <name val="Calibri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1"/>
      <color indexed="17"/>
      <name val="Calibri"/>
      <family val="2"/>
      <charset val="204"/>
    </font>
    <font>
      <sz val="10"/>
      <color indexed="17"/>
      <name val="Arial Cyr"/>
      <family val="2"/>
      <charset val="204"/>
    </font>
    <font>
      <b/>
      <sz val="10"/>
      <name val="Arial"/>
      <family val="2"/>
      <charset val="204"/>
    </font>
    <font>
      <b/>
      <sz val="10"/>
      <color indexed="12"/>
      <name val="Arial"/>
      <family val="2"/>
      <charset val="204"/>
    </font>
    <font>
      <sz val="10"/>
      <color indexed="12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8"/>
      <name val="Arial"/>
      <family val="2"/>
      <charset val="204"/>
    </font>
    <font>
      <sz val="11"/>
      <name val="Calibri"/>
      <family val="2"/>
      <charset val="204"/>
    </font>
    <font>
      <sz val="10"/>
      <color theme="1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indexed="16"/>
      <name val="Arial"/>
      <family val="2"/>
      <charset val="204"/>
    </font>
    <font>
      <sz val="8"/>
      <color indexed="8"/>
      <name val="Arial"/>
      <family val="2"/>
      <charset val="204"/>
    </font>
    <font>
      <sz val="9"/>
      <name val="Arial Cyr"/>
      <charset val="204"/>
    </font>
    <font>
      <sz val="1"/>
      <color indexed="8"/>
      <name val="Courier New"/>
      <family val="1"/>
      <charset val="204"/>
    </font>
    <font>
      <b/>
      <sz val="1"/>
      <color indexed="8"/>
      <name val="Courier New"/>
      <family val="1"/>
      <charset val="204"/>
    </font>
    <font>
      <b/>
      <sz val="10"/>
      <name val="Pragmatica"/>
      <charset val="204"/>
    </font>
    <font>
      <sz val="10"/>
      <name val="SimSun"/>
      <family val="2"/>
      <charset val="204"/>
    </font>
    <font>
      <sz val="10"/>
      <name val="Baltica"/>
      <charset val="204"/>
    </font>
    <font>
      <sz val="10"/>
      <name val="PL Fujiyama2"/>
      <charset val="204"/>
    </font>
    <font>
      <sz val="9.75"/>
      <name val="Arial"/>
      <family val="2"/>
      <charset val="204"/>
    </font>
    <font>
      <sz val="9"/>
      <name val="TextBook"/>
      <charset val="204"/>
    </font>
    <font>
      <sz val="10"/>
      <name val="Geneva"/>
      <family val="2"/>
      <charset val="204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B0F0"/>
      <name val="Arial"/>
      <family val="2"/>
      <charset val="204"/>
    </font>
  </fonts>
  <fills count="6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52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51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60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63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23"/>
      </patternFill>
    </fill>
    <fill>
      <patternFill patternType="solid">
        <fgColor indexed="26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43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</patternFill>
    </fill>
    <fill>
      <patternFill patternType="solid">
        <fgColor indexed="38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11"/>
        <bgColor indexed="15"/>
      </patternFill>
    </fill>
    <fill>
      <patternFill patternType="solid">
        <fgColor indexed="51"/>
        <bgColor indexed="50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8"/>
      </top>
      <bottom style="double">
        <color indexed="3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874">
    <xf numFmtId="0" fontId="0" fillId="0" borderId="0"/>
    <xf numFmtId="0" fontId="10" fillId="3" borderId="0" applyNumberFormat="0" applyBorder="0" applyAlignment="0" applyProtection="0"/>
    <xf numFmtId="0" fontId="10" fillId="2" borderId="0" applyNumberFormat="0" applyBorder="0" applyAlignment="0" applyProtection="0"/>
    <xf numFmtId="0" fontId="25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25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2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6" borderId="0" applyNumberFormat="0" applyBorder="0" applyAlignment="0" applyProtection="0"/>
    <xf numFmtId="0" fontId="10" fillId="5" borderId="0" applyNumberFormat="0" applyBorder="0" applyAlignment="0" applyProtection="0"/>
    <xf numFmtId="0" fontId="25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25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5" borderId="0" applyNumberFormat="0" applyBorder="0" applyAlignment="0" applyProtection="0"/>
    <xf numFmtId="0" fontId="10" fillId="7" borderId="0" applyNumberFormat="0" applyBorder="0" applyAlignment="0" applyProtection="0"/>
    <xf numFmtId="0" fontId="10" fillId="5" borderId="0" applyNumberFormat="0" applyBorder="0" applyAlignment="0" applyProtection="0"/>
    <xf numFmtId="0" fontId="10" fillId="9" borderId="0" applyNumberFormat="0" applyBorder="0" applyAlignment="0" applyProtection="0"/>
    <xf numFmtId="0" fontId="10" fillId="8" borderId="0" applyNumberFormat="0" applyBorder="0" applyAlignment="0" applyProtection="0"/>
    <xf numFmtId="0" fontId="25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25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8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12" borderId="0" applyNumberFormat="0" applyBorder="0" applyAlignment="0" applyProtection="0"/>
    <xf numFmtId="0" fontId="10" fillId="11" borderId="0" applyNumberFormat="0" applyBorder="0" applyAlignment="0" applyProtection="0"/>
    <xf numFmtId="0" fontId="25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25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1" borderId="0" applyNumberFormat="0" applyBorder="0" applyAlignment="0" applyProtection="0"/>
    <xf numFmtId="0" fontId="10" fillId="13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25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25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7" borderId="0" applyNumberFormat="0" applyBorder="0" applyAlignment="0" applyProtection="0"/>
    <xf numFmtId="0" fontId="10" fillId="16" borderId="0" applyNumberFormat="0" applyBorder="0" applyAlignment="0" applyProtection="0"/>
    <xf numFmtId="0" fontId="25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25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6" borderId="0" applyNumberFormat="0" applyBorder="0" applyAlignment="0" applyProtection="0"/>
    <xf numFmtId="0" fontId="10" fillId="18" borderId="0" applyNumberFormat="0" applyBorder="0" applyAlignment="0" applyProtection="0"/>
    <xf numFmtId="0" fontId="10" fillId="16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25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25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9" borderId="0" applyNumberFormat="0" applyBorder="0" applyAlignment="0" applyProtection="0"/>
    <xf numFmtId="0" fontId="10" fillId="21" borderId="0" applyNumberFormat="0" applyBorder="0" applyAlignment="0" applyProtection="0"/>
    <xf numFmtId="0" fontId="10" fillId="6" borderId="0" applyNumberFormat="0" applyBorder="0" applyAlignment="0" applyProtection="0"/>
    <xf numFmtId="0" fontId="25" fillId="6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25" fillId="6" borderId="0" applyNumberFormat="0" applyBorder="0" applyAlignment="0" applyProtection="0"/>
    <xf numFmtId="0" fontId="10" fillId="21" borderId="0" applyNumberFormat="0" applyBorder="0" applyAlignment="0" applyProtection="0"/>
    <xf numFmtId="0" fontId="10" fillId="6" borderId="0" applyNumberFormat="0" applyBorder="0" applyAlignment="0" applyProtection="0"/>
    <xf numFmtId="0" fontId="10" fillId="22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23" borderId="0" applyNumberFormat="0" applyBorder="0" applyAlignment="0" applyProtection="0"/>
    <xf numFmtId="0" fontId="25" fillId="2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25" fillId="23" borderId="0" applyNumberFormat="0" applyBorder="0" applyAlignment="0" applyProtection="0"/>
    <xf numFmtId="0" fontId="10" fillId="9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3" borderId="0" applyNumberFormat="0" applyBorder="0" applyAlignment="0" applyProtection="0"/>
    <xf numFmtId="0" fontId="10" fillId="25" borderId="0" applyNumberFormat="0" applyBorder="0" applyAlignment="0" applyProtection="0"/>
    <xf numFmtId="0" fontId="10" fillId="11" borderId="0" applyNumberFormat="0" applyBorder="0" applyAlignment="0" applyProtection="0"/>
    <xf numFmtId="0" fontId="25" fillId="11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25" fillId="11" borderId="0" applyNumberFormat="0" applyBorder="0" applyAlignment="0" applyProtection="0"/>
    <xf numFmtId="0" fontId="10" fillId="25" borderId="0" applyNumberFormat="0" applyBorder="0" applyAlignment="0" applyProtection="0"/>
    <xf numFmtId="0" fontId="10" fillId="11" borderId="0" applyNumberFormat="0" applyBorder="0" applyAlignment="0" applyProtection="0"/>
    <xf numFmtId="0" fontId="10" fillId="13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25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25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9" borderId="0" applyNumberFormat="0" applyBorder="0" applyAlignment="0" applyProtection="0"/>
    <xf numFmtId="0" fontId="10" fillId="26" borderId="0" applyNumberFormat="0" applyBorder="0" applyAlignment="0" applyProtection="0"/>
    <xf numFmtId="0" fontId="10" fillId="9" borderId="0" applyNumberFormat="0" applyBorder="0" applyAlignment="0" applyProtection="0"/>
    <xf numFmtId="0" fontId="25" fillId="9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25" fillId="9" borderId="0" applyNumberFormat="0" applyBorder="0" applyAlignment="0" applyProtection="0"/>
    <xf numFmtId="0" fontId="10" fillId="26" borderId="0" applyNumberFormat="0" applyBorder="0" applyAlignment="0" applyProtection="0"/>
    <xf numFmtId="0" fontId="10" fillId="9" borderId="0" applyNumberFormat="0" applyBorder="0" applyAlignment="0" applyProtection="0"/>
    <xf numFmtId="0" fontId="10" fillId="27" borderId="0" applyNumberFormat="0" applyBorder="0" applyAlignment="0" applyProtection="0"/>
    <xf numFmtId="0" fontId="10" fillId="9" borderId="0" applyNumberFormat="0" applyBorder="0" applyAlignment="0" applyProtection="0"/>
    <xf numFmtId="0" fontId="11" fillId="14" borderId="0" applyNumberFormat="0" applyBorder="0" applyAlignment="0" applyProtection="0"/>
    <xf numFmtId="0" fontId="11" fillId="2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26" fillId="28" borderId="0" applyNumberFormat="0" applyBorder="0" applyAlignment="0" applyProtection="0"/>
    <xf numFmtId="0" fontId="11" fillId="14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28" borderId="0" applyNumberFormat="0" applyBorder="0" applyAlignment="0" applyProtection="0"/>
    <xf numFmtId="0" fontId="11" fillId="21" borderId="0" applyNumberFormat="0" applyBorder="0" applyAlignment="0" applyProtection="0"/>
    <xf numFmtId="0" fontId="11" fillId="6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26" fillId="6" borderId="0" applyNumberFormat="0" applyBorder="0" applyAlignment="0" applyProtection="0"/>
    <xf numFmtId="0" fontId="11" fillId="21" borderId="0" applyNumberFormat="0" applyBorder="0" applyAlignment="0" applyProtection="0"/>
    <xf numFmtId="0" fontId="11" fillId="6" borderId="0" applyNumberFormat="0" applyBorder="0" applyAlignment="0" applyProtection="0"/>
    <xf numFmtId="0" fontId="11" fillId="22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2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26" fillId="23" borderId="0" applyNumberFormat="0" applyBorder="0" applyAlignment="0" applyProtection="0"/>
    <xf numFmtId="0" fontId="11" fillId="9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3" borderId="0" applyNumberFormat="0" applyBorder="0" applyAlignment="0" applyProtection="0"/>
    <xf numFmtId="0" fontId="11" fillId="31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26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0" borderId="0" applyNumberFormat="0" applyBorder="0" applyAlignment="0" applyProtection="0"/>
    <xf numFmtId="0" fontId="11" fillId="32" borderId="0" applyNumberFormat="0" applyBorder="0" applyAlignment="0" applyProtection="0"/>
    <xf numFmtId="0" fontId="11" fillId="30" borderId="0" applyNumberFormat="0" applyBorder="0" applyAlignment="0" applyProtection="0"/>
    <xf numFmtId="0" fontId="11" fillId="14" borderId="0" applyNumberFormat="0" applyBorder="0" applyAlignment="0" applyProtection="0"/>
    <xf numFmtId="0" fontId="11" fillId="3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26" fillId="33" borderId="0" applyNumberFormat="0" applyBorder="0" applyAlignment="0" applyProtection="0"/>
    <xf numFmtId="0" fontId="11" fillId="14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3" borderId="0" applyNumberFormat="0" applyBorder="0" applyAlignment="0" applyProtection="0"/>
    <xf numFmtId="0" fontId="11" fillId="6" borderId="0" applyNumberFormat="0" applyBorder="0" applyAlignment="0" applyProtection="0"/>
    <xf numFmtId="0" fontId="11" fillId="3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26" fillId="3" borderId="0" applyNumberFormat="0" applyBorder="0" applyAlignment="0" applyProtection="0"/>
    <xf numFmtId="0" fontId="11" fillId="6" borderId="0" applyNumberFormat="0" applyBorder="0" applyAlignment="0" applyProtection="0"/>
    <xf numFmtId="0" fontId="11" fillId="3" borderId="0" applyNumberFormat="0" applyBorder="0" applyAlignment="0" applyProtection="0"/>
    <xf numFmtId="0" fontId="11" fillId="35" borderId="0" applyNumberFormat="0" applyBorder="0" applyAlignment="0" applyProtection="0"/>
    <xf numFmtId="0" fontId="11" fillId="3" borderId="0" applyNumberFormat="0" applyBorder="0" applyAlignment="0" applyProtection="0"/>
    <xf numFmtId="0" fontId="5" fillId="0" borderId="0"/>
    <xf numFmtId="0" fontId="27" fillId="12" borderId="0">
      <alignment horizontal="left" vertical="center"/>
    </xf>
    <xf numFmtId="0" fontId="27" fillId="12" borderId="0">
      <alignment horizontal="right" vertical="center"/>
    </xf>
    <xf numFmtId="4" fontId="28" fillId="36" borderId="1" applyNumberFormat="0" applyProtection="0">
      <alignment vertical="center"/>
    </xf>
    <xf numFmtId="4" fontId="29" fillId="37" borderId="2" applyNumberFormat="0" applyProtection="0">
      <alignment horizontal="right" vertical="center"/>
    </xf>
    <xf numFmtId="0" fontId="9" fillId="38" borderId="2" applyNumberFormat="0" applyProtection="0">
      <alignment horizontal="left" vertical="center" indent="1"/>
    </xf>
    <xf numFmtId="0" fontId="9" fillId="38" borderId="2" applyNumberFormat="0" applyProtection="0">
      <alignment horizontal="left" vertical="center" indent="1"/>
    </xf>
    <xf numFmtId="0" fontId="9" fillId="38" borderId="2" applyNumberFormat="0" applyProtection="0">
      <alignment horizontal="left" vertical="center" indent="1"/>
    </xf>
    <xf numFmtId="0" fontId="9" fillId="38" borderId="2" applyNumberFormat="0" applyProtection="0">
      <alignment horizontal="left" vertical="center" indent="1"/>
    </xf>
    <xf numFmtId="0" fontId="9" fillId="38" borderId="2" applyNumberFormat="0" applyProtection="0">
      <alignment horizontal="left" vertical="center" indent="1"/>
    </xf>
    <xf numFmtId="0" fontId="9" fillId="38" borderId="2" applyNumberFormat="0" applyProtection="0">
      <alignment horizontal="left" vertical="center" indent="1"/>
    </xf>
    <xf numFmtId="0" fontId="9" fillId="38" borderId="2" applyNumberFormat="0" applyProtection="0">
      <alignment horizontal="left" vertical="center" indent="1"/>
    </xf>
    <xf numFmtId="0" fontId="9" fillId="38" borderId="2" applyNumberFormat="0" applyProtection="0">
      <alignment horizontal="left" vertical="center" indent="1"/>
    </xf>
    <xf numFmtId="0" fontId="9" fillId="38" borderId="2" applyNumberFormat="0" applyProtection="0">
      <alignment horizontal="left" vertical="center" indent="1"/>
    </xf>
    <xf numFmtId="0" fontId="9" fillId="38" borderId="2" applyNumberFormat="0" applyProtection="0">
      <alignment horizontal="left" vertical="center" indent="1"/>
    </xf>
    <xf numFmtId="0" fontId="11" fillId="40" borderId="0" applyNumberFormat="0" applyBorder="0" applyAlignment="0" applyProtection="0"/>
    <xf numFmtId="0" fontId="11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26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39" borderId="0" applyNumberFormat="0" applyBorder="0" applyAlignment="0" applyProtection="0"/>
    <xf numFmtId="0" fontId="11" fillId="41" borderId="0" applyNumberFormat="0" applyBorder="0" applyAlignment="0" applyProtection="0"/>
    <xf numFmtId="0" fontId="11" fillId="39" borderId="0" applyNumberFormat="0" applyBorder="0" applyAlignment="0" applyProtection="0"/>
    <xf numFmtId="0" fontId="11" fillId="21" borderId="0" applyNumberFormat="0" applyBorder="0" applyAlignment="0" applyProtection="0"/>
    <xf numFmtId="0" fontId="11" fillId="42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26" fillId="42" borderId="0" applyNumberFormat="0" applyBorder="0" applyAlignment="0" applyProtection="0"/>
    <xf numFmtId="0" fontId="11" fillId="21" borderId="0" applyNumberFormat="0" applyBorder="0" applyAlignment="0" applyProtection="0"/>
    <xf numFmtId="0" fontId="11" fillId="42" borderId="0" applyNumberFormat="0" applyBorder="0" applyAlignment="0" applyProtection="0"/>
    <xf numFmtId="0" fontId="11" fillId="43" borderId="0" applyNumberFormat="0" applyBorder="0" applyAlignment="0" applyProtection="0"/>
    <xf numFmtId="0" fontId="11" fillId="42" borderId="0" applyNumberFormat="0" applyBorder="0" applyAlignment="0" applyProtection="0"/>
    <xf numFmtId="0" fontId="11" fillId="45" borderId="0" applyNumberFormat="0" applyBorder="0" applyAlignment="0" applyProtection="0"/>
    <xf numFmtId="0" fontId="11" fillId="44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26" fillId="44" borderId="0" applyNumberFormat="0" applyBorder="0" applyAlignment="0" applyProtection="0"/>
    <xf numFmtId="0" fontId="11" fillId="45" borderId="0" applyNumberFormat="0" applyBorder="0" applyAlignment="0" applyProtection="0"/>
    <xf numFmtId="0" fontId="11" fillId="44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36" borderId="0" applyNumberFormat="0" applyBorder="0" applyAlignment="0" applyProtection="0"/>
    <xf numFmtId="0" fontId="11" fillId="30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26" fillId="30" borderId="0" applyNumberFormat="0" applyBorder="0" applyAlignment="0" applyProtection="0"/>
    <xf numFmtId="0" fontId="11" fillId="36" borderId="0" applyNumberFormat="0" applyBorder="0" applyAlignment="0" applyProtection="0"/>
    <xf numFmtId="0" fontId="11" fillId="30" borderId="0" applyNumberFormat="0" applyBorder="0" applyAlignment="0" applyProtection="0"/>
    <xf numFmtId="0" fontId="11" fillId="32" borderId="0" applyNumberFormat="0" applyBorder="0" applyAlignment="0" applyProtection="0"/>
    <xf numFmtId="0" fontId="11" fillId="30" borderId="0" applyNumberFormat="0" applyBorder="0" applyAlignment="0" applyProtection="0"/>
    <xf numFmtId="0" fontId="11" fillId="40" borderId="0" applyNumberFormat="0" applyBorder="0" applyAlignment="0" applyProtection="0"/>
    <xf numFmtId="0" fontId="11" fillId="33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26" fillId="33" borderId="0" applyNumberFormat="0" applyBorder="0" applyAlignment="0" applyProtection="0"/>
    <xf numFmtId="0" fontId="11" fillId="40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3" borderId="0" applyNumberFormat="0" applyBorder="0" applyAlignment="0" applyProtection="0"/>
    <xf numFmtId="0" fontId="11" fillId="21" borderId="0" applyNumberFormat="0" applyBorder="0" applyAlignment="0" applyProtection="0"/>
    <xf numFmtId="0" fontId="11" fillId="47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26" fillId="47" borderId="0" applyNumberFormat="0" applyBorder="0" applyAlignment="0" applyProtection="0"/>
    <xf numFmtId="0" fontId="11" fillId="21" borderId="0" applyNumberFormat="0" applyBorder="0" applyAlignment="0" applyProtection="0"/>
    <xf numFmtId="0" fontId="11" fillId="47" borderId="0" applyNumberFormat="0" applyBorder="0" applyAlignment="0" applyProtection="0"/>
    <xf numFmtId="0" fontId="11" fillId="48" borderId="0" applyNumberFormat="0" applyBorder="0" applyAlignment="0" applyProtection="0"/>
    <xf numFmtId="0" fontId="11" fillId="47" borderId="0" applyNumberFormat="0" applyBorder="0" applyAlignment="0" applyProtection="0"/>
    <xf numFmtId="0" fontId="12" fillId="6" borderId="4" applyNumberFormat="0" applyAlignment="0" applyProtection="0"/>
    <xf numFmtId="0" fontId="30" fillId="16" borderId="3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31" fillId="16" borderId="3" applyNumberFormat="0" applyAlignment="0" applyProtection="0"/>
    <xf numFmtId="0" fontId="12" fillId="6" borderId="4" applyNumberFormat="0" applyAlignment="0" applyProtection="0"/>
    <xf numFmtId="0" fontId="30" fillId="16" borderId="3" applyNumberFormat="0" applyAlignment="0" applyProtection="0"/>
    <xf numFmtId="0" fontId="30" fillId="18" borderId="3" applyNumberFormat="0" applyAlignment="0" applyProtection="0"/>
    <xf numFmtId="0" fontId="30" fillId="16" borderId="3" applyNumberFormat="0" applyAlignment="0" applyProtection="0"/>
    <xf numFmtId="0" fontId="13" fillId="12" borderId="5" applyNumberFormat="0" applyAlignment="0" applyProtection="0"/>
    <xf numFmtId="0" fontId="32" fillId="49" borderId="2" applyNumberFormat="0" applyAlignment="0" applyProtection="0"/>
    <xf numFmtId="0" fontId="13" fillId="12" borderId="5" applyNumberFormat="0" applyAlignment="0" applyProtection="0"/>
    <xf numFmtId="0" fontId="13" fillId="12" borderId="5" applyNumberFormat="0" applyAlignment="0" applyProtection="0"/>
    <xf numFmtId="0" fontId="13" fillId="12" borderId="5" applyNumberFormat="0" applyAlignment="0" applyProtection="0"/>
    <xf numFmtId="0" fontId="13" fillId="12" borderId="5" applyNumberFormat="0" applyAlignment="0" applyProtection="0"/>
    <xf numFmtId="0" fontId="13" fillId="12" borderId="5" applyNumberFormat="0" applyAlignment="0" applyProtection="0"/>
    <xf numFmtId="0" fontId="33" fillId="49" borderId="2" applyNumberFormat="0" applyAlignment="0" applyProtection="0"/>
    <xf numFmtId="0" fontId="13" fillId="12" borderId="5" applyNumberFormat="0" applyAlignment="0" applyProtection="0"/>
    <xf numFmtId="0" fontId="32" fillId="49" borderId="2" applyNumberFormat="0" applyAlignment="0" applyProtection="0"/>
    <xf numFmtId="0" fontId="32" fillId="50" borderId="2" applyNumberFormat="0" applyAlignment="0" applyProtection="0"/>
    <xf numFmtId="0" fontId="32" fillId="49" borderId="2" applyNumberFormat="0" applyAlignment="0" applyProtection="0"/>
    <xf numFmtId="0" fontId="14" fillId="12" borderId="4" applyNumberFormat="0" applyAlignment="0" applyProtection="0"/>
    <xf numFmtId="0" fontId="34" fillId="49" borderId="3" applyNumberFormat="0" applyAlignment="0" applyProtection="0"/>
    <xf numFmtId="0" fontId="14" fillId="12" borderId="4" applyNumberFormat="0" applyAlignment="0" applyProtection="0"/>
    <xf numFmtId="0" fontId="14" fillId="12" borderId="4" applyNumberFormat="0" applyAlignment="0" applyProtection="0"/>
    <xf numFmtId="0" fontId="14" fillId="12" borderId="4" applyNumberFormat="0" applyAlignment="0" applyProtection="0"/>
    <xf numFmtId="0" fontId="14" fillId="12" borderId="4" applyNumberFormat="0" applyAlignment="0" applyProtection="0"/>
    <xf numFmtId="0" fontId="14" fillId="12" borderId="4" applyNumberFormat="0" applyAlignment="0" applyProtection="0"/>
    <xf numFmtId="0" fontId="35" fillId="49" borderId="3" applyNumberFormat="0" applyAlignment="0" applyProtection="0"/>
    <xf numFmtId="0" fontId="14" fillId="12" borderId="4" applyNumberFormat="0" applyAlignment="0" applyProtection="0"/>
    <xf numFmtId="0" fontId="34" fillId="49" borderId="3" applyNumberFormat="0" applyAlignment="0" applyProtection="0"/>
    <xf numFmtId="0" fontId="34" fillId="50" borderId="3" applyNumberFormat="0" applyAlignment="0" applyProtection="0"/>
    <xf numFmtId="0" fontId="34" fillId="49" borderId="3" applyNumberFormat="0" applyAlignment="0" applyProtection="0"/>
    <xf numFmtId="0" fontId="15" fillId="0" borderId="7" applyNumberFormat="0" applyFill="0" applyAlignment="0" applyProtection="0"/>
    <xf numFmtId="0" fontId="36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37" fillId="0" borderId="6" applyNumberFormat="0" applyFill="0" applyAlignment="0" applyProtection="0"/>
    <xf numFmtId="0" fontId="15" fillId="0" borderId="7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16" fillId="0" borderId="9" applyNumberFormat="0" applyFill="0" applyAlignment="0" applyProtection="0"/>
    <xf numFmtId="0" fontId="38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39" fillId="0" borderId="8" applyNumberFormat="0" applyFill="0" applyAlignment="0" applyProtection="0"/>
    <xf numFmtId="0" fontId="16" fillId="0" borderId="9" applyNumberFormat="0" applyFill="0" applyAlignment="0" applyProtection="0"/>
    <xf numFmtId="0" fontId="38" fillId="0" borderId="8" applyNumberFormat="0" applyFill="0" applyAlignment="0" applyProtection="0"/>
    <xf numFmtId="0" fontId="38" fillId="0" borderId="8" applyNumberFormat="0" applyFill="0" applyAlignment="0" applyProtection="0"/>
    <xf numFmtId="0" fontId="17" fillId="0" borderId="11" applyNumberFormat="0" applyFill="0" applyAlignment="0" applyProtection="0"/>
    <xf numFmtId="0" fontId="40" fillId="0" borderId="10" applyNumberFormat="0" applyFill="0" applyAlignment="0" applyProtection="0"/>
    <xf numFmtId="0" fontId="17" fillId="0" borderId="11" applyNumberFormat="0" applyFill="0" applyAlignment="0" applyProtection="0"/>
    <xf numFmtId="0" fontId="17" fillId="0" borderId="11" applyNumberFormat="0" applyFill="0" applyAlignment="0" applyProtection="0"/>
    <xf numFmtId="0" fontId="17" fillId="0" borderId="11" applyNumberFormat="0" applyFill="0" applyAlignment="0" applyProtection="0"/>
    <xf numFmtId="0" fontId="17" fillId="0" borderId="11" applyNumberFormat="0" applyFill="0" applyAlignment="0" applyProtection="0"/>
    <xf numFmtId="0" fontId="17" fillId="0" borderId="11" applyNumberFormat="0" applyFill="0" applyAlignment="0" applyProtection="0"/>
    <xf numFmtId="0" fontId="41" fillId="0" borderId="10" applyNumberFormat="0" applyFill="0" applyAlignment="0" applyProtection="0"/>
    <xf numFmtId="0" fontId="17" fillId="0" borderId="11" applyNumberFormat="0" applyFill="0" applyAlignment="0" applyProtection="0"/>
    <xf numFmtId="0" fontId="40" fillId="0" borderId="10" applyNumberFormat="0" applyFill="0" applyAlignment="0" applyProtection="0"/>
    <xf numFmtId="0" fontId="40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8" fillId="0" borderId="0" applyNumberFormat="0" applyFill="0" applyBorder="0" applyProtection="0">
      <alignment horizontal="left"/>
    </xf>
    <xf numFmtId="0" fontId="8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3" fillId="0" borderId="12" applyNumberFormat="0" applyFill="0" applyAlignment="0" applyProtection="0"/>
    <xf numFmtId="0" fontId="13" fillId="0" borderId="13" applyNumberFormat="0" applyFill="0" applyAlignment="0" applyProtection="0"/>
    <xf numFmtId="0" fontId="13" fillId="0" borderId="13" applyNumberFormat="0" applyFill="0" applyAlignment="0" applyProtection="0"/>
    <xf numFmtId="0" fontId="13" fillId="0" borderId="13" applyNumberFormat="0" applyFill="0" applyAlignment="0" applyProtection="0"/>
    <xf numFmtId="0" fontId="13" fillId="0" borderId="13" applyNumberFormat="0" applyFill="0" applyAlignment="0" applyProtection="0"/>
    <xf numFmtId="0" fontId="13" fillId="0" borderId="13" applyNumberFormat="0" applyFill="0" applyAlignment="0" applyProtection="0"/>
    <xf numFmtId="0" fontId="42" fillId="0" borderId="12" applyNumberFormat="0" applyFill="0" applyAlignment="0" applyProtection="0"/>
    <xf numFmtId="0" fontId="13" fillId="0" borderId="13" applyNumberFormat="0" applyFill="0" applyAlignment="0" applyProtection="0"/>
    <xf numFmtId="0" fontId="13" fillId="0" borderId="12" applyNumberFormat="0" applyFill="0" applyAlignment="0" applyProtection="0"/>
    <xf numFmtId="0" fontId="13" fillId="0" borderId="12" applyNumberFormat="0" applyFill="0" applyAlignment="0" applyProtection="0"/>
    <xf numFmtId="0" fontId="8" fillId="0" borderId="0" applyNumberFormat="0" applyFill="0" applyBorder="0" applyProtection="0">
      <alignment horizontal="left"/>
    </xf>
    <xf numFmtId="0" fontId="18" fillId="31" borderId="15" applyNumberFormat="0" applyAlignment="0" applyProtection="0"/>
    <xf numFmtId="0" fontId="18" fillId="51" borderId="14" applyNumberFormat="0" applyAlignment="0" applyProtection="0"/>
    <xf numFmtId="0" fontId="18" fillId="31" borderId="15" applyNumberFormat="0" applyAlignment="0" applyProtection="0"/>
    <xf numFmtId="0" fontId="18" fillId="31" borderId="15" applyNumberFormat="0" applyAlignment="0" applyProtection="0"/>
    <xf numFmtId="0" fontId="18" fillId="31" borderId="15" applyNumberFormat="0" applyAlignment="0" applyProtection="0"/>
    <xf numFmtId="0" fontId="18" fillId="31" borderId="15" applyNumberFormat="0" applyAlignment="0" applyProtection="0"/>
    <xf numFmtId="0" fontId="18" fillId="31" borderId="15" applyNumberFormat="0" applyAlignment="0" applyProtection="0"/>
    <xf numFmtId="0" fontId="43" fillId="51" borderId="14" applyNumberFormat="0" applyAlignment="0" applyProtection="0"/>
    <xf numFmtId="0" fontId="18" fillId="31" borderId="15" applyNumberFormat="0" applyAlignment="0" applyProtection="0"/>
    <xf numFmtId="0" fontId="18" fillId="51" borderId="14" applyNumberFormat="0" applyAlignment="0" applyProtection="0"/>
    <xf numFmtId="0" fontId="18" fillId="52" borderId="14" applyNumberFormat="0" applyAlignment="0" applyProtection="0"/>
    <xf numFmtId="0" fontId="18" fillId="51" borderId="14" applyNumberFormat="0" applyAlignment="0" applyProtection="0"/>
    <xf numFmtId="0" fontId="7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0" fillId="26" borderId="0" applyNumberFormat="0" applyBorder="0" applyAlignment="0" applyProtection="0"/>
    <xf numFmtId="0" fontId="44" fillId="3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45" fillId="36" borderId="0" applyNumberFormat="0" applyBorder="0" applyAlignment="0" applyProtection="0"/>
    <xf numFmtId="0" fontId="20" fillId="26" borderId="0" applyNumberFormat="0" applyBorder="0" applyAlignment="0" applyProtection="0"/>
    <xf numFmtId="0" fontId="44" fillId="36" borderId="0" applyNumberFormat="0" applyBorder="0" applyAlignment="0" applyProtection="0"/>
    <xf numFmtId="0" fontId="44" fillId="53" borderId="0" applyNumberFormat="0" applyBorder="0" applyAlignment="0" applyProtection="0"/>
    <xf numFmtId="0" fontId="44" fillId="36" borderId="0" applyNumberFormat="0" applyBorder="0" applyAlignment="0" applyProtection="0"/>
    <xf numFmtId="0" fontId="46" fillId="0" borderId="0"/>
    <xf numFmtId="0" fontId="47" fillId="0" borderId="0"/>
    <xf numFmtId="0" fontId="46" fillId="0" borderId="0"/>
    <xf numFmtId="0" fontId="9" fillId="0" borderId="0"/>
    <xf numFmtId="0" fontId="9" fillId="0" borderId="0"/>
    <xf numFmtId="0" fontId="46" fillId="0" borderId="0"/>
    <xf numFmtId="0" fontId="9" fillId="0" borderId="0"/>
    <xf numFmtId="0" fontId="9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62" fillId="0" borderId="0"/>
    <xf numFmtId="0" fontId="9" fillId="0" borderId="0"/>
    <xf numFmtId="0" fontId="5" fillId="0" borderId="0"/>
    <xf numFmtId="0" fontId="46" fillId="0" borderId="0"/>
    <xf numFmtId="0" fontId="5" fillId="0" borderId="0"/>
    <xf numFmtId="0" fontId="5" fillId="0" borderId="0"/>
    <xf numFmtId="0" fontId="5" fillId="0" borderId="0"/>
    <xf numFmtId="0" fontId="46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46" fillId="0" borderId="0"/>
    <xf numFmtId="0" fontId="46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6" fillId="0" borderId="0"/>
    <xf numFmtId="0" fontId="10" fillId="0" borderId="0"/>
    <xf numFmtId="0" fontId="10" fillId="0" borderId="0"/>
    <xf numFmtId="0" fontId="1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0" fillId="0" borderId="0"/>
    <xf numFmtId="0" fontId="1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0" fillId="0" borderId="0"/>
    <xf numFmtId="0" fontId="1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0" fillId="0" borderId="0"/>
    <xf numFmtId="0" fontId="1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0" fillId="0" borderId="0"/>
    <xf numFmtId="0" fontId="1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6" fillId="0" borderId="0"/>
    <xf numFmtId="0" fontId="4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6" fillId="0" borderId="0"/>
    <xf numFmtId="0" fontId="47" fillId="0" borderId="0"/>
    <xf numFmtId="0" fontId="25" fillId="0" borderId="0"/>
    <xf numFmtId="0" fontId="25" fillId="0" borderId="0"/>
    <xf numFmtId="0" fontId="46" fillId="0" borderId="0"/>
    <xf numFmtId="0" fontId="46" fillId="0" borderId="0"/>
    <xf numFmtId="0" fontId="2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1" fillId="54" borderId="0" applyNumberFormat="0" applyBorder="0" applyAlignment="0" applyProtection="0"/>
    <xf numFmtId="0" fontId="21" fillId="5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48" fillId="5" borderId="0" applyNumberFormat="0" applyBorder="0" applyAlignment="0" applyProtection="0"/>
    <xf numFmtId="0" fontId="21" fillId="54" borderId="0" applyNumberFormat="0" applyBorder="0" applyAlignment="0" applyProtection="0"/>
    <xf numFmtId="0" fontId="21" fillId="5" borderId="0" applyNumberFormat="0" applyBorder="0" applyAlignment="0" applyProtection="0"/>
    <xf numFmtId="0" fontId="21" fillId="7" borderId="0" applyNumberFormat="0" applyBorder="0" applyAlignment="0" applyProtection="0"/>
    <xf numFmtId="0" fontId="21" fillId="5" borderId="0" applyNumberFormat="0" applyBorder="0" applyAlignment="0" applyProtection="0"/>
    <xf numFmtId="0" fontId="8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" fillId="26" borderId="3" applyNumberFormat="0" applyFont="0" applyAlignment="0" applyProtection="0"/>
    <xf numFmtId="0" fontId="5" fillId="26" borderId="4" applyNumberFormat="0" applyFont="0" applyAlignment="0" applyProtection="0"/>
    <xf numFmtId="0" fontId="5" fillId="26" borderId="4" applyNumberFormat="0" applyFont="0" applyAlignment="0" applyProtection="0"/>
    <xf numFmtId="0" fontId="5" fillId="26" borderId="4" applyNumberFormat="0" applyFont="0" applyAlignment="0" applyProtection="0"/>
    <xf numFmtId="0" fontId="5" fillId="26" borderId="4" applyNumberFormat="0" applyFont="0" applyAlignment="0" applyProtection="0"/>
    <xf numFmtId="0" fontId="25" fillId="26" borderId="4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25" fillId="26" borderId="4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10" fillId="26" borderId="4" applyNumberFormat="0" applyFont="0" applyAlignment="0" applyProtection="0"/>
    <xf numFmtId="0" fontId="47" fillId="55" borderId="4" applyNumberFormat="0" applyAlignment="0" applyProtection="0"/>
    <xf numFmtId="0" fontId="10" fillId="26" borderId="4" applyNumberFormat="0" applyFont="0" applyAlignment="0" applyProtection="0"/>
    <xf numFmtId="9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3" fillId="0" borderId="17" applyNumberFormat="0" applyFill="0" applyAlignment="0" applyProtection="0"/>
    <xf numFmtId="0" fontId="51" fillId="0" borderId="16" applyNumberFormat="0" applyFill="0" applyAlignment="0" applyProtection="0"/>
    <xf numFmtId="0" fontId="23" fillId="0" borderId="17" applyNumberFormat="0" applyFill="0" applyAlignment="0" applyProtection="0"/>
    <xf numFmtId="0" fontId="23" fillId="0" borderId="17" applyNumberFormat="0" applyFill="0" applyAlignment="0" applyProtection="0"/>
    <xf numFmtId="0" fontId="23" fillId="0" borderId="17" applyNumberFormat="0" applyFill="0" applyAlignment="0" applyProtection="0"/>
    <xf numFmtId="0" fontId="23" fillId="0" borderId="17" applyNumberFormat="0" applyFill="0" applyAlignment="0" applyProtection="0"/>
    <xf numFmtId="0" fontId="23" fillId="0" borderId="17" applyNumberFormat="0" applyFill="0" applyAlignment="0" applyProtection="0"/>
    <xf numFmtId="0" fontId="52" fillId="0" borderId="16" applyNumberFormat="0" applyFill="0" applyAlignment="0" applyProtection="0"/>
    <xf numFmtId="0" fontId="23" fillId="0" borderId="17" applyNumberFormat="0" applyFill="0" applyAlignment="0" applyProtection="0"/>
    <xf numFmtId="0" fontId="51" fillId="0" borderId="16" applyNumberFormat="0" applyFill="0" applyAlignment="0" applyProtection="0"/>
    <xf numFmtId="0" fontId="51" fillId="0" borderId="16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4" fillId="9" borderId="0" applyNumberFormat="0" applyBorder="0" applyAlignment="0" applyProtection="0"/>
    <xf numFmtId="0" fontId="5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55" fillId="8" borderId="0" applyNumberFormat="0" applyBorder="0" applyAlignment="0" applyProtection="0"/>
    <xf numFmtId="0" fontId="24" fillId="9" borderId="0" applyNumberFormat="0" applyBorder="0" applyAlignment="0" applyProtection="0"/>
    <xf numFmtId="0" fontId="54" fillId="8" borderId="0" applyNumberFormat="0" applyBorder="0" applyAlignment="0" applyProtection="0"/>
    <xf numFmtId="0" fontId="54" fillId="10" borderId="0" applyNumberFormat="0" applyBorder="0" applyAlignment="0" applyProtection="0"/>
    <xf numFmtId="0" fontId="54" fillId="8" borderId="0" applyNumberFormat="0" applyBorder="0" applyAlignment="0" applyProtection="0"/>
    <xf numFmtId="0" fontId="3" fillId="0" borderId="0"/>
    <xf numFmtId="0" fontId="2" fillId="0" borderId="0"/>
    <xf numFmtId="0" fontId="6" fillId="0" borderId="0">
      <alignment horizontal="left"/>
    </xf>
    <xf numFmtId="0" fontId="68" fillId="0" borderId="62">
      <protection locked="0"/>
    </xf>
    <xf numFmtId="0" fontId="68" fillId="0" borderId="0">
      <protection locked="0"/>
    </xf>
    <xf numFmtId="0" fontId="68" fillId="0" borderId="0">
      <protection locked="0"/>
    </xf>
    <xf numFmtId="0" fontId="68" fillId="0" borderId="0">
      <protection locked="0"/>
    </xf>
    <xf numFmtId="0" fontId="69" fillId="0" borderId="0">
      <protection locked="0"/>
    </xf>
    <xf numFmtId="0" fontId="69" fillId="0" borderId="0">
      <protection locked="0"/>
    </xf>
    <xf numFmtId="0" fontId="70" fillId="0" borderId="0"/>
    <xf numFmtId="0" fontId="10" fillId="4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20" borderId="0" applyNumberFormat="0" applyBorder="0" applyAlignment="0" applyProtection="0"/>
    <xf numFmtId="0" fontId="10" fillId="22" borderId="0" applyNumberFormat="0" applyBorder="0" applyAlignment="0" applyProtection="0"/>
    <xf numFmtId="0" fontId="10" fillId="64" borderId="0" applyNumberFormat="0" applyBorder="0" applyAlignment="0" applyProtection="0"/>
    <xf numFmtId="0" fontId="10" fillId="13" borderId="0" applyNumberFormat="0" applyBorder="0" applyAlignment="0" applyProtection="0"/>
    <xf numFmtId="0" fontId="10" fillId="20" borderId="0" applyNumberFormat="0" applyBorder="0" applyAlignment="0" applyProtection="0"/>
    <xf numFmtId="0" fontId="10" fillId="65" borderId="0" applyNumberFormat="0" applyBorder="0" applyAlignment="0" applyProtection="0"/>
    <xf numFmtId="0" fontId="11" fillId="29" borderId="0" applyNumberFormat="0" applyBorder="0" applyAlignment="0" applyProtection="0"/>
    <xf numFmtId="0" fontId="11" fillId="22" borderId="0" applyNumberFormat="0" applyBorder="0" applyAlignment="0" applyProtection="0"/>
    <xf numFmtId="0" fontId="11" fillId="64" borderId="0" applyNumberFormat="0" applyBorder="0" applyAlignment="0" applyProtection="0"/>
    <xf numFmtId="0" fontId="11" fillId="32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41" borderId="0" applyNumberFormat="0" applyBorder="0" applyAlignment="0" applyProtection="0"/>
    <xf numFmtId="0" fontId="11" fillId="43" borderId="0" applyNumberFormat="0" applyBorder="0" applyAlignment="0" applyProtection="0"/>
    <xf numFmtId="0" fontId="11" fillId="46" borderId="0" applyNumberFormat="0" applyBorder="0" applyAlignment="0" applyProtection="0"/>
    <xf numFmtId="0" fontId="11" fillId="32" borderId="0" applyNumberFormat="0" applyBorder="0" applyAlignment="0" applyProtection="0"/>
    <xf numFmtId="0" fontId="11" fillId="34" borderId="0" applyNumberFormat="0" applyBorder="0" applyAlignment="0" applyProtection="0"/>
    <xf numFmtId="0" fontId="11" fillId="48" borderId="0" applyNumberFormat="0" applyBorder="0" applyAlignment="0" applyProtection="0"/>
    <xf numFmtId="165" fontId="71" fillId="0" borderId="0" applyFill="0" applyBorder="0" applyAlignment="0" applyProtection="0"/>
    <xf numFmtId="166" fontId="71" fillId="0" borderId="0" applyFill="0" applyBorder="0" applyAlignment="0" applyProtection="0"/>
    <xf numFmtId="0" fontId="21" fillId="7" borderId="0" applyNumberFormat="0" applyBorder="0" applyAlignment="0" applyProtection="0"/>
    <xf numFmtId="0" fontId="34" fillId="50" borderId="3" applyNumberFormat="0" applyAlignment="0" applyProtection="0"/>
    <xf numFmtId="0" fontId="18" fillId="52" borderId="14" applyNumberFormat="0" applyAlignment="0" applyProtection="0"/>
    <xf numFmtId="0" fontId="60" fillId="0" borderId="63">
      <alignment horizontal="center"/>
    </xf>
    <xf numFmtId="0" fontId="72" fillId="0" borderId="0" applyNumberFormat="0"/>
    <xf numFmtId="164" fontId="71" fillId="0" borderId="0" applyFill="0" applyBorder="0" applyAlignment="0" applyProtection="0"/>
    <xf numFmtId="167" fontId="71" fillId="0" borderId="0" applyFill="0" applyBorder="0" applyAlignment="0" applyProtection="0"/>
    <xf numFmtId="0" fontId="49" fillId="0" borderId="0" applyNumberFormat="0" applyFill="0" applyBorder="0" applyAlignment="0" applyProtection="0"/>
    <xf numFmtId="0" fontId="54" fillId="10" borderId="0" applyNumberFormat="0" applyBorder="0" applyAlignment="0" applyProtection="0"/>
    <xf numFmtId="0" fontId="6" fillId="50" borderId="0" applyNumberFormat="0" applyBorder="0" applyAlignment="0" applyProtection="0"/>
    <xf numFmtId="0" fontId="36" fillId="0" borderId="6" applyNumberFormat="0" applyFill="0" applyAlignment="0" applyProtection="0"/>
    <xf numFmtId="0" fontId="38" fillId="0" borderId="8" applyNumberFormat="0" applyFill="0" applyAlignment="0" applyProtection="0"/>
    <xf numFmtId="0" fontId="40" fillId="0" borderId="10" applyNumberFormat="0" applyFill="0" applyAlignment="0" applyProtection="0"/>
    <xf numFmtId="0" fontId="40" fillId="0" borderId="0" applyNumberFormat="0" applyFill="0" applyBorder="0" applyAlignment="0" applyProtection="0"/>
    <xf numFmtId="0" fontId="9" fillId="0" borderId="0"/>
    <xf numFmtId="0" fontId="30" fillId="18" borderId="3" applyNumberFormat="0" applyAlignment="0" applyProtection="0"/>
    <xf numFmtId="0" fontId="6" fillId="55" borderId="0" applyNumberFormat="0" applyBorder="0" applyAlignment="0" applyProtection="0"/>
    <xf numFmtId="0" fontId="51" fillId="0" borderId="16" applyNumberFormat="0" applyFill="0" applyAlignment="0" applyProtection="0"/>
    <xf numFmtId="0" fontId="44" fillId="53" borderId="0" applyNumberFormat="0" applyBorder="0" applyAlignment="0" applyProtection="0"/>
    <xf numFmtId="0" fontId="47" fillId="0" borderId="0"/>
    <xf numFmtId="0" fontId="73" fillId="0" borderId="0"/>
    <xf numFmtId="0" fontId="74" fillId="0" borderId="0" applyNumberFormat="0">
      <alignment horizontal="center"/>
    </xf>
    <xf numFmtId="168" fontId="71" fillId="0" borderId="0" applyFill="0" applyBorder="0" applyAlignment="0" applyProtection="0"/>
    <xf numFmtId="3" fontId="71" fillId="0" borderId="0" applyFill="0" applyBorder="0" applyAlignment="0" applyProtection="0"/>
    <xf numFmtId="169" fontId="71" fillId="0" borderId="0" applyFill="0" applyBorder="0" applyAlignment="0" applyProtection="0"/>
    <xf numFmtId="170" fontId="71" fillId="0" borderId="0" applyFill="0" applyBorder="0" applyAlignment="0" applyProtection="0"/>
    <xf numFmtId="171" fontId="71" fillId="0" borderId="0" applyFill="0" applyBorder="0" applyAlignment="0" applyProtection="0"/>
    <xf numFmtId="0" fontId="6" fillId="0" borderId="5">
      <alignment horizontal="center" vertical="center" wrapText="1"/>
    </xf>
    <xf numFmtId="0" fontId="32" fillId="50" borderId="2" applyNumberFormat="0" applyAlignment="0" applyProtection="0"/>
    <xf numFmtId="10" fontId="71" fillId="0" borderId="0" applyFill="0" applyBorder="0" applyAlignment="0" applyProtection="0"/>
    <xf numFmtId="0" fontId="75" fillId="0" borderId="0"/>
    <xf numFmtId="0" fontId="59" fillId="7" borderId="1" applyNumberFormat="0" applyProtection="0">
      <alignment horizontal="left" vertical="top" indent="1"/>
    </xf>
    <xf numFmtId="0" fontId="76" fillId="0" borderId="0"/>
    <xf numFmtId="0" fontId="7" fillId="0" borderId="0" applyNumberFormat="0" applyFill="0" applyBorder="0" applyAlignment="0" applyProtection="0"/>
    <xf numFmtId="0" fontId="13" fillId="0" borderId="12" applyNumberFormat="0" applyFill="0" applyAlignment="0" applyProtection="0"/>
    <xf numFmtId="172" fontId="47" fillId="0" borderId="0">
      <alignment horizontal="left"/>
    </xf>
    <xf numFmtId="173" fontId="71" fillId="0" borderId="0" applyFill="0" applyBorder="0" applyAlignment="0" applyProtection="0"/>
    <xf numFmtId="174" fontId="71" fillId="0" borderId="0" applyFill="0" applyBorder="0" applyAlignment="0" applyProtection="0"/>
    <xf numFmtId="0" fontId="23" fillId="0" borderId="0" applyNumberFormat="0" applyFill="0" applyBorder="0" applyAlignment="0" applyProtection="0"/>
    <xf numFmtId="175" fontId="71" fillId="0" borderId="0" applyFill="0" applyBorder="0" applyAlignment="0" applyProtection="0"/>
    <xf numFmtId="44" fontId="9" fillId="0" borderId="0" applyFill="0" applyBorder="0" applyAlignment="0" applyProtection="0"/>
    <xf numFmtId="44" fontId="9" fillId="0" borderId="0" applyFill="0" applyBorder="0" applyAlignment="0" applyProtection="0"/>
    <xf numFmtId="0" fontId="3" fillId="0" borderId="0"/>
    <xf numFmtId="0" fontId="9" fillId="0" borderId="0"/>
    <xf numFmtId="0" fontId="9" fillId="0" borderId="0"/>
    <xf numFmtId="0" fontId="3" fillId="0" borderId="0"/>
    <xf numFmtId="0" fontId="47" fillId="0" borderId="0"/>
    <xf numFmtId="0" fontId="10" fillId="0" borderId="0"/>
    <xf numFmtId="0" fontId="1" fillId="0" borderId="0"/>
    <xf numFmtId="0" fontId="1" fillId="0" borderId="0"/>
    <xf numFmtId="176" fontId="71" fillId="0" borderId="0" applyFill="0" applyBorder="0" applyAlignment="0" applyProtection="0"/>
    <xf numFmtId="177" fontId="71" fillId="0" borderId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8" fillId="0" borderId="0">
      <protection locked="0"/>
    </xf>
    <xf numFmtId="0" fontId="9" fillId="0" borderId="0"/>
    <xf numFmtId="0" fontId="1" fillId="0" borderId="0"/>
    <xf numFmtId="0" fontId="1" fillId="0" borderId="0"/>
    <xf numFmtId="0" fontId="6" fillId="0" borderId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6" fillId="0" borderId="0">
      <alignment horizontal="left"/>
    </xf>
  </cellStyleXfs>
  <cellXfs count="148">
    <xf numFmtId="0" fontId="0" fillId="0" borderId="0" xfId="0"/>
    <xf numFmtId="0" fontId="56" fillId="0" borderId="0" xfId="0" applyFont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0" fontId="58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56" fillId="0" borderId="0" xfId="0" applyFont="1" applyAlignment="1">
      <alignment horizontal="right"/>
    </xf>
    <xf numFmtId="0" fontId="56" fillId="0" borderId="0" xfId="0" applyFont="1"/>
    <xf numFmtId="0" fontId="9" fillId="0" borderId="0" xfId="0" applyFont="1" applyFill="1"/>
    <xf numFmtId="3" fontId="9" fillId="0" borderId="24" xfId="0" applyNumberFormat="1" applyFont="1" applyBorder="1"/>
    <xf numFmtId="9" fontId="58" fillId="0" borderId="41" xfId="0" applyNumberFormat="1" applyFont="1" applyBorder="1"/>
    <xf numFmtId="9" fontId="58" fillId="0" borderId="24" xfId="0" applyNumberFormat="1" applyFont="1" applyBorder="1"/>
    <xf numFmtId="0" fontId="9" fillId="0" borderId="25" xfId="0" applyFont="1" applyBorder="1"/>
    <xf numFmtId="9" fontId="58" fillId="0" borderId="48" xfId="0" applyNumberFormat="1" applyFont="1" applyBorder="1"/>
    <xf numFmtId="0" fontId="56" fillId="57" borderId="54" xfId="0" applyFont="1" applyFill="1" applyBorder="1" applyAlignment="1">
      <alignment vertical="center" wrapText="1"/>
    </xf>
    <xf numFmtId="0" fontId="0" fillId="0" borderId="41" xfId="0" applyBorder="1"/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48" xfId="0" applyBorder="1"/>
    <xf numFmtId="9" fontId="58" fillId="60" borderId="31" xfId="0" applyNumberFormat="1" applyFont="1" applyFill="1" applyBorder="1"/>
    <xf numFmtId="9" fontId="58" fillId="60" borderId="35" xfId="0" applyNumberFormat="1" applyFont="1" applyFill="1" applyBorder="1"/>
    <xf numFmtId="0" fontId="0" fillId="60" borderId="33" xfId="0" applyFill="1" applyBorder="1"/>
    <xf numFmtId="0" fontId="56" fillId="0" borderId="0" xfId="0" applyFont="1" applyAlignment="1">
      <alignment horizontal="left"/>
    </xf>
    <xf numFmtId="0" fontId="0" fillId="0" borderId="25" xfId="0" applyBorder="1"/>
    <xf numFmtId="0" fontId="0" fillId="0" borderId="29" xfId="0" applyBorder="1"/>
    <xf numFmtId="3" fontId="0" fillId="60" borderId="32" xfId="0" applyNumberFormat="1" applyFill="1" applyBorder="1"/>
    <xf numFmtId="0" fontId="0" fillId="0" borderId="43" xfId="0" applyBorder="1"/>
    <xf numFmtId="0" fontId="0" fillId="0" borderId="39" xfId="0" applyBorder="1"/>
    <xf numFmtId="0" fontId="56" fillId="60" borderId="34" xfId="0" applyFont="1" applyFill="1" applyBorder="1" applyAlignment="1">
      <alignment horizontal="center"/>
    </xf>
    <xf numFmtId="0" fontId="0" fillId="0" borderId="24" xfId="0" applyBorder="1"/>
    <xf numFmtId="3" fontId="9" fillId="0" borderId="24" xfId="0" applyNumberFormat="1" applyFont="1" applyBorder="1" applyAlignment="1">
      <alignment horizontal="right"/>
    </xf>
    <xf numFmtId="9" fontId="58" fillId="0" borderId="41" xfId="0" applyNumberFormat="1" applyFont="1" applyBorder="1" applyAlignment="1">
      <alignment horizontal="right"/>
    </xf>
    <xf numFmtId="0" fontId="61" fillId="0" borderId="0" xfId="0" applyFont="1" applyAlignment="1">
      <alignment vertical="center"/>
    </xf>
    <xf numFmtId="3" fontId="9" fillId="62" borderId="24" xfId="0" applyNumberFormat="1" applyFont="1" applyFill="1" applyBorder="1"/>
    <xf numFmtId="0" fontId="9" fillId="62" borderId="22" xfId="0" applyFont="1" applyFill="1" applyBorder="1"/>
    <xf numFmtId="0" fontId="65" fillId="56" borderId="58" xfId="746" applyFont="1" applyFill="1" applyBorder="1" applyAlignment="1">
      <alignment horizontal="left" vertical="top"/>
    </xf>
    <xf numFmtId="0" fontId="65" fillId="56" borderId="58" xfId="746" applyFont="1" applyFill="1" applyBorder="1" applyAlignment="1">
      <alignment horizontal="center" vertical="top"/>
    </xf>
    <xf numFmtId="0" fontId="0" fillId="0" borderId="0" xfId="0" pivotButton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6" fillId="58" borderId="4" xfId="746" applyFont="1" applyFill="1" applyBorder="1" applyAlignment="1">
      <alignment vertical="top"/>
    </xf>
    <xf numFmtId="164" fontId="66" fillId="58" borderId="4" xfId="746" applyNumberFormat="1" applyFont="1" applyFill="1" applyBorder="1" applyAlignment="1">
      <alignment horizontal="right" vertical="top"/>
    </xf>
    <xf numFmtId="1" fontId="66" fillId="58" borderId="4" xfId="746" applyNumberFormat="1" applyFont="1" applyFill="1" applyBorder="1" applyAlignment="1">
      <alignment horizontal="right" vertical="top"/>
    </xf>
    <xf numFmtId="2" fontId="66" fillId="58" borderId="4" xfId="746" applyNumberFormat="1" applyFont="1" applyFill="1" applyBorder="1" applyAlignment="1">
      <alignment horizontal="right" vertical="top"/>
    </xf>
    <xf numFmtId="3" fontId="0" fillId="0" borderId="0" xfId="0" pivotButton="1" applyNumberFormat="1"/>
    <xf numFmtId="3" fontId="0" fillId="0" borderId="0" xfId="0" applyNumberFormat="1"/>
    <xf numFmtId="3" fontId="0" fillId="0" borderId="0" xfId="0" applyNumberFormat="1" applyAlignment="1">
      <alignment horizontal="center" vertical="center" wrapText="1"/>
    </xf>
    <xf numFmtId="0" fontId="0" fillId="63" borderId="0" xfId="0" applyFill="1"/>
    <xf numFmtId="0" fontId="67" fillId="0" borderId="0" xfId="0" applyFont="1"/>
    <xf numFmtId="0" fontId="57" fillId="57" borderId="46" xfId="0" applyFont="1" applyFill="1" applyBorder="1" applyAlignment="1">
      <alignment horizontal="center" vertical="center" wrapText="1"/>
    </xf>
    <xf numFmtId="0" fontId="56" fillId="57" borderId="46" xfId="0" applyFont="1" applyFill="1" applyBorder="1" applyAlignment="1">
      <alignment horizontal="center" vertical="center" wrapText="1"/>
    </xf>
    <xf numFmtId="14" fontId="9" fillId="0" borderId="0" xfId="0" applyNumberFormat="1" applyFont="1" applyFill="1"/>
    <xf numFmtId="0" fontId="56" fillId="57" borderId="42" xfId="0" applyFont="1" applyFill="1" applyBorder="1" applyAlignment="1">
      <alignment horizontal="center" vertical="center" wrapText="1"/>
    </xf>
    <xf numFmtId="0" fontId="78" fillId="0" borderId="0" xfId="0" applyFont="1"/>
    <xf numFmtId="0" fontId="79" fillId="0" borderId="0" xfId="0" applyFont="1" applyBorder="1" applyAlignment="1">
      <alignment vertical="center" wrapText="1"/>
    </xf>
    <xf numFmtId="0" fontId="78" fillId="0" borderId="0" xfId="0" applyFont="1" applyAlignment="1">
      <alignment horizontal="center"/>
    </xf>
    <xf numFmtId="0" fontId="78" fillId="0" borderId="0" xfId="0" applyFont="1" applyAlignment="1">
      <alignment horizontal="left"/>
    </xf>
    <xf numFmtId="1" fontId="77" fillId="66" borderId="0" xfId="0" applyNumberFormat="1" applyFont="1" applyFill="1" applyAlignment="1">
      <alignment horizontal="center"/>
    </xf>
    <xf numFmtId="0" fontId="79" fillId="0" borderId="0" xfId="0" applyFont="1" applyAlignment="1">
      <alignment horizontal="center"/>
    </xf>
    <xf numFmtId="0" fontId="79" fillId="0" borderId="0" xfId="0" applyFont="1" applyAlignment="1">
      <alignment horizontal="center" vertical="center"/>
    </xf>
    <xf numFmtId="0" fontId="0" fillId="0" borderId="36" xfId="0" applyBorder="1" applyAlignment="1"/>
    <xf numFmtId="0" fontId="0" fillId="67" borderId="40" xfId="0" applyFill="1" applyBorder="1"/>
    <xf numFmtId="0" fontId="0" fillId="67" borderId="41" xfId="0" applyFill="1" applyBorder="1"/>
    <xf numFmtId="0" fontId="0" fillId="68" borderId="41" xfId="0" applyFill="1" applyBorder="1"/>
    <xf numFmtId="0" fontId="6" fillId="0" borderId="41" xfId="873" applyFont="1" applyFill="1" applyBorder="1" applyAlignment="1">
      <alignment vertical="top"/>
    </xf>
    <xf numFmtId="10" fontId="0" fillId="0" borderId="36" xfId="0" applyNumberFormat="1" applyBorder="1" applyAlignment="1">
      <alignment horizontal="center" vertical="center"/>
    </xf>
    <xf numFmtId="0" fontId="80" fillId="0" borderId="41" xfId="0" applyFont="1" applyFill="1" applyBorder="1"/>
    <xf numFmtId="0" fontId="81" fillId="0" borderId="36" xfId="0" applyFont="1" applyBorder="1" applyAlignment="1">
      <alignment horizontal="left" vertical="center"/>
    </xf>
    <xf numFmtId="1" fontId="64" fillId="0" borderId="26" xfId="0" applyNumberFormat="1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64" fillId="0" borderId="40" xfId="0" applyFont="1" applyFill="1" applyBorder="1"/>
    <xf numFmtId="0" fontId="64" fillId="0" borderId="41" xfId="0" applyFont="1" applyFill="1" applyBorder="1"/>
    <xf numFmtId="0" fontId="0" fillId="0" borderId="41" xfId="0" applyFill="1" applyBorder="1"/>
    <xf numFmtId="3" fontId="0" fillId="0" borderId="28" xfId="0" applyNumberFormat="1" applyFill="1" applyBorder="1"/>
    <xf numFmtId="3" fontId="64" fillId="0" borderId="28" xfId="0" applyNumberFormat="1" applyFont="1" applyFill="1" applyBorder="1"/>
    <xf numFmtId="10" fontId="78" fillId="0" borderId="0" xfId="0" applyNumberFormat="1" applyFont="1"/>
    <xf numFmtId="1" fontId="77" fillId="0" borderId="0" xfId="0" applyNumberFormat="1" applyFont="1"/>
    <xf numFmtId="0" fontId="79" fillId="0" borderId="0" xfId="0" applyFont="1"/>
    <xf numFmtId="0" fontId="56" fillId="57" borderId="59" xfId="0" applyFont="1" applyFill="1" applyBorder="1" applyAlignment="1">
      <alignment vertical="center" wrapText="1"/>
    </xf>
    <xf numFmtId="0" fontId="57" fillId="57" borderId="54" xfId="0" applyFont="1" applyFill="1" applyBorder="1" applyAlignment="1">
      <alignment vertical="center" wrapText="1"/>
    </xf>
    <xf numFmtId="0" fontId="57" fillId="57" borderId="57" xfId="0" applyFont="1" applyFill="1" applyBorder="1" applyAlignment="1">
      <alignment vertical="center" wrapText="1"/>
    </xf>
    <xf numFmtId="0" fontId="56" fillId="57" borderId="56" xfId="0" applyFont="1" applyFill="1" applyBorder="1" applyAlignment="1">
      <alignment vertical="center" wrapText="1"/>
    </xf>
    <xf numFmtId="0" fontId="56" fillId="57" borderId="20" xfId="0" applyFont="1" applyFill="1" applyBorder="1" applyAlignment="1">
      <alignment vertical="center" wrapText="1"/>
    </xf>
    <xf numFmtId="0" fontId="57" fillId="57" borderId="20" xfId="0" applyFont="1" applyFill="1" applyBorder="1" applyAlignment="1">
      <alignment vertical="center" wrapText="1"/>
    </xf>
    <xf numFmtId="0" fontId="57" fillId="57" borderId="45" xfId="0" applyFont="1" applyFill="1" applyBorder="1" applyAlignment="1">
      <alignment vertical="center" wrapText="1"/>
    </xf>
    <xf numFmtId="0" fontId="57" fillId="66" borderId="54" xfId="0" applyFont="1" applyFill="1" applyBorder="1" applyAlignment="1">
      <alignment vertical="center" wrapText="1"/>
    </xf>
    <xf numFmtId="0" fontId="57" fillId="66" borderId="20" xfId="0" applyFont="1" applyFill="1" applyBorder="1" applyAlignment="1">
      <alignment vertical="center" wrapText="1"/>
    </xf>
    <xf numFmtId="0" fontId="57" fillId="66" borderId="46" xfId="0" applyFont="1" applyFill="1" applyBorder="1" applyAlignment="1">
      <alignment horizontal="center" vertical="center" wrapText="1"/>
    </xf>
    <xf numFmtId="3" fontId="9" fillId="66" borderId="24" xfId="0" applyNumberFormat="1" applyFont="1" applyFill="1" applyBorder="1" applyAlignment="1">
      <alignment horizontal="right"/>
    </xf>
    <xf numFmtId="0" fontId="56" fillId="0" borderId="20" xfId="0" applyFont="1" applyFill="1" applyBorder="1" applyAlignment="1">
      <alignment horizontal="left"/>
    </xf>
    <xf numFmtId="0" fontId="9" fillId="66" borderId="0" xfId="0" applyFont="1" applyFill="1" applyAlignment="1">
      <alignment horizontal="center" wrapText="1"/>
    </xf>
    <xf numFmtId="0" fontId="9" fillId="66" borderId="20" xfId="0" applyFont="1" applyFill="1" applyBorder="1" applyAlignment="1">
      <alignment horizont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56" fillId="59" borderId="61" xfId="0" applyFont="1" applyFill="1" applyBorder="1" applyAlignment="1">
      <alignment horizontal="center" vertical="center" wrapText="1"/>
    </xf>
    <xf numFmtId="0" fontId="56" fillId="59" borderId="52" xfId="0" applyFont="1" applyFill="1" applyBorder="1" applyAlignment="1">
      <alignment horizontal="center" vertical="center" wrapText="1"/>
    </xf>
    <xf numFmtId="0" fontId="56" fillId="59" borderId="55" xfId="0" applyFont="1" applyFill="1" applyBorder="1" applyAlignment="1">
      <alignment horizontal="center" vertical="center" wrapText="1"/>
    </xf>
    <xf numFmtId="0" fontId="56" fillId="59" borderId="30" xfId="0" applyFont="1" applyFill="1" applyBorder="1" applyAlignment="1">
      <alignment horizontal="center" vertical="center" wrapText="1"/>
    </xf>
    <xf numFmtId="0" fontId="56" fillId="59" borderId="18" xfId="0" applyFont="1" applyFill="1" applyBorder="1" applyAlignment="1">
      <alignment horizontal="center" vertical="center" wrapText="1"/>
    </xf>
    <xf numFmtId="0" fontId="56" fillId="59" borderId="19" xfId="0" applyFont="1" applyFill="1" applyBorder="1" applyAlignment="1">
      <alignment horizontal="center" vertical="center" wrapText="1"/>
    </xf>
    <xf numFmtId="0" fontId="56" fillId="61" borderId="18" xfId="0" applyFont="1" applyFill="1" applyBorder="1" applyAlignment="1">
      <alignment horizontal="center" vertical="center" wrapText="1"/>
    </xf>
    <xf numFmtId="0" fontId="56" fillId="57" borderId="19" xfId="0" applyFont="1" applyFill="1" applyBorder="1" applyAlignment="1">
      <alignment horizontal="center" vertical="center" wrapText="1"/>
    </xf>
    <xf numFmtId="0" fontId="56" fillId="61" borderId="19" xfId="0" applyFont="1" applyFill="1" applyBorder="1" applyAlignment="1">
      <alignment horizontal="center" vertical="center" wrapText="1"/>
    </xf>
    <xf numFmtId="0" fontId="56" fillId="61" borderId="21" xfId="0" applyFont="1" applyFill="1" applyBorder="1" applyAlignment="1">
      <alignment horizontal="center" vertical="center" wrapText="1"/>
    </xf>
    <xf numFmtId="0" fontId="56" fillId="60" borderId="47" xfId="0" applyFont="1" applyFill="1" applyBorder="1" applyAlignment="1">
      <alignment horizontal="center"/>
    </xf>
    <xf numFmtId="0" fontId="56" fillId="60" borderId="34" xfId="0" applyFont="1" applyFill="1" applyBorder="1" applyAlignment="1">
      <alignment horizontal="center"/>
    </xf>
    <xf numFmtId="0" fontId="56" fillId="57" borderId="59" xfId="0" applyFont="1" applyFill="1" applyBorder="1" applyAlignment="1">
      <alignment horizontal="center" vertical="center" wrapText="1"/>
    </xf>
    <xf numFmtId="0" fontId="56" fillId="57" borderId="54" xfId="0" applyFont="1" applyFill="1" applyBorder="1" applyAlignment="1">
      <alignment horizontal="center" vertical="center" wrapText="1"/>
    </xf>
    <xf numFmtId="0" fontId="56" fillId="57" borderId="57" xfId="0" applyFont="1" applyFill="1" applyBorder="1" applyAlignment="1">
      <alignment horizontal="center" vertical="center" wrapText="1"/>
    </xf>
    <xf numFmtId="0" fontId="56" fillId="57" borderId="55" xfId="0" applyFont="1" applyFill="1" applyBorder="1" applyAlignment="1">
      <alignment horizontal="center" vertical="center" wrapText="1"/>
    </xf>
    <xf numFmtId="0" fontId="56" fillId="57" borderId="42" xfId="0" applyFont="1" applyFill="1" applyBorder="1" applyAlignment="1">
      <alignment horizontal="center" vertical="center" wrapText="1"/>
    </xf>
    <xf numFmtId="0" fontId="56" fillId="57" borderId="60" xfId="0" applyFont="1" applyFill="1" applyBorder="1" applyAlignment="1">
      <alignment horizontal="center" vertical="center" wrapText="1"/>
    </xf>
    <xf numFmtId="0" fontId="56" fillId="61" borderId="46" xfId="0" applyFont="1" applyFill="1" applyBorder="1" applyAlignment="1">
      <alignment horizontal="center" vertical="center" wrapText="1"/>
    </xf>
    <xf numFmtId="0" fontId="57" fillId="61" borderId="60" xfId="0" applyFont="1" applyFill="1" applyBorder="1" applyAlignment="1">
      <alignment horizontal="center" vertical="center" wrapText="1"/>
    </xf>
    <xf numFmtId="0" fontId="57" fillId="61" borderId="46" xfId="0" applyFont="1" applyFill="1" applyBorder="1" applyAlignment="1">
      <alignment horizontal="center" vertical="center" wrapText="1"/>
    </xf>
    <xf numFmtId="0" fontId="57" fillId="61" borderId="61" xfId="0" applyFont="1" applyFill="1" applyBorder="1" applyAlignment="1">
      <alignment horizontal="center" vertical="center" wrapText="1"/>
    </xf>
    <xf numFmtId="0" fontId="57" fillId="61" borderId="38" xfId="0" applyFont="1" applyFill="1" applyBorder="1" applyAlignment="1">
      <alignment horizontal="center" vertical="center" wrapText="1"/>
    </xf>
    <xf numFmtId="0" fontId="0" fillId="67" borderId="53" xfId="0" applyFill="1" applyBorder="1" applyAlignment="1">
      <alignment horizontal="center" vertical="center" wrapText="1"/>
    </xf>
    <xf numFmtId="0" fontId="79" fillId="0" borderId="22" xfId="0" applyFont="1" applyBorder="1" applyAlignment="1">
      <alignment horizontal="center" vertical="top" wrapText="1"/>
    </xf>
    <xf numFmtId="0" fontId="79" fillId="0" borderId="27" xfId="0" applyFont="1" applyBorder="1" applyAlignment="1">
      <alignment horizontal="center" vertical="top" wrapText="1"/>
    </xf>
    <xf numFmtId="0" fontId="79" fillId="0" borderId="18" xfId="0" applyFont="1" applyBorder="1" applyAlignment="1">
      <alignment horizontal="center" vertical="center" wrapText="1"/>
    </xf>
    <xf numFmtId="0" fontId="79" fillId="0" borderId="19" xfId="0" applyFont="1" applyBorder="1" applyAlignment="1">
      <alignment horizontal="center" vertical="center" wrapText="1"/>
    </xf>
    <xf numFmtId="0" fontId="79" fillId="0" borderId="21" xfId="0" applyFont="1" applyBorder="1" applyAlignment="1">
      <alignment horizontal="center" vertical="center" wrapText="1"/>
    </xf>
    <xf numFmtId="0" fontId="79" fillId="0" borderId="59" xfId="0" applyFont="1" applyBorder="1" applyAlignment="1">
      <alignment horizontal="center" vertical="center" wrapText="1"/>
    </xf>
    <xf numFmtId="0" fontId="79" fillId="0" borderId="51" xfId="0" applyFont="1" applyBorder="1" applyAlignment="1">
      <alignment horizontal="center" vertical="center" wrapText="1"/>
    </xf>
    <xf numFmtId="0" fontId="79" fillId="0" borderId="56" xfId="0" applyFont="1" applyBorder="1" applyAlignment="1">
      <alignment horizontal="center" vertical="center" wrapText="1"/>
    </xf>
    <xf numFmtId="1" fontId="79" fillId="0" borderId="18" xfId="0" applyNumberFormat="1" applyFont="1" applyBorder="1" applyAlignment="1">
      <alignment horizontal="center" vertical="center" wrapText="1"/>
    </xf>
    <xf numFmtId="1" fontId="79" fillId="0" borderId="19" xfId="0" applyNumberFormat="1" applyFont="1" applyBorder="1" applyAlignment="1">
      <alignment horizontal="center" vertical="center" wrapText="1"/>
    </xf>
    <xf numFmtId="1" fontId="79" fillId="0" borderId="21" xfId="0" applyNumberFormat="1" applyFont="1" applyBorder="1" applyAlignment="1">
      <alignment horizontal="center" vertical="center" wrapText="1"/>
    </xf>
    <xf numFmtId="0" fontId="79" fillId="0" borderId="57" xfId="0" applyFont="1" applyBorder="1" applyAlignment="1">
      <alignment horizontal="center" vertical="top" wrapText="1"/>
    </xf>
    <xf numFmtId="0" fontId="79" fillId="0" borderId="44" xfId="0" applyFont="1" applyBorder="1" applyAlignment="1">
      <alignment horizontal="center" vertical="top" wrapText="1"/>
    </xf>
    <xf numFmtId="0" fontId="79" fillId="0" borderId="45" xfId="0" applyFont="1" applyBorder="1" applyAlignment="1">
      <alignment horizontal="center" vertical="top" wrapText="1"/>
    </xf>
    <xf numFmtId="0" fontId="79" fillId="0" borderId="50" xfId="0" applyFont="1" applyBorder="1" applyAlignment="1">
      <alignment horizontal="center" vertical="top" wrapText="1"/>
    </xf>
    <xf numFmtId="0" fontId="79" fillId="0" borderId="23" xfId="0" applyFont="1" applyBorder="1" applyAlignment="1">
      <alignment horizontal="center" vertical="top" wrapText="1"/>
    </xf>
    <xf numFmtId="3" fontId="0" fillId="67" borderId="41" xfId="0" applyNumberFormat="1" applyFill="1" applyBorder="1" applyAlignment="1">
      <alignment horizontal="center" vertical="center" wrapText="1"/>
    </xf>
    <xf numFmtId="0" fontId="77" fillId="66" borderId="20" xfId="0" applyFont="1" applyFill="1" applyBorder="1" applyAlignment="1">
      <alignment horizontal="center"/>
    </xf>
    <xf numFmtId="0" fontId="79" fillId="0" borderId="18" xfId="0" applyFont="1" applyBorder="1" applyAlignment="1">
      <alignment horizontal="center" vertical="top" wrapText="1"/>
    </xf>
    <xf numFmtId="0" fontId="79" fillId="0" borderId="19" xfId="0" applyFont="1" applyBorder="1" applyAlignment="1">
      <alignment horizontal="center" vertical="top" wrapText="1"/>
    </xf>
    <xf numFmtId="0" fontId="79" fillId="0" borderId="26" xfId="0" applyFont="1" applyBorder="1" applyAlignment="1">
      <alignment horizontal="center" vertical="top" wrapText="1"/>
    </xf>
    <xf numFmtId="10" fontId="79" fillId="0" borderId="18" xfId="0" applyNumberFormat="1" applyFont="1" applyBorder="1" applyAlignment="1">
      <alignment horizontal="center" vertical="center" wrapText="1"/>
    </xf>
    <xf numFmtId="10" fontId="79" fillId="0" borderId="19" xfId="0" applyNumberFormat="1" applyFont="1" applyBorder="1" applyAlignment="1">
      <alignment horizontal="center" vertical="center" wrapText="1"/>
    </xf>
    <xf numFmtId="10" fontId="79" fillId="0" borderId="21" xfId="0" applyNumberFormat="1" applyFont="1" applyBorder="1" applyAlignment="1">
      <alignment horizontal="center" vertical="center" wrapText="1"/>
    </xf>
    <xf numFmtId="0" fontId="82" fillId="0" borderId="0" xfId="0" applyFont="1" applyAlignment="1">
      <alignment horizontal="center" vertical="center"/>
    </xf>
    <xf numFmtId="0" fontId="64" fillId="0" borderId="0" xfId="0" applyFont="1" applyFill="1" applyBorder="1"/>
  </cellXfs>
  <cellStyles count="874">
    <cellStyle name="?’ћѓћ‚›‰" xfId="747"/>
    <cellStyle name="”?ќђќ‘ћ‚›‰" xfId="748"/>
    <cellStyle name="”?љ‘?ђћ‚ђќќ›‰" xfId="749"/>
    <cellStyle name="„…ќ…†ќ›‰" xfId="750"/>
    <cellStyle name="‡ђѓћ‹ћ‚ћљ1" xfId="751"/>
    <cellStyle name="‡ђѓћ‹ћ‚ћљ2" xfId="752"/>
    <cellStyle name="2.Ccdiue" xfId="753"/>
    <cellStyle name="20% - Accent1" xfId="754"/>
    <cellStyle name="20% - Accent2" xfId="755"/>
    <cellStyle name="20% - Accent3" xfId="756"/>
    <cellStyle name="20% - Accent4" xfId="757"/>
    <cellStyle name="20% - Accent5" xfId="758"/>
    <cellStyle name="20% - Accent6" xfId="759"/>
    <cellStyle name="20% - Акцент1 2" xfId="1"/>
    <cellStyle name="20% - Акцент1 2 2" xfId="2"/>
    <cellStyle name="20% - Акцент1 2 3" xfId="3"/>
    <cellStyle name="20% - Акцент1 2 3 2" xfId="4"/>
    <cellStyle name="20% - Акцент1 3" xfId="5"/>
    <cellStyle name="20% - Акцент1 3 2" xfId="6"/>
    <cellStyle name="20% - Акцент1 4" xfId="7"/>
    <cellStyle name="20% - Акцент1 4 2" xfId="8"/>
    <cellStyle name="20% - Акцент1 5" xfId="9"/>
    <cellStyle name="20% - Акцент1 5 2" xfId="10"/>
    <cellStyle name="20% - Акцент1 6" xfId="11"/>
    <cellStyle name="20% - Акцент1 6 2" xfId="12"/>
    <cellStyle name="20% - Акцент1 7" xfId="13"/>
    <cellStyle name="20% - Акцент2 2" xfId="14"/>
    <cellStyle name="20% - Акцент2 2 2" xfId="15"/>
    <cellStyle name="20% - Акцент2 2 3" xfId="16"/>
    <cellStyle name="20% - Акцент2 2 3 2" xfId="17"/>
    <cellStyle name="20% - Акцент2 3" xfId="18"/>
    <cellStyle name="20% - Акцент2 3 2" xfId="19"/>
    <cellStyle name="20% - Акцент2 4" xfId="20"/>
    <cellStyle name="20% - Акцент2 4 2" xfId="21"/>
    <cellStyle name="20% - Акцент2 5" xfId="22"/>
    <cellStyle name="20% - Акцент2 5 2" xfId="23"/>
    <cellStyle name="20% - Акцент2 6" xfId="24"/>
    <cellStyle name="20% - Акцент2 6 2" xfId="25"/>
    <cellStyle name="20% - Акцент2 7" xfId="26"/>
    <cellStyle name="20% - Акцент3 2" xfId="27"/>
    <cellStyle name="20% - Акцент3 2 2" xfId="28"/>
    <cellStyle name="20% - Акцент3 2 3" xfId="29"/>
    <cellStyle name="20% - Акцент3 2 3 2" xfId="30"/>
    <cellStyle name="20% - Акцент3 3" xfId="31"/>
    <cellStyle name="20% - Акцент3 3 2" xfId="32"/>
    <cellStyle name="20% - Акцент3 4" xfId="33"/>
    <cellStyle name="20% - Акцент3 4 2" xfId="34"/>
    <cellStyle name="20% - Акцент3 5" xfId="35"/>
    <cellStyle name="20% - Акцент3 5 2" xfId="36"/>
    <cellStyle name="20% - Акцент3 6" xfId="37"/>
    <cellStyle name="20% - Акцент3 6 2" xfId="38"/>
    <cellStyle name="20% - Акцент3 7" xfId="39"/>
    <cellStyle name="20% - Акцент4 2" xfId="40"/>
    <cellStyle name="20% - Акцент4 2 2" xfId="41"/>
    <cellStyle name="20% - Акцент4 2 3" xfId="42"/>
    <cellStyle name="20% - Акцент4 2 3 2" xfId="43"/>
    <cellStyle name="20% - Акцент4 3" xfId="44"/>
    <cellStyle name="20% - Акцент4 3 2" xfId="45"/>
    <cellStyle name="20% - Акцент4 4" xfId="46"/>
    <cellStyle name="20% - Акцент4 4 2" xfId="47"/>
    <cellStyle name="20% - Акцент4 5" xfId="48"/>
    <cellStyle name="20% - Акцент4 5 2" xfId="49"/>
    <cellStyle name="20% - Акцент4 6" xfId="50"/>
    <cellStyle name="20% - Акцент4 6 2" xfId="51"/>
    <cellStyle name="20% - Акцент4 7" xfId="52"/>
    <cellStyle name="20% - Акцент5 2" xfId="53"/>
    <cellStyle name="20% - Акцент5 2 2" xfId="54"/>
    <cellStyle name="20% - Акцент5 2 3" xfId="55"/>
    <cellStyle name="20% - Акцент5 3" xfId="56"/>
    <cellStyle name="20% - Акцент5 3 2" xfId="57"/>
    <cellStyle name="20% - Акцент5 4" xfId="58"/>
    <cellStyle name="20% - Акцент5 4 2" xfId="59"/>
    <cellStyle name="20% - Акцент5 5" xfId="60"/>
    <cellStyle name="20% - Акцент5 5 2" xfId="61"/>
    <cellStyle name="20% - Акцент5 6" xfId="62"/>
    <cellStyle name="20% - Акцент5 7" xfId="63"/>
    <cellStyle name="20% - Акцент6 2" xfId="64"/>
    <cellStyle name="20% - Акцент6 2 2" xfId="65"/>
    <cellStyle name="20% - Акцент6 2 3" xfId="66"/>
    <cellStyle name="20% - Акцент6 2 3 2" xfId="67"/>
    <cellStyle name="20% - Акцент6 3" xfId="68"/>
    <cellStyle name="20% - Акцент6 3 2" xfId="69"/>
    <cellStyle name="20% - Акцент6 4" xfId="70"/>
    <cellStyle name="20% - Акцент6 4 2" xfId="71"/>
    <cellStyle name="20% - Акцент6 5" xfId="72"/>
    <cellStyle name="20% - Акцент6 5 2" xfId="73"/>
    <cellStyle name="20% - Акцент6 6" xfId="74"/>
    <cellStyle name="20% - Акцент6 6 2" xfId="75"/>
    <cellStyle name="20% - Акцент6 7" xfId="76"/>
    <cellStyle name="40% - Accent1" xfId="760"/>
    <cellStyle name="40% - Accent2" xfId="761"/>
    <cellStyle name="40% - Accent3" xfId="762"/>
    <cellStyle name="40% - Accent4" xfId="763"/>
    <cellStyle name="40% - Accent5" xfId="764"/>
    <cellStyle name="40% - Accent6" xfId="765"/>
    <cellStyle name="40% - Акцент1 2" xfId="77"/>
    <cellStyle name="40% - Акцент1 2 2" xfId="78"/>
    <cellStyle name="40% - Акцент1 2 3" xfId="79"/>
    <cellStyle name="40% - Акцент1 2 3 2" xfId="80"/>
    <cellStyle name="40% - Акцент1 3" xfId="81"/>
    <cellStyle name="40% - Акцент1 3 2" xfId="82"/>
    <cellStyle name="40% - Акцент1 4" xfId="83"/>
    <cellStyle name="40% - Акцент1 4 2" xfId="84"/>
    <cellStyle name="40% - Акцент1 5" xfId="85"/>
    <cellStyle name="40% - Акцент1 5 2" xfId="86"/>
    <cellStyle name="40% - Акцент1 6" xfId="87"/>
    <cellStyle name="40% - Акцент1 6 2" xfId="88"/>
    <cellStyle name="40% - Акцент1 7" xfId="89"/>
    <cellStyle name="40% - Акцент2 2" xfId="90"/>
    <cellStyle name="40% - Акцент2 2 2" xfId="91"/>
    <cellStyle name="40% - Акцент2 2 3" xfId="92"/>
    <cellStyle name="40% - Акцент2 2 3 2" xfId="93"/>
    <cellStyle name="40% - Акцент2 3" xfId="94"/>
    <cellStyle name="40% - Акцент2 3 2" xfId="95"/>
    <cellStyle name="40% - Акцент2 4" xfId="96"/>
    <cellStyle name="40% - Акцент2 4 2" xfId="97"/>
    <cellStyle name="40% - Акцент2 5" xfId="98"/>
    <cellStyle name="40% - Акцент2 5 2" xfId="99"/>
    <cellStyle name="40% - Акцент2 6" xfId="100"/>
    <cellStyle name="40% - Акцент2 6 2" xfId="101"/>
    <cellStyle name="40% - Акцент2 7" xfId="102"/>
    <cellStyle name="40% - Акцент3 2" xfId="103"/>
    <cellStyle name="40% - Акцент3 2 2" xfId="104"/>
    <cellStyle name="40% - Акцент3 2 3" xfId="105"/>
    <cellStyle name="40% - Акцент3 2 3 2" xfId="106"/>
    <cellStyle name="40% - Акцент3 3" xfId="107"/>
    <cellStyle name="40% - Акцент3 3 2" xfId="108"/>
    <cellStyle name="40% - Акцент3 4" xfId="109"/>
    <cellStyle name="40% - Акцент3 4 2" xfId="110"/>
    <cellStyle name="40% - Акцент3 5" xfId="111"/>
    <cellStyle name="40% - Акцент3 5 2" xfId="112"/>
    <cellStyle name="40% - Акцент3 6" xfId="113"/>
    <cellStyle name="40% - Акцент3 6 2" xfId="114"/>
    <cellStyle name="40% - Акцент3 7" xfId="115"/>
    <cellStyle name="40% - Акцент4 2" xfId="116"/>
    <cellStyle name="40% - Акцент4 2 2" xfId="117"/>
    <cellStyle name="40% - Акцент4 2 3" xfId="118"/>
    <cellStyle name="40% - Акцент4 2 3 2" xfId="119"/>
    <cellStyle name="40% - Акцент4 3" xfId="120"/>
    <cellStyle name="40% - Акцент4 3 2" xfId="121"/>
    <cellStyle name="40% - Акцент4 4" xfId="122"/>
    <cellStyle name="40% - Акцент4 4 2" xfId="123"/>
    <cellStyle name="40% - Акцент4 5" xfId="124"/>
    <cellStyle name="40% - Акцент4 5 2" xfId="125"/>
    <cellStyle name="40% - Акцент4 6" xfId="126"/>
    <cellStyle name="40% - Акцент4 6 2" xfId="127"/>
    <cellStyle name="40% - Акцент4 7" xfId="128"/>
    <cellStyle name="40% - Акцент5 2" xfId="129"/>
    <cellStyle name="40% - Акцент5 2 2" xfId="130"/>
    <cellStyle name="40% - Акцент5 2 3" xfId="131"/>
    <cellStyle name="40% - Акцент5 2 3 2" xfId="132"/>
    <cellStyle name="40% - Акцент5 3" xfId="133"/>
    <cellStyle name="40% - Акцент5 3 2" xfId="134"/>
    <cellStyle name="40% - Акцент5 4" xfId="135"/>
    <cellStyle name="40% - Акцент5 4 2" xfId="136"/>
    <cellStyle name="40% - Акцент5 5" xfId="137"/>
    <cellStyle name="40% - Акцент5 5 2" xfId="138"/>
    <cellStyle name="40% - Акцент5 6" xfId="139"/>
    <cellStyle name="40% - Акцент5 6 2" xfId="140"/>
    <cellStyle name="40% - Акцент5 7" xfId="141"/>
    <cellStyle name="40% - Акцент6 2" xfId="142"/>
    <cellStyle name="40% - Акцент6 2 2" xfId="143"/>
    <cellStyle name="40% - Акцент6 2 3" xfId="144"/>
    <cellStyle name="40% - Акцент6 2 3 2" xfId="145"/>
    <cellStyle name="40% - Акцент6 3" xfId="146"/>
    <cellStyle name="40% - Акцент6 3 2" xfId="147"/>
    <cellStyle name="40% - Акцент6 4" xfId="148"/>
    <cellStyle name="40% - Акцент6 4 2" xfId="149"/>
    <cellStyle name="40% - Акцент6 5" xfId="150"/>
    <cellStyle name="40% - Акцент6 5 2" xfId="151"/>
    <cellStyle name="40% - Акцент6 6" xfId="152"/>
    <cellStyle name="40% - Акцент6 6 2" xfId="153"/>
    <cellStyle name="40% - Акцент6 7" xfId="154"/>
    <cellStyle name="60% - Accent1" xfId="766"/>
    <cellStyle name="60% - Accent2" xfId="767"/>
    <cellStyle name="60% - Accent3" xfId="768"/>
    <cellStyle name="60% - Accent4" xfId="769"/>
    <cellStyle name="60% - Accent5" xfId="770"/>
    <cellStyle name="60% - Accent6" xfId="771"/>
    <cellStyle name="60% - Акцент1 2" xfId="155"/>
    <cellStyle name="60% - Акцент1 2 2" xfId="156"/>
    <cellStyle name="60% - Акцент1 2 3" xfId="157"/>
    <cellStyle name="60% - Акцент1 3" xfId="158"/>
    <cellStyle name="60% - Акцент1 3 2" xfId="159"/>
    <cellStyle name="60% - Акцент1 4" xfId="160"/>
    <cellStyle name="60% - Акцент1 4 2" xfId="161"/>
    <cellStyle name="60% - Акцент1 5" xfId="162"/>
    <cellStyle name="60% - Акцент1 5 2" xfId="163"/>
    <cellStyle name="60% - Акцент1 6" xfId="164"/>
    <cellStyle name="60% - Акцент1 6 2" xfId="165"/>
    <cellStyle name="60% - Акцент1 7" xfId="166"/>
    <cellStyle name="60% - Акцент2 2" xfId="167"/>
    <cellStyle name="60% - Акцент2 2 2" xfId="168"/>
    <cellStyle name="60% - Акцент2 2 3" xfId="169"/>
    <cellStyle name="60% - Акцент2 3" xfId="170"/>
    <cellStyle name="60% - Акцент2 3 2" xfId="171"/>
    <cellStyle name="60% - Акцент2 4" xfId="172"/>
    <cellStyle name="60% - Акцент2 4 2" xfId="173"/>
    <cellStyle name="60% - Акцент2 5" xfId="174"/>
    <cellStyle name="60% - Акцент2 5 2" xfId="175"/>
    <cellStyle name="60% - Акцент2 6" xfId="176"/>
    <cellStyle name="60% - Акцент2 6 2" xfId="177"/>
    <cellStyle name="60% - Акцент2 7" xfId="178"/>
    <cellStyle name="60% - Акцент3 2" xfId="179"/>
    <cellStyle name="60% - Акцент3 2 2" xfId="180"/>
    <cellStyle name="60% - Акцент3 2 3" xfId="181"/>
    <cellStyle name="60% - Акцент3 3" xfId="182"/>
    <cellStyle name="60% - Акцент3 3 2" xfId="183"/>
    <cellStyle name="60% - Акцент3 4" xfId="184"/>
    <cellStyle name="60% - Акцент3 4 2" xfId="185"/>
    <cellStyle name="60% - Акцент3 5" xfId="186"/>
    <cellStyle name="60% - Акцент3 5 2" xfId="187"/>
    <cellStyle name="60% - Акцент3 6" xfId="188"/>
    <cellStyle name="60% - Акцент3 6 2" xfId="189"/>
    <cellStyle name="60% - Акцент3 7" xfId="190"/>
    <cellStyle name="60% - Акцент4 2" xfId="191"/>
    <cellStyle name="60% - Акцент4 2 2" xfId="192"/>
    <cellStyle name="60% - Акцент4 2 3" xfId="193"/>
    <cellStyle name="60% - Акцент4 3" xfId="194"/>
    <cellStyle name="60% - Акцент4 3 2" xfId="195"/>
    <cellStyle name="60% - Акцент4 4" xfId="196"/>
    <cellStyle name="60% - Акцент4 4 2" xfId="197"/>
    <cellStyle name="60% - Акцент4 5" xfId="198"/>
    <cellStyle name="60% - Акцент4 5 2" xfId="199"/>
    <cellStyle name="60% - Акцент4 6" xfId="200"/>
    <cellStyle name="60% - Акцент4 6 2" xfId="201"/>
    <cellStyle name="60% - Акцент4 7" xfId="202"/>
    <cellStyle name="60% - Акцент5 2" xfId="203"/>
    <cellStyle name="60% - Акцент5 2 2" xfId="204"/>
    <cellStyle name="60% - Акцент5 2 3" xfId="205"/>
    <cellStyle name="60% - Акцент5 3" xfId="206"/>
    <cellStyle name="60% - Акцент5 3 2" xfId="207"/>
    <cellStyle name="60% - Акцент5 4" xfId="208"/>
    <cellStyle name="60% - Акцент5 4 2" xfId="209"/>
    <cellStyle name="60% - Акцент5 5" xfId="210"/>
    <cellStyle name="60% - Акцент5 5 2" xfId="211"/>
    <cellStyle name="60% - Акцент5 6" xfId="212"/>
    <cellStyle name="60% - Акцент5 6 2" xfId="213"/>
    <cellStyle name="60% - Акцент5 7" xfId="214"/>
    <cellStyle name="60% - Акцент6 2" xfId="215"/>
    <cellStyle name="60% - Акцент6 2 2" xfId="216"/>
    <cellStyle name="60% - Акцент6 2 3" xfId="217"/>
    <cellStyle name="60% - Акцент6 3" xfId="218"/>
    <cellStyle name="60% - Акцент6 3 2" xfId="219"/>
    <cellStyle name="60% - Акцент6 4" xfId="220"/>
    <cellStyle name="60% - Акцент6 4 2" xfId="221"/>
    <cellStyle name="60% - Акцент6 5" xfId="222"/>
    <cellStyle name="60% - Акцент6 5 2" xfId="223"/>
    <cellStyle name="60% - Акцент6 6" xfId="224"/>
    <cellStyle name="60% - Акцент6 6 2" xfId="225"/>
    <cellStyle name="60% - Акцент6 7" xfId="226"/>
    <cellStyle name="Accent1" xfId="772"/>
    <cellStyle name="Accent2" xfId="773"/>
    <cellStyle name="Accent3" xfId="774"/>
    <cellStyle name="Accent4" xfId="775"/>
    <cellStyle name="Accent5" xfId="776"/>
    <cellStyle name="Accent6" xfId="777"/>
    <cellStyle name="Alilciue [0]_laroux" xfId="778"/>
    <cellStyle name="Alilciue_laroux" xfId="779"/>
    <cellStyle name="Bad" xfId="780"/>
    <cellStyle name="Calculation" xfId="781"/>
    <cellStyle name="Check Cell" xfId="782"/>
    <cellStyle name="Column_Title" xfId="783"/>
    <cellStyle name="Divider" xfId="784"/>
    <cellStyle name="Dziesietny [0]_PERSONAL" xfId="785"/>
    <cellStyle name="Dziesietny_PERSONAL" xfId="786"/>
    <cellStyle name="Explanatory Text" xfId="787"/>
    <cellStyle name="Good" xfId="788"/>
    <cellStyle name="Grey" xfId="789"/>
    <cellStyle name="Heading 1" xfId="790"/>
    <cellStyle name="Heading 2" xfId="791"/>
    <cellStyle name="Heading 3" xfId="792"/>
    <cellStyle name="Heading 4" xfId="793"/>
    <cellStyle name="Iau?iue_laroux" xfId="794"/>
    <cellStyle name="Input" xfId="795"/>
    <cellStyle name="Input [yellow]" xfId="796"/>
    <cellStyle name="Linked Cell" xfId="797"/>
    <cellStyle name="Neutral" xfId="798"/>
    <cellStyle name="Normal - Style1" xfId="799"/>
    <cellStyle name="Normal_~9853840" xfId="227"/>
    <cellStyle name="Normalny_laroux" xfId="800"/>
    <cellStyle name="Note" xfId="801"/>
    <cellStyle name="Nun??c [0]_laroux" xfId="802"/>
    <cellStyle name="Nun??c(0)" xfId="803"/>
    <cellStyle name="Nun??c_laroux" xfId="804"/>
    <cellStyle name="Ociriniaue [0]_laroux" xfId="805"/>
    <cellStyle name="Ociriniaue_laroux" xfId="806"/>
    <cellStyle name="Odreiaer" xfId="807"/>
    <cellStyle name="Output" xfId="808"/>
    <cellStyle name="Percent [2]" xfId="809"/>
    <cellStyle name="Position" xfId="810"/>
    <cellStyle name="S3" xfId="228"/>
    <cellStyle name="S4" xfId="229"/>
    <cellStyle name="SAPBEXaggData" xfId="230"/>
    <cellStyle name="SAPBEXstdData" xfId="231"/>
    <cellStyle name="SAPBEXstdItem" xfId="232"/>
    <cellStyle name="SAPBEXstdItem 2" xfId="233"/>
    <cellStyle name="SAPBEXstdItem 3" xfId="234"/>
    <cellStyle name="SAPBEXstdItem 4" xfId="235"/>
    <cellStyle name="SAPBEXstdItem 5" xfId="236"/>
    <cellStyle name="SAPBEXstdItem 6" xfId="237"/>
    <cellStyle name="SAPBEXstdItem 7" xfId="238"/>
    <cellStyle name="SAPBEXstdItem 8" xfId="239"/>
    <cellStyle name="SAPBEXstdItem 9" xfId="240"/>
    <cellStyle name="SAPBEXstdItem_Выполнение вторички февраль" xfId="241"/>
    <cellStyle name="SAPBEXstdItemX" xfId="811"/>
    <cellStyle name="Standard_Streuplan" xfId="812"/>
    <cellStyle name="Title" xfId="813"/>
    <cellStyle name="Total" xfId="814"/>
    <cellStyle name="Unit" xfId="815"/>
    <cellStyle name="Walutowy [0]_laroux" xfId="816"/>
    <cellStyle name="Walutowy_laroux" xfId="817"/>
    <cellStyle name="Warning Text" xfId="818"/>
    <cellStyle name="Акцент1 2" xfId="242"/>
    <cellStyle name="Акцент1 2 2" xfId="243"/>
    <cellStyle name="Акцент1 2 3" xfId="244"/>
    <cellStyle name="Акцент1 3" xfId="245"/>
    <cellStyle name="Акцент1 3 2" xfId="246"/>
    <cellStyle name="Акцент1 4" xfId="247"/>
    <cellStyle name="Акцент1 4 2" xfId="248"/>
    <cellStyle name="Акцент1 5" xfId="249"/>
    <cellStyle name="Акцент1 5 2" xfId="250"/>
    <cellStyle name="Акцент1 6" xfId="251"/>
    <cellStyle name="Акцент1 6 2" xfId="252"/>
    <cellStyle name="Акцент1 7" xfId="253"/>
    <cellStyle name="Акцент2 2" xfId="254"/>
    <cellStyle name="Акцент2 2 2" xfId="255"/>
    <cellStyle name="Акцент2 2 3" xfId="256"/>
    <cellStyle name="Акцент2 3" xfId="257"/>
    <cellStyle name="Акцент2 3 2" xfId="258"/>
    <cellStyle name="Акцент2 4" xfId="259"/>
    <cellStyle name="Акцент2 4 2" xfId="260"/>
    <cellStyle name="Акцент2 5" xfId="261"/>
    <cellStyle name="Акцент2 5 2" xfId="262"/>
    <cellStyle name="Акцент2 6" xfId="263"/>
    <cellStyle name="Акцент2 6 2" xfId="264"/>
    <cellStyle name="Акцент2 7" xfId="265"/>
    <cellStyle name="Акцент3 2" xfId="266"/>
    <cellStyle name="Акцент3 2 2" xfId="267"/>
    <cellStyle name="Акцент3 2 3" xfId="268"/>
    <cellStyle name="Акцент3 3" xfId="269"/>
    <cellStyle name="Акцент3 3 2" xfId="270"/>
    <cellStyle name="Акцент3 4" xfId="271"/>
    <cellStyle name="Акцент3 4 2" xfId="272"/>
    <cellStyle name="Акцент3 5" xfId="273"/>
    <cellStyle name="Акцент3 5 2" xfId="274"/>
    <cellStyle name="Акцент3 6" xfId="275"/>
    <cellStyle name="Акцент3 6 2" xfId="276"/>
    <cellStyle name="Акцент3 7" xfId="277"/>
    <cellStyle name="Акцент4 2" xfId="278"/>
    <cellStyle name="Акцент4 2 2" xfId="279"/>
    <cellStyle name="Акцент4 2 3" xfId="280"/>
    <cellStyle name="Акцент4 3" xfId="281"/>
    <cellStyle name="Акцент4 3 2" xfId="282"/>
    <cellStyle name="Акцент4 4" xfId="283"/>
    <cellStyle name="Акцент4 4 2" xfId="284"/>
    <cellStyle name="Акцент4 5" xfId="285"/>
    <cellStyle name="Акцент4 5 2" xfId="286"/>
    <cellStyle name="Акцент4 6" xfId="287"/>
    <cellStyle name="Акцент4 6 2" xfId="288"/>
    <cellStyle name="Акцент4 7" xfId="289"/>
    <cellStyle name="Акцент5 2" xfId="290"/>
    <cellStyle name="Акцент5 2 2" xfId="291"/>
    <cellStyle name="Акцент5 2 3" xfId="292"/>
    <cellStyle name="Акцент5 3" xfId="293"/>
    <cellStyle name="Акцент5 3 2" xfId="294"/>
    <cellStyle name="Акцент5 4" xfId="295"/>
    <cellStyle name="Акцент5 4 2" xfId="296"/>
    <cellStyle name="Акцент5 5" xfId="297"/>
    <cellStyle name="Акцент5 5 2" xfId="298"/>
    <cellStyle name="Акцент5 6" xfId="299"/>
    <cellStyle name="Акцент5 6 2" xfId="300"/>
    <cellStyle name="Акцент5 7" xfId="301"/>
    <cellStyle name="Акцент6 2" xfId="302"/>
    <cellStyle name="Акцент6 2 2" xfId="303"/>
    <cellStyle name="Акцент6 2 3" xfId="304"/>
    <cellStyle name="Акцент6 3" xfId="305"/>
    <cellStyle name="Акцент6 3 2" xfId="306"/>
    <cellStyle name="Акцент6 4" xfId="307"/>
    <cellStyle name="Акцент6 4 2" xfId="308"/>
    <cellStyle name="Акцент6 5" xfId="309"/>
    <cellStyle name="Акцент6 5 2" xfId="310"/>
    <cellStyle name="Акцент6 6" xfId="311"/>
    <cellStyle name="Акцент6 6 2" xfId="312"/>
    <cellStyle name="Акцент6 7" xfId="313"/>
    <cellStyle name="Ввод  2" xfId="314"/>
    <cellStyle name="Ввод  2 2" xfId="315"/>
    <cellStyle name="Ввод  2 3" xfId="316"/>
    <cellStyle name="Ввод  3" xfId="317"/>
    <cellStyle name="Ввод  3 2" xfId="318"/>
    <cellStyle name="Ввод  4" xfId="319"/>
    <cellStyle name="Ввод  4 2" xfId="320"/>
    <cellStyle name="Ввод  5" xfId="321"/>
    <cellStyle name="Ввод  5 2" xfId="322"/>
    <cellStyle name="Ввод  6" xfId="323"/>
    <cellStyle name="Ввод  6 2" xfId="324"/>
    <cellStyle name="Ввод  7" xfId="325"/>
    <cellStyle name="Вывод 2" xfId="326"/>
    <cellStyle name="Вывод 2 2" xfId="327"/>
    <cellStyle name="Вывод 2 3" xfId="328"/>
    <cellStyle name="Вывод 3" xfId="329"/>
    <cellStyle name="Вывод 3 2" xfId="330"/>
    <cellStyle name="Вывод 4" xfId="331"/>
    <cellStyle name="Вывод 4 2" xfId="332"/>
    <cellStyle name="Вывод 5" xfId="333"/>
    <cellStyle name="Вывод 5 2" xfId="334"/>
    <cellStyle name="Вывод 6" xfId="335"/>
    <cellStyle name="Вывод 6 2" xfId="336"/>
    <cellStyle name="Вывод 7" xfId="337"/>
    <cellStyle name="Вычисление 2" xfId="338"/>
    <cellStyle name="Вычисление 2 2" xfId="339"/>
    <cellStyle name="Вычисление 2 3" xfId="340"/>
    <cellStyle name="Вычисление 3" xfId="341"/>
    <cellStyle name="Вычисление 3 2" xfId="342"/>
    <cellStyle name="Вычисление 4" xfId="343"/>
    <cellStyle name="Вычисление 4 2" xfId="344"/>
    <cellStyle name="Вычисление 5" xfId="345"/>
    <cellStyle name="Вычисление 5 2" xfId="346"/>
    <cellStyle name="Вычисление 6" xfId="347"/>
    <cellStyle name="Вычисление 6 2" xfId="348"/>
    <cellStyle name="Вычисление 7" xfId="349"/>
    <cellStyle name="Денежный 2" xfId="819"/>
    <cellStyle name="Денежный 3" xfId="820"/>
    <cellStyle name="Денежный 3 2" xfId="821"/>
    <cellStyle name="Заголовок 1 2" xfId="350"/>
    <cellStyle name="Заголовок 1 2 2" xfId="351"/>
    <cellStyle name="Заголовок 1 2 3" xfId="352"/>
    <cellStyle name="Заголовок 1 3" xfId="353"/>
    <cellStyle name="Заголовок 1 3 2" xfId="354"/>
    <cellStyle name="Заголовок 1 4" xfId="355"/>
    <cellStyle name="Заголовок 1 4 2" xfId="356"/>
    <cellStyle name="Заголовок 1 5" xfId="357"/>
    <cellStyle name="Заголовок 1 5 2" xfId="358"/>
    <cellStyle name="Заголовок 1 6" xfId="359"/>
    <cellStyle name="Заголовок 1 7" xfId="360"/>
    <cellStyle name="Заголовок 2 2" xfId="361"/>
    <cellStyle name="Заголовок 2 2 2" xfId="362"/>
    <cellStyle name="Заголовок 2 2 3" xfId="363"/>
    <cellStyle name="Заголовок 2 3" xfId="364"/>
    <cellStyle name="Заголовок 2 3 2" xfId="365"/>
    <cellStyle name="Заголовок 2 4" xfId="366"/>
    <cellStyle name="Заголовок 2 4 2" xfId="367"/>
    <cellStyle name="Заголовок 2 5" xfId="368"/>
    <cellStyle name="Заголовок 2 5 2" xfId="369"/>
    <cellStyle name="Заголовок 2 6" xfId="370"/>
    <cellStyle name="Заголовок 2 7" xfId="371"/>
    <cellStyle name="Заголовок 3 2" xfId="372"/>
    <cellStyle name="Заголовок 3 2 2" xfId="373"/>
    <cellStyle name="Заголовок 3 2 3" xfId="374"/>
    <cellStyle name="Заголовок 3 3" xfId="375"/>
    <cellStyle name="Заголовок 3 3 2" xfId="376"/>
    <cellStyle name="Заголовок 3 4" xfId="377"/>
    <cellStyle name="Заголовок 3 4 2" xfId="378"/>
    <cellStyle name="Заголовок 3 5" xfId="379"/>
    <cellStyle name="Заголовок 3 5 2" xfId="380"/>
    <cellStyle name="Заголовок 3 6" xfId="381"/>
    <cellStyle name="Заголовок 3 7" xfId="382"/>
    <cellStyle name="Заголовок 4 2" xfId="383"/>
    <cellStyle name="Заголовок 4 2 2" xfId="384"/>
    <cellStyle name="Заголовок 4 2 3" xfId="385"/>
    <cellStyle name="Заголовок 4 3" xfId="386"/>
    <cellStyle name="Заголовок 4 3 2" xfId="387"/>
    <cellStyle name="Заголовок 4 4" xfId="388"/>
    <cellStyle name="Заголовок 4 4 2" xfId="389"/>
    <cellStyle name="Заголовок 4 5" xfId="390"/>
    <cellStyle name="Заголовок 4 5 2" xfId="391"/>
    <cellStyle name="Заголовок 4 6" xfId="392"/>
    <cellStyle name="Заголовок 4 7" xfId="393"/>
    <cellStyle name="Заголовок сводной таблицы" xfId="394"/>
    <cellStyle name="Значение сводной таблицы" xfId="395"/>
    <cellStyle name="Итог 2" xfId="396"/>
    <cellStyle name="Итог 2 2" xfId="397"/>
    <cellStyle name="Итог 2 3" xfId="398"/>
    <cellStyle name="Итог 3" xfId="399"/>
    <cellStyle name="Итог 3 2" xfId="400"/>
    <cellStyle name="Итог 4" xfId="401"/>
    <cellStyle name="Итог 4 2" xfId="402"/>
    <cellStyle name="Итог 5" xfId="403"/>
    <cellStyle name="Итог 5 2" xfId="404"/>
    <cellStyle name="Итог 6" xfId="405"/>
    <cellStyle name="Итог 7" xfId="406"/>
    <cellStyle name="Категория сводной таблицы" xfId="407"/>
    <cellStyle name="Контрольная ячейка 2" xfId="408"/>
    <cellStyle name="Контрольная ячейка 2 2" xfId="409"/>
    <cellStyle name="Контрольная ячейка 2 3" xfId="410"/>
    <cellStyle name="Контрольная ячейка 3" xfId="411"/>
    <cellStyle name="Контрольная ячейка 3 2" xfId="412"/>
    <cellStyle name="Контрольная ячейка 4" xfId="413"/>
    <cellStyle name="Контрольная ячейка 4 2" xfId="414"/>
    <cellStyle name="Контрольная ячейка 5" xfId="415"/>
    <cellStyle name="Контрольная ячейка 5 2" xfId="416"/>
    <cellStyle name="Контрольная ячейка 6" xfId="417"/>
    <cellStyle name="Контрольная ячейка 6 2" xfId="418"/>
    <cellStyle name="Контрольная ячейка 7" xfId="419"/>
    <cellStyle name="Название" xfId="420" builtinId="15" customBuiltin="1"/>
    <cellStyle name="Название 2" xfId="421"/>
    <cellStyle name="Название 2 2" xfId="422"/>
    <cellStyle name="Название 2 3" xfId="423"/>
    <cellStyle name="Название 3" xfId="424"/>
    <cellStyle name="Название 3 2" xfId="425"/>
    <cellStyle name="Название 4" xfId="426"/>
    <cellStyle name="Название 4 2" xfId="427"/>
    <cellStyle name="Название 5" xfId="428"/>
    <cellStyle name="Название 5 2" xfId="429"/>
    <cellStyle name="Название 6" xfId="430"/>
    <cellStyle name="Нейтральный 2" xfId="431"/>
    <cellStyle name="Нейтральный 2 2" xfId="432"/>
    <cellStyle name="Нейтральный 2 3" xfId="433"/>
    <cellStyle name="Нейтральный 3" xfId="434"/>
    <cellStyle name="Нейтральный 3 2" xfId="435"/>
    <cellStyle name="Нейтральный 4" xfId="436"/>
    <cellStyle name="Нейтральный 4 2" xfId="437"/>
    <cellStyle name="Нейтральный 5" xfId="438"/>
    <cellStyle name="Нейтральный 5 2" xfId="439"/>
    <cellStyle name="Нейтральный 6" xfId="440"/>
    <cellStyle name="Нейтральный 6 2" xfId="441"/>
    <cellStyle name="Нейтральный 7" xfId="442"/>
    <cellStyle name="Обычный" xfId="0" builtinId="0"/>
    <cellStyle name="Обычный 10" xfId="443"/>
    <cellStyle name="Обычный 10 2" xfId="444"/>
    <cellStyle name="Обычный 100" xfId="445"/>
    <cellStyle name="Обычный 101" xfId="446"/>
    <cellStyle name="Обычный 101 2" xfId="447"/>
    <cellStyle name="Обычный 11" xfId="448"/>
    <cellStyle name="Обычный 11 2" xfId="449"/>
    <cellStyle name="Обычный 11 2 2" xfId="450"/>
    <cellStyle name="Обычный 12" xfId="451"/>
    <cellStyle name="Обычный 13" xfId="452"/>
    <cellStyle name="Обычный 14" xfId="453"/>
    <cellStyle name="Обычный 15" xfId="745"/>
    <cellStyle name="Обычный 16" xfId="822"/>
    <cellStyle name="Обычный 2" xfId="454"/>
    <cellStyle name="Обычный 2 2" xfId="455"/>
    <cellStyle name="Обычный 2 2 2" xfId="456"/>
    <cellStyle name="Обычный 2 2 2 2" xfId="457"/>
    <cellStyle name="Обычный 2 2 2 2 2" xfId="458"/>
    <cellStyle name="Обычный 2 2 2 2 3" xfId="825"/>
    <cellStyle name="Обычный 2 2 2 3" xfId="459"/>
    <cellStyle name="Обычный 2 2 2_Бланк 15 Сентябрь" xfId="460"/>
    <cellStyle name="Обычный 2 2 3" xfId="461"/>
    <cellStyle name="Обычный 2 2 4" xfId="462"/>
    <cellStyle name="Обычный 2 2 5" xfId="824"/>
    <cellStyle name="Обычный 2 2 6" xfId="872"/>
    <cellStyle name="Обычный 2 2_ОБЩЕЕ ИТОГО  БЛАНК 11!(06.06.11)" xfId="463"/>
    <cellStyle name="Обычный 2 3" xfId="464"/>
    <cellStyle name="Обычный 2 3 2" xfId="465"/>
    <cellStyle name="Обычный 2 3 3" xfId="466"/>
    <cellStyle name="Обычный 2 3 3 2" xfId="467"/>
    <cellStyle name="Обычный 2 3 4" xfId="468"/>
    <cellStyle name="Обычный 2 4" xfId="469"/>
    <cellStyle name="Обычный 2 5" xfId="470"/>
    <cellStyle name="Обычный 2 6" xfId="823"/>
    <cellStyle name="Обычный 2 7" xfId="871"/>
    <cellStyle name="Обычный 3" xfId="471"/>
    <cellStyle name="Обычный 3 2" xfId="472"/>
    <cellStyle name="Обычный 3 2 2" xfId="473"/>
    <cellStyle name="Обычный 3 2 2 2" xfId="474"/>
    <cellStyle name="Обычный 3 2 3" xfId="475"/>
    <cellStyle name="Обычный 3 3" xfId="476"/>
    <cellStyle name="Обычный 3 3 2" xfId="477"/>
    <cellStyle name="Обычный 3 3 2 2" xfId="478"/>
    <cellStyle name="Обычный 3 3 3" xfId="479"/>
    <cellStyle name="Обычный 3 4" xfId="480"/>
    <cellStyle name="Обычный 3 5" xfId="481"/>
    <cellStyle name="Обычный 3 6" xfId="482"/>
    <cellStyle name="Обычный 3 7" xfId="826"/>
    <cellStyle name="Обычный 32 2" xfId="483"/>
    <cellStyle name="Обычный 36" xfId="484"/>
    <cellStyle name="Обычный 37" xfId="485"/>
    <cellStyle name="Обычный 38" xfId="486"/>
    <cellStyle name="Обычный 39" xfId="487"/>
    <cellStyle name="Обычный 4" xfId="488"/>
    <cellStyle name="Обычный 4 2" xfId="489"/>
    <cellStyle name="Обычный 4 2 2" xfId="490"/>
    <cellStyle name="Обычный 4 2 2 2" xfId="491"/>
    <cellStyle name="Обычный 4 2 3" xfId="492"/>
    <cellStyle name="Обычный 4 3" xfId="493"/>
    <cellStyle name="Обычный 4 4" xfId="827"/>
    <cellStyle name="Обычный 40" xfId="494"/>
    <cellStyle name="Обычный 41" xfId="495"/>
    <cellStyle name="Обычный 42" xfId="496"/>
    <cellStyle name="Обычный 43" xfId="497"/>
    <cellStyle name="Обычный 44" xfId="498"/>
    <cellStyle name="Обычный 45" xfId="499"/>
    <cellStyle name="Обычный 46" xfId="500"/>
    <cellStyle name="Обычный 47" xfId="501"/>
    <cellStyle name="Обычный 48" xfId="502"/>
    <cellStyle name="Обычный 49" xfId="503"/>
    <cellStyle name="Обычный 5" xfId="504"/>
    <cellStyle name="Обычный 5 2" xfId="505"/>
    <cellStyle name="Обычный 5 2 2" xfId="506"/>
    <cellStyle name="Обычный 5 2 2 2" xfId="507"/>
    <cellStyle name="Обычный 5 2 2 2 2" xfId="508"/>
    <cellStyle name="Обычный 5 2 2 2 3" xfId="509"/>
    <cellStyle name="Обычный 5 2 2 3" xfId="510"/>
    <cellStyle name="Обычный 5 2 2 4" xfId="511"/>
    <cellStyle name="Обычный 5 2 3" xfId="512"/>
    <cellStyle name="Обычный 5 2 3 2" xfId="513"/>
    <cellStyle name="Обычный 5 2 3 2 2" xfId="514"/>
    <cellStyle name="Обычный 5 2 3 2 3" xfId="515"/>
    <cellStyle name="Обычный 5 2 3 3" xfId="516"/>
    <cellStyle name="Обычный 5 2 3 4" xfId="517"/>
    <cellStyle name="Обычный 5 2 4" xfId="518"/>
    <cellStyle name="Обычный 5 2 4 2" xfId="519"/>
    <cellStyle name="Обычный 5 2 4 2 2" xfId="520"/>
    <cellStyle name="Обычный 5 2 4 2 3" xfId="521"/>
    <cellStyle name="Обычный 5 2 4 3" xfId="522"/>
    <cellStyle name="Обычный 5 2 4 4" xfId="523"/>
    <cellStyle name="Обычный 5 2 5" xfId="524"/>
    <cellStyle name="Обычный 5 2 5 2" xfId="525"/>
    <cellStyle name="Обычный 5 2 5 3" xfId="526"/>
    <cellStyle name="Обычный 5 2 6" xfId="527"/>
    <cellStyle name="Обычный 5 2 7" xfId="528"/>
    <cellStyle name="Обычный 5 3" xfId="838"/>
    <cellStyle name="Обычный 50" xfId="529"/>
    <cellStyle name="Обычный 51" xfId="530"/>
    <cellStyle name="Обычный 52" xfId="531"/>
    <cellStyle name="Обычный 53" xfId="532"/>
    <cellStyle name="Обычный 54" xfId="533"/>
    <cellStyle name="Обычный 55" xfId="534"/>
    <cellStyle name="Обычный 56" xfId="535"/>
    <cellStyle name="Обычный 57" xfId="536"/>
    <cellStyle name="Обычный 58" xfId="537"/>
    <cellStyle name="Обычный 59" xfId="538"/>
    <cellStyle name="Обычный 6" xfId="539"/>
    <cellStyle name="Обычный 6 2" xfId="540"/>
    <cellStyle name="Обычный 6 2 2" xfId="541"/>
    <cellStyle name="Обычный 6 2 2 2" xfId="542"/>
    <cellStyle name="Обычный 6 2 3" xfId="543"/>
    <cellStyle name="Обычный 6 3" xfId="544"/>
    <cellStyle name="Обычный 6 3 2" xfId="545"/>
    <cellStyle name="Обычный 6 3 2 2" xfId="546"/>
    <cellStyle name="Обычный 6 3 3" xfId="547"/>
    <cellStyle name="Обычный 6 4" xfId="835"/>
    <cellStyle name="Обычный 60" xfId="548"/>
    <cellStyle name="Обычный 61" xfId="549"/>
    <cellStyle name="Обычный 62" xfId="550"/>
    <cellStyle name="Обычный 63" xfId="551"/>
    <cellStyle name="Обычный 64" xfId="552"/>
    <cellStyle name="Обычный 65" xfId="553"/>
    <cellStyle name="Обычный 66" xfId="554"/>
    <cellStyle name="Обычный 67" xfId="555"/>
    <cellStyle name="Обычный 68" xfId="556"/>
    <cellStyle name="Обычный 69" xfId="557"/>
    <cellStyle name="Обычный 7" xfId="744"/>
    <cellStyle name="Обычный 7 2" xfId="558"/>
    <cellStyle name="Обычный 7 2 2" xfId="559"/>
    <cellStyle name="Обычный 7 2 2 2" xfId="560"/>
    <cellStyle name="Обычный 7 2 2 2 2" xfId="561"/>
    <cellStyle name="Обычный 7 2 2 2 3" xfId="562"/>
    <cellStyle name="Обычный 7 2 2 3" xfId="563"/>
    <cellStyle name="Обычный 7 2 2 4" xfId="564"/>
    <cellStyle name="Обычный 7 2 3" xfId="565"/>
    <cellStyle name="Обычный 7 2 3 2" xfId="566"/>
    <cellStyle name="Обычный 7 2 3 2 2" xfId="567"/>
    <cellStyle name="Обычный 7 2 3 2 3" xfId="568"/>
    <cellStyle name="Обычный 7 2 3 3" xfId="569"/>
    <cellStyle name="Обычный 7 2 3 4" xfId="570"/>
    <cellStyle name="Обычный 7 2 4" xfId="571"/>
    <cellStyle name="Обычный 7 2 4 2" xfId="572"/>
    <cellStyle name="Обычный 7 2 4 2 2" xfId="573"/>
    <cellStyle name="Обычный 7 2 4 2 3" xfId="574"/>
    <cellStyle name="Обычный 7 2 4 3" xfId="575"/>
    <cellStyle name="Обычный 7 2 4 4" xfId="576"/>
    <cellStyle name="Обычный 7 2 5" xfId="577"/>
    <cellStyle name="Обычный 7 2 5 2" xfId="578"/>
    <cellStyle name="Обычный 7 2 5 3" xfId="579"/>
    <cellStyle name="Обычный 7 2 6" xfId="580"/>
    <cellStyle name="Обычный 7 2 7" xfId="581"/>
    <cellStyle name="Обычный 7 3" xfId="582"/>
    <cellStyle name="Обычный 7 3 10" xfId="851"/>
    <cellStyle name="Обычный 7 3 11" xfId="855"/>
    <cellStyle name="Обычный 7 3 12" xfId="828"/>
    <cellStyle name="Обычный 7 3 2" xfId="829"/>
    <cellStyle name="Обычный 7 3 2 10" xfId="856"/>
    <cellStyle name="Обычный 7 3 2 2" xfId="837"/>
    <cellStyle name="Обычный 7 3 2 2 2" xfId="858"/>
    <cellStyle name="Обычный 7 3 2 3" xfId="840"/>
    <cellStyle name="Обычный 7 3 2 3 2" xfId="860"/>
    <cellStyle name="Обычный 7 3 2 4" xfId="842"/>
    <cellStyle name="Обычный 7 3 2 4 2" xfId="862"/>
    <cellStyle name="Обычный 7 3 2 5" xfId="844"/>
    <cellStyle name="Обычный 7 3 2 5 2" xfId="864"/>
    <cellStyle name="Обычный 7 3 2 6" xfId="846"/>
    <cellStyle name="Обычный 7 3 2 6 2" xfId="866"/>
    <cellStyle name="Обычный 7 3 2 7" xfId="848"/>
    <cellStyle name="Обычный 7 3 2 7 2" xfId="868"/>
    <cellStyle name="Обычный 7 3 2 8" xfId="850"/>
    <cellStyle name="Обычный 7 3 2 8 2" xfId="870"/>
    <cellStyle name="Обычный 7 3 2 9" xfId="852"/>
    <cellStyle name="Обычный 7 3 3" xfId="836"/>
    <cellStyle name="Обычный 7 3 3 2" xfId="857"/>
    <cellStyle name="Обычный 7 3 4" xfId="839"/>
    <cellStyle name="Обычный 7 3 4 2" xfId="859"/>
    <cellStyle name="Обычный 7 3 5" xfId="841"/>
    <cellStyle name="Обычный 7 3 5 2" xfId="861"/>
    <cellStyle name="Обычный 7 3 6" xfId="843"/>
    <cellStyle name="Обычный 7 3 6 2" xfId="863"/>
    <cellStyle name="Обычный 7 3 7" xfId="845"/>
    <cellStyle name="Обычный 7 3 7 2" xfId="865"/>
    <cellStyle name="Обычный 7 3 8" xfId="847"/>
    <cellStyle name="Обычный 7 3 8 2" xfId="867"/>
    <cellStyle name="Обычный 7 3 9" xfId="849"/>
    <cellStyle name="Обычный 7 3 9 2" xfId="869"/>
    <cellStyle name="Обычный 70" xfId="583"/>
    <cellStyle name="Обычный 71" xfId="584"/>
    <cellStyle name="Обычный 72" xfId="585"/>
    <cellStyle name="Обычный 73" xfId="586"/>
    <cellStyle name="Обычный 74" xfId="587"/>
    <cellStyle name="Обычный 75" xfId="588"/>
    <cellStyle name="Обычный 76" xfId="589"/>
    <cellStyle name="Обычный 77" xfId="590"/>
    <cellStyle name="Обычный 78" xfId="591"/>
    <cellStyle name="Обычный 79" xfId="592"/>
    <cellStyle name="Обычный 8" xfId="593"/>
    <cellStyle name="Обычный 8 2" xfId="594"/>
    <cellStyle name="Обычный 8 3" xfId="854"/>
    <cellStyle name="Обычный 80" xfId="595"/>
    <cellStyle name="Обычный 81" xfId="596"/>
    <cellStyle name="Обычный 82" xfId="597"/>
    <cellStyle name="Обычный 83" xfId="598"/>
    <cellStyle name="Обычный 84" xfId="599"/>
    <cellStyle name="Обычный 85" xfId="600"/>
    <cellStyle name="Обычный 86" xfId="601"/>
    <cellStyle name="Обычный 87" xfId="602"/>
    <cellStyle name="Обычный 88" xfId="603"/>
    <cellStyle name="Обычный 89" xfId="604"/>
    <cellStyle name="Обычный 9" xfId="605"/>
    <cellStyle name="Обычный 9 2" xfId="606"/>
    <cellStyle name="Обычный 9 3" xfId="853"/>
    <cellStyle name="Обычный 90" xfId="607"/>
    <cellStyle name="Обычный 91" xfId="608"/>
    <cellStyle name="Обычный 92" xfId="609"/>
    <cellStyle name="Обычный 93" xfId="610"/>
    <cellStyle name="Обычный 94" xfId="611"/>
    <cellStyle name="Обычный 95" xfId="612"/>
    <cellStyle name="Обычный 96" xfId="613"/>
    <cellStyle name="Обычный 97" xfId="614"/>
    <cellStyle name="Обычный 98" xfId="615"/>
    <cellStyle name="Обычный 99" xfId="616"/>
    <cellStyle name="Обычный_А кат" xfId="746"/>
    <cellStyle name="Обычный_Лист2" xfId="873"/>
    <cellStyle name="Плохой 2" xfId="617"/>
    <cellStyle name="Плохой 2 2" xfId="618"/>
    <cellStyle name="Плохой 2 3" xfId="619"/>
    <cellStyle name="Плохой 3" xfId="620"/>
    <cellStyle name="Плохой 3 2" xfId="621"/>
    <cellStyle name="Плохой 4" xfId="622"/>
    <cellStyle name="Плохой 4 2" xfId="623"/>
    <cellStyle name="Плохой 5" xfId="624"/>
    <cellStyle name="Плохой 5 2" xfId="625"/>
    <cellStyle name="Плохой 6" xfId="626"/>
    <cellStyle name="Плохой 6 2" xfId="627"/>
    <cellStyle name="Плохой 7" xfId="628"/>
    <cellStyle name="Поле сводной таблицы" xfId="629"/>
    <cellStyle name="Пояснение 2" xfId="630"/>
    <cellStyle name="Пояснение 2 2" xfId="631"/>
    <cellStyle name="Пояснение 2 3" xfId="632"/>
    <cellStyle name="Пояснение 3" xfId="633"/>
    <cellStyle name="Пояснение 3 2" xfId="634"/>
    <cellStyle name="Пояснение 4" xfId="635"/>
    <cellStyle name="Пояснение 4 2" xfId="636"/>
    <cellStyle name="Пояснение 5" xfId="637"/>
    <cellStyle name="Пояснение 5 2" xfId="638"/>
    <cellStyle name="Пояснение 6" xfId="639"/>
    <cellStyle name="Пояснение 7" xfId="640"/>
    <cellStyle name="Примечание 2" xfId="641"/>
    <cellStyle name="Примечание 2 2" xfId="642"/>
    <cellStyle name="Примечание 2 2 2" xfId="643"/>
    <cellStyle name="Примечание 2 2 2 2" xfId="644"/>
    <cellStyle name="Примечание 2 2 3" xfId="645"/>
    <cellStyle name="Примечание 2 3" xfId="646"/>
    <cellStyle name="Примечание 2 3 2" xfId="647"/>
    <cellStyle name="Примечание 2 3 2 2" xfId="648"/>
    <cellStyle name="Примечание 2 3 2 2 2" xfId="649"/>
    <cellStyle name="Примечание 2 3 2 3" xfId="650"/>
    <cellStyle name="Примечание 2 4" xfId="651"/>
    <cellStyle name="Примечание 2 4 2" xfId="652"/>
    <cellStyle name="Примечание 2 5" xfId="653"/>
    <cellStyle name="Примечание 3" xfId="654"/>
    <cellStyle name="Примечание 3 2" xfId="655"/>
    <cellStyle name="Примечание 3 2 2" xfId="656"/>
    <cellStyle name="Примечание 3 2 2 2" xfId="657"/>
    <cellStyle name="Примечание 3 2 3" xfId="658"/>
    <cellStyle name="Примечание 3 3" xfId="659"/>
    <cellStyle name="Примечание 3 3 2" xfId="660"/>
    <cellStyle name="Примечание 3 4" xfId="661"/>
    <cellStyle name="Примечание 4" xfId="662"/>
    <cellStyle name="Примечание 4 2" xfId="663"/>
    <cellStyle name="Примечание 4 2 2" xfId="664"/>
    <cellStyle name="Примечание 4 2 2 2" xfId="665"/>
    <cellStyle name="Примечание 4 2 3" xfId="666"/>
    <cellStyle name="Примечание 4 3" xfId="667"/>
    <cellStyle name="Примечание 4 3 2" xfId="668"/>
    <cellStyle name="Примечание 4 4" xfId="669"/>
    <cellStyle name="Примечание 5" xfId="670"/>
    <cellStyle name="Примечание 5 2" xfId="671"/>
    <cellStyle name="Примечание 5 2 2" xfId="672"/>
    <cellStyle name="Примечание 5 2 2 2" xfId="673"/>
    <cellStyle name="Примечание 5 2 3" xfId="674"/>
    <cellStyle name="Примечание 6" xfId="675"/>
    <cellStyle name="Примечание 6 2" xfId="676"/>
    <cellStyle name="Примечание 7" xfId="677"/>
    <cellStyle name="Процентный 2" xfId="678"/>
    <cellStyle name="Процентный 2 2" xfId="679"/>
    <cellStyle name="Процентный 2 3" xfId="680"/>
    <cellStyle name="Процентный 2 3 2" xfId="681"/>
    <cellStyle name="Процентный 2 4" xfId="682"/>
    <cellStyle name="Процентный 3" xfId="683"/>
    <cellStyle name="Процентный 3 2" xfId="684"/>
    <cellStyle name="Процентный 3 2 2" xfId="685"/>
    <cellStyle name="Процентный 3 2 2 2" xfId="686"/>
    <cellStyle name="Процентный 3 2 3" xfId="687"/>
    <cellStyle name="Процентный 4" xfId="688"/>
    <cellStyle name="Процентный 4 2" xfId="689"/>
    <cellStyle name="Процентный 4 2 2" xfId="690"/>
    <cellStyle name="Процентный 4 2 2 2" xfId="691"/>
    <cellStyle name="Процентный 4 2 3" xfId="692"/>
    <cellStyle name="Процентный 4 3" xfId="693"/>
    <cellStyle name="Процентный 5" xfId="694"/>
    <cellStyle name="Процентный 5 2" xfId="695"/>
    <cellStyle name="Результат сводной таблицы" xfId="696"/>
    <cellStyle name="Связанная ячейка 2" xfId="697"/>
    <cellStyle name="Связанная ячейка 2 2" xfId="698"/>
    <cellStyle name="Связанная ячейка 2 3" xfId="699"/>
    <cellStyle name="Связанная ячейка 3" xfId="700"/>
    <cellStyle name="Связанная ячейка 3 2" xfId="701"/>
    <cellStyle name="Связанная ячейка 4" xfId="702"/>
    <cellStyle name="Связанная ячейка 4 2" xfId="703"/>
    <cellStyle name="Связанная ячейка 5" xfId="704"/>
    <cellStyle name="Связанная ячейка 5 2" xfId="705"/>
    <cellStyle name="Связанная ячейка 6" xfId="706"/>
    <cellStyle name="Связанная ячейка 7" xfId="707"/>
    <cellStyle name="Стиль 1" xfId="708"/>
    <cellStyle name="Стиль 1 2" xfId="709"/>
    <cellStyle name="Стиль 1 2 2" xfId="710"/>
    <cellStyle name="Стиль 1 3" xfId="711"/>
    <cellStyle name="Стиль 1 3 2" xfId="712"/>
    <cellStyle name="Стиль 1 4" xfId="713"/>
    <cellStyle name="Стиль 1 5" xfId="714"/>
    <cellStyle name="Стиль 1 5 2" xfId="715"/>
    <cellStyle name="Текст предупреждения 2" xfId="716"/>
    <cellStyle name="Текст предупреждения 2 2" xfId="717"/>
    <cellStyle name="Текст предупреждения 3" xfId="718"/>
    <cellStyle name="Текст предупреждения 3 2" xfId="719"/>
    <cellStyle name="Текст предупреждения 4" xfId="720"/>
    <cellStyle name="Текст предупреждения 4 2" xfId="721"/>
    <cellStyle name="Текст предупреждения 5" xfId="722"/>
    <cellStyle name="Текст предупреждения 6" xfId="723"/>
    <cellStyle name="Текст предупреждения 7" xfId="724"/>
    <cellStyle name="Тысячи [0]_ Лига М" xfId="830"/>
    <cellStyle name="Тысячи_ Лига М" xfId="831"/>
    <cellStyle name="Угол сводной таблицы" xfId="725"/>
    <cellStyle name="Финансовый 2" xfId="726"/>
    <cellStyle name="Финансовый 2 2" xfId="727"/>
    <cellStyle name="Финансовый 2 2 2" xfId="728"/>
    <cellStyle name="Финансовый 2 2 3" xfId="833"/>
    <cellStyle name="Финансовый 2 3" xfId="729"/>
    <cellStyle name="Финансовый 2 4" xfId="832"/>
    <cellStyle name="Финансовый 3" xfId="730"/>
    <cellStyle name="Финансовый 4" xfId="731"/>
    <cellStyle name="Хороший 2" xfId="732"/>
    <cellStyle name="Хороший 2 2" xfId="733"/>
    <cellStyle name="Хороший 2 3" xfId="734"/>
    <cellStyle name="Хороший 3" xfId="735"/>
    <cellStyle name="Хороший 3 2" xfId="736"/>
    <cellStyle name="Хороший 4" xfId="737"/>
    <cellStyle name="Хороший 4 2" xfId="738"/>
    <cellStyle name="Хороший 5" xfId="739"/>
    <cellStyle name="Хороший 5 2" xfId="740"/>
    <cellStyle name="Хороший 6" xfId="741"/>
    <cellStyle name="Хороший 6 2" xfId="742"/>
    <cellStyle name="Хороший 7" xfId="743"/>
    <cellStyle name="Џђћ–…ќ’ќ›‰" xfId="834"/>
  </cellStyles>
  <dxfs count="19">
    <dxf>
      <font>
        <sz val="9"/>
      </font>
    </dxf>
    <dxf>
      <font>
        <b val="0"/>
      </font>
    </dxf>
    <dxf>
      <fill>
        <patternFill patternType="solid">
          <bgColor theme="7" tint="0.79998168889431442"/>
        </patternFill>
      </fill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Лебедева Евгения Сергеевна" refreshedDate="41890.407365393519" createdVersion="4" refreshedVersion="4" minRefreshableVersion="3" recordCount="473">
  <cacheSource type="worksheet">
    <worksheetSource ref="N1:R1048576" sheet="А кат"/>
  </cacheSource>
  <cacheFields count="5">
    <cacheField name="Основной менеджер покупателя" numFmtId="0">
      <sharedItems containsBlank="1" count="13">
        <s v="Твердохлебов Вадим Михайлович"/>
        <s v="Фадеев Евгений Александрович"/>
        <s v="Захаров Иван Владимирович"/>
        <s v="Дынга Иван"/>
        <s v="Клюева Наталья"/>
        <m/>
        <s v="Мальков Андрей Евгеньевич" u="1"/>
        <s v="Галаян Руслан" u="1"/>
        <s v="Капустина Наталия" u="1"/>
        <s v="Чабанов Рашид" u="1"/>
        <s v="Гаязов Альберт" u="1"/>
        <s v="Поляков Дмитрий Александрович" u="1"/>
        <s v="Вакансия" u="1"/>
      </sharedItems>
    </cacheField>
    <cacheField name="Контрагент" numFmtId="0">
      <sharedItems containsBlank="1" count="33">
        <s v="Азербайджан+ (мелкая тара)"/>
        <s v="Бухарест ТК"/>
        <s v="Кристи ООО(мелкая тара) "/>
        <s v="Лейпциг ТК"/>
        <s v="Лидер-Макс АНГАРСКАЯ  (мелкая тара)"/>
        <s v="Польская Мода ТК"/>
        <s v="Сокольники ТК"/>
        <s v="Триумф (мелкая тара)"/>
        <s v="Универсам Борисовский ООО"/>
        <s v="Универсам Фея-2002 ООО (мелкая тара)"/>
        <m/>
        <s v="Аперетив " u="1"/>
        <s v="Торгсин-Маркет (мелкая тара)" u="1"/>
        <s v="Рузаль ООО (мелкая тара)" u="1"/>
        <s v="Вкуснов ООО (мелкая тара)" u="1"/>
        <s v="МЖК Бутово ТД ООО (мелкая тара)" u="1"/>
        <s v="Фирма Луч (мелкая тара)" u="1"/>
        <s v="Лидер-Макс БЕСТУЖЕВЫХ (мелкая тара)" u="1"/>
        <s v="Лидер ООО  Пятницкое ш." u="1"/>
        <s v="МЖК Бутово ТД (мелкая тара)" u="1"/>
        <s v="Торговая Компания &quot;МЕГА ЦЕНТР ИТАЛИЯ&quot; " u="1"/>
        <s v="Прод-М (мелкая тара)" u="1"/>
        <s v="Рала, ООО (мелкая тара)" u="1"/>
        <s v="Новый Стандарт 21 (мелкая тара) Напольный" u="1"/>
        <s v="Лидер-Макс АБРАМЦЕВСКАЯ  (мелкая тара)" u="1"/>
        <s v="Яна+ (мелкая тара)" u="1"/>
        <s v="Наманган Ставропольская (мелкая тара) " u="1"/>
        <s v="Подосинки (мелкая тара)" u="1"/>
        <s v="Наманган Белореченская 24 часа (мелкая тара) " u="1"/>
        <s v="Лидер ООО (мелкая тара)" u="1"/>
        <s v="Радуга (мелкая тара) 40-лет Октября ул" u="1"/>
        <s v="Близнецы (мелкая тара) Сеть Близнецы" u="1"/>
        <s v="Лидер-Макс ШЕНКУРСКИЙ  (мелкая тара)" u="1"/>
      </sharedItems>
    </cacheField>
    <cacheField name="Адрес доставки" numFmtId="0">
      <sharedItems containsBlank="1" count="56">
        <s v="Москва г, Комсомольский пр-кт, дом № 40/13                                                                                                                                                                                                                     "/>
        <s v="117461, Москва г, Каховка ул, дом № 27                                                                                                                                                                                                                         "/>
        <s v="109429, Москва г, Капотня 3-й кв-л, дом № 13                                                                                                                                                                                                                   "/>
        <s v="117133, Москва г, Академика Варги ул, дом № 8, корпус 1                                                                                                                                                                                                        "/>
        <s v="125412, Москва г, Ангарская ул, дом № 37/18                                                                                                                                                                                                                    "/>
        <s v="119571, Москва г, 26-ти Бакинских Комиссаров ул, дом № 7, корпус 6                                                                                                                                                                                             "/>
        <s v="107113, Москва г, Русаковская ул, дом № 31                                                                                                                                                                                                                     "/>
        <s v="115409, Москва г, Москворечье ул, дом № 31, корпус 2                                                                                                                                                                                                           "/>
        <s v="115569, Москва г, Каширское ш, дом № 80                                                                                                                                                                                                                        "/>
        <s v="115563, Москва г, Генерала Белова ул, дом № 29                                                                                                                                                                                                                 "/>
        <m/>
        <s v="125373, Москва г, Героев-Панфиловцев ул, дом № 41, корпус 1                                                                                                                                                                                                    " u="1"/>
        <s v="127349, Москва г, Шенкурский проезд, дом № 10                                                                                                                                                                                                                  " u="1"/>
        <s v="129343, Москва г, Берингов проезд, дом № 3, строение 5                                                                                                                                                                                                         " u="1"/>
        <s v=",117041, Москва г, , , , Адмирала Лазарева ул, 40, , , , , , " u="1"/>
        <s v="115569, Москва г, Каширское ш, дом № 80" u="1"/>
        <s v="450591, Москва, Живописная, дом № 17, корпус 2                                                                                                                                                                                                                 " u="1"/>
        <s v="140000, Московская обл, Люберецкий р-н, Люберцы г, Красная ул, дом № 1                                                                                                                                                                                         " u="1"/>
        <s v="117393, Москва г, Академика Пилюгина ул, дом № 10                                                                                                                                                                                                              " u="1"/>
        <s v=",125373, Москва г, , , , Героев-Панфиловцев ул, 41, 1, , , , , " u="1"/>
        <s v="125464, Москва г, Пятницкое ш, дом № 13                                                                                                                                                                                                                        " u="1"/>
        <s v=",109429, Москва г, , , , Капотня 3-й кв-л, 13, , , , , , " u="1"/>
        <s v=",115563, Москва г, , , , Генерала Белова ул, 29, , , , , , " u="1"/>
        <s v=",129343, , , Москва г, , Берингов проезд, 3, , , 5, , , " u="1"/>
        <s v=",140000, Московская обл, Люберецкий р-н, Люберцы г, , Красная ул, 1, , , , , , " u="1"/>
        <s v="Москва г, 40-лет Октября ул, дом № 22                                                                                                                                                                                                                          " u="1"/>
        <s v="Москва г, Абрамцевская ул, дом № 9, строение 1                                                                                                                                                                                                                 " u="1"/>
        <s v="Москва г, Клязьменская, дом № 15                                                                                                                                                                                                                               " u="1"/>
        <s v="Москва г, Ферганский пр-д, дом № 10                                                                                                                                                                                                                            " u="1"/>
        <s v="109386, Москва г, Ставропольская ул, дом № 38/2                                                                                                                                                                                                                " u="1"/>
        <s v="115407, Москва г, Затонная ул, дом № 7, корпус 1                                                                                                                                                                                                               " u="1"/>
        <s v="117463, Москва г, Паустовского ул, дом № 1                                                                                                                                                                                                                     " u="1"/>
        <s v="127566, Москва г, Бестужевых ул, дом № 14, корпус 1                                                                                                                                                                                                            " u="1"/>
        <s v=",109649, Москва г, , , , Капотня 5-й кв-л, 26, , , , , павил, " u="1"/>
        <s v=",, Москва г, , , , 40-лет Октября ул, 22, , , , , , " u="1"/>
        <s v="111558, Москва г, Напольный проезд, дом № 4                                                                                                                                                                                                                    " u="1"/>
        <s v=",119571, Москва г, , , , 26-ти Бакинских Комиссаров ул, 7, 6, , , , , " u="1"/>
        <s v="115516, Москва г, Бакинская ул, дом № 17                                                                                                                                                                                                                       " u="1"/>
        <s v=",117133, Москва г, , , , Академика Варги ул, 8, 1, , , , , " u="1"/>
        <s v=",117628, Москва г, , , , Старобитцевская ул, 11, , , , , , " u="1"/>
        <s v=",115409, Москва г, , , , Москворечье ул, 31, 2, , , , , " u="1"/>
        <s v=",107113, Москва г, , , , Русаковская ул, 31, , , , , , " u="1"/>
        <s v=",125412, Москва г, , , , Ангарская ул, 37/18, , , , , , " u="1"/>
        <s v=",117463, Москва г, , , , Паустовского ул, 1, , , , , , " u="1"/>
        <s v="117041, Москва г, Адмирала Лазарева ул, дом № 40                                                                                                                                                                                                               " u="1"/>
        <s v="117042, Москва г, Южнобутовская ул, дом № 58                                                                                                                                                                                                                   " u="1"/>
        <s v="117628, Москва г, Старобитцевская ул, дом № 11                                                                                                                                                                                                                 " u="1"/>
        <s v=",127349, Москва г, , , , Шенкурский проезд, 10, , , , , , " u="1"/>
        <s v=",, Москва г, , , , Ферганский пр-д, 10, , , , , , " u="1"/>
        <s v="125252, Москва г, Белореченская ул ул, дом № 13а                                                                                                                                                                                                               " u="1"/>
        <s v="109649, Москва г, Капотня 5-й кв-л, дом № 26, офис павил                                                                                                                                                                                                       " u="1"/>
        <s v=",, Москва г, , , , Абрамцевская ул, 9, , , 1, , , " u="1"/>
        <s v=",117042, Москва г, , , , Южнобутовская ул, 58, , , , , , " u="1"/>
        <s v="111558, Москва г, Напольный проезд, дом № 4" u="1"/>
        <s v=",115569, Москва г, , , , Каширское ш, 80, , , , , , " u="1"/>
        <s v=",450591, , , Москва, , Живописная, 17, 2, , , , , " u="1"/>
      </sharedItems>
    </cacheField>
    <cacheField name="Сумма продажи в Руб." numFmtId="0">
      <sharedItems containsString="0" containsBlank="1" containsNumber="1" minValue="193.71" maxValue="7898.4"/>
    </cacheField>
    <cacheField name="Количество (в базовых единицах)" numFmtId="0">
      <sharedItems containsString="0" containsBlank="1" containsNumber="1" containsInteger="1" minValue="3" maxValue="24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73">
  <r>
    <x v="0"/>
    <x v="0"/>
    <x v="0"/>
    <n v="617.04"/>
    <n v="24"/>
  </r>
  <r>
    <x v="0"/>
    <x v="0"/>
    <x v="0"/>
    <n v="1358.4"/>
    <n v="48"/>
  </r>
  <r>
    <x v="0"/>
    <x v="0"/>
    <x v="0"/>
    <n v="617.04"/>
    <n v="24"/>
  </r>
  <r>
    <x v="0"/>
    <x v="0"/>
    <x v="0"/>
    <n v="1026"/>
    <n v="36"/>
  </r>
  <r>
    <x v="0"/>
    <x v="0"/>
    <x v="0"/>
    <n v="513"/>
    <n v="18"/>
  </r>
  <r>
    <x v="0"/>
    <x v="0"/>
    <x v="0"/>
    <n v="789.84"/>
    <n v="24"/>
  </r>
  <r>
    <x v="0"/>
    <x v="0"/>
    <x v="0"/>
    <n v="592.38"/>
    <n v="18"/>
  </r>
  <r>
    <x v="0"/>
    <x v="0"/>
    <x v="0"/>
    <n v="1291.4000000000001"/>
    <n v="20"/>
  </r>
  <r>
    <x v="0"/>
    <x v="0"/>
    <x v="0"/>
    <n v="303.57"/>
    <n v="9"/>
  </r>
  <r>
    <x v="0"/>
    <x v="0"/>
    <x v="0"/>
    <n v="303.57"/>
    <n v="9"/>
  </r>
  <r>
    <x v="0"/>
    <x v="0"/>
    <x v="0"/>
    <n v="452.4"/>
    <n v="12"/>
  </r>
  <r>
    <x v="0"/>
    <x v="0"/>
    <x v="0"/>
    <n v="749.3"/>
    <n v="10"/>
  </r>
  <r>
    <x v="1"/>
    <x v="1"/>
    <x v="1"/>
    <n v="3085.2"/>
    <n v="120"/>
  </r>
  <r>
    <x v="1"/>
    <x v="1"/>
    <x v="1"/>
    <n v="3949.2"/>
    <n v="120"/>
  </r>
  <r>
    <x v="1"/>
    <x v="1"/>
    <x v="1"/>
    <n v="7748.4"/>
    <n v="120"/>
  </r>
  <r>
    <x v="1"/>
    <x v="1"/>
    <x v="1"/>
    <n v="4569.6000000000004"/>
    <n v="60"/>
  </r>
  <r>
    <x v="2"/>
    <x v="2"/>
    <x v="2"/>
    <n v="317.76"/>
    <n v="12"/>
  </r>
  <r>
    <x v="2"/>
    <x v="2"/>
    <x v="2"/>
    <n v="342.84"/>
    <n v="12"/>
  </r>
  <r>
    <x v="2"/>
    <x v="2"/>
    <x v="2"/>
    <n v="285.02999999999997"/>
    <n v="9"/>
  </r>
  <r>
    <x v="2"/>
    <x v="2"/>
    <x v="2"/>
    <n v="285.02999999999997"/>
    <n v="9"/>
  </r>
  <r>
    <x v="2"/>
    <x v="2"/>
    <x v="2"/>
    <n v="438.84"/>
    <n v="12"/>
  </r>
  <r>
    <x v="2"/>
    <x v="2"/>
    <x v="2"/>
    <n v="438.84"/>
    <n v="12"/>
  </r>
  <r>
    <x v="2"/>
    <x v="2"/>
    <x v="2"/>
    <n v="337.32"/>
    <n v="9"/>
  </r>
  <r>
    <x v="2"/>
    <x v="2"/>
    <x v="2"/>
    <n v="337.32"/>
    <n v="9"/>
  </r>
  <r>
    <x v="2"/>
    <x v="2"/>
    <x v="2"/>
    <n v="1827.84"/>
    <n v="24"/>
  </r>
  <r>
    <x v="2"/>
    <x v="2"/>
    <x v="2"/>
    <n v="573.96"/>
    <n v="12"/>
  </r>
  <r>
    <x v="2"/>
    <x v="2"/>
    <x v="2"/>
    <n v="573.96"/>
    <n v="12"/>
  </r>
  <r>
    <x v="2"/>
    <x v="2"/>
    <x v="2"/>
    <n v="467.64"/>
    <n v="12"/>
  </r>
  <r>
    <x v="1"/>
    <x v="3"/>
    <x v="3"/>
    <n v="5923.8"/>
    <n v="180"/>
  </r>
  <r>
    <x v="1"/>
    <x v="3"/>
    <x v="3"/>
    <n v="1974.6"/>
    <n v="60"/>
  </r>
  <r>
    <x v="1"/>
    <x v="3"/>
    <x v="3"/>
    <n v="7748.4"/>
    <n v="120"/>
  </r>
  <r>
    <x v="1"/>
    <x v="3"/>
    <x v="3"/>
    <n v="1539"/>
    <n v="60"/>
  </r>
  <r>
    <x v="3"/>
    <x v="4"/>
    <x v="4"/>
    <n v="561.12"/>
    <n v="12"/>
  </r>
  <r>
    <x v="3"/>
    <x v="4"/>
    <x v="4"/>
    <n v="259.68"/>
    <n v="12"/>
  </r>
  <r>
    <x v="3"/>
    <x v="4"/>
    <x v="4"/>
    <n v="571.91999999999996"/>
    <n v="24"/>
  </r>
  <r>
    <x v="3"/>
    <x v="4"/>
    <x v="4"/>
    <n v="762.2"/>
    <n v="20"/>
  </r>
  <r>
    <x v="3"/>
    <x v="4"/>
    <x v="4"/>
    <n v="256.5"/>
    <n v="9"/>
  </r>
  <r>
    <x v="3"/>
    <x v="4"/>
    <x v="4"/>
    <n v="256.5"/>
    <n v="9"/>
  </r>
  <r>
    <x v="3"/>
    <x v="4"/>
    <x v="4"/>
    <n v="193.71"/>
    <n v="3"/>
  </r>
  <r>
    <x v="3"/>
    <x v="4"/>
    <x v="4"/>
    <n v="303.57"/>
    <n v="9"/>
  </r>
  <r>
    <x v="3"/>
    <x v="4"/>
    <x v="4"/>
    <n v="341.28"/>
    <n v="12"/>
  </r>
  <r>
    <x v="3"/>
    <x v="4"/>
    <x v="4"/>
    <n v="303.57"/>
    <n v="9"/>
  </r>
  <r>
    <x v="3"/>
    <x v="4"/>
    <x v="4"/>
    <n v="210.42"/>
    <n v="6"/>
  </r>
  <r>
    <x v="1"/>
    <x v="5"/>
    <x v="5"/>
    <n v="1974.6"/>
    <n v="60"/>
  </r>
  <r>
    <x v="1"/>
    <x v="5"/>
    <x v="5"/>
    <n v="987.3"/>
    <n v="30"/>
  </r>
  <r>
    <x v="1"/>
    <x v="5"/>
    <x v="5"/>
    <n v="1131"/>
    <n v="30"/>
  </r>
  <r>
    <x v="1"/>
    <x v="6"/>
    <x v="6"/>
    <n v="6170.4"/>
    <n v="240"/>
  </r>
  <r>
    <x v="1"/>
    <x v="6"/>
    <x v="6"/>
    <n v="925.56"/>
    <n v="36"/>
  </r>
  <r>
    <x v="1"/>
    <x v="6"/>
    <x v="6"/>
    <n v="7898.4"/>
    <n v="240"/>
  </r>
  <r>
    <x v="1"/>
    <x v="6"/>
    <x v="6"/>
    <n v="3949.2"/>
    <n v="120"/>
  </r>
  <r>
    <x v="1"/>
    <x v="6"/>
    <x v="6"/>
    <n v="7748.4"/>
    <n v="120"/>
  </r>
  <r>
    <x v="1"/>
    <x v="6"/>
    <x v="6"/>
    <n v="3078"/>
    <n v="120"/>
  </r>
  <r>
    <x v="4"/>
    <x v="7"/>
    <x v="7"/>
    <n v="570.05999999999995"/>
    <n v="18"/>
  </r>
  <r>
    <x v="4"/>
    <x v="7"/>
    <x v="7"/>
    <n v="285.02999999999997"/>
    <n v="9"/>
  </r>
  <r>
    <x v="4"/>
    <x v="7"/>
    <x v="7"/>
    <n v="1535.94"/>
    <n v="42"/>
  </r>
  <r>
    <x v="4"/>
    <x v="7"/>
    <x v="7"/>
    <n v="438.84"/>
    <n v="12"/>
  </r>
  <r>
    <x v="4"/>
    <x v="7"/>
    <x v="7"/>
    <n v="1434.8"/>
    <n v="20"/>
  </r>
  <r>
    <x v="4"/>
    <x v="7"/>
    <x v="7"/>
    <n v="684"/>
    <n v="24"/>
  </r>
  <r>
    <x v="4"/>
    <x v="8"/>
    <x v="8"/>
    <n v="222.36"/>
    <n v="6"/>
  </r>
  <r>
    <x v="4"/>
    <x v="8"/>
    <x v="8"/>
    <n v="222.36"/>
    <n v="6"/>
  </r>
  <r>
    <x v="4"/>
    <x v="8"/>
    <x v="8"/>
    <n v="222.36"/>
    <n v="6"/>
  </r>
  <r>
    <x v="4"/>
    <x v="8"/>
    <x v="8"/>
    <n v="444.72"/>
    <n v="12"/>
  </r>
  <r>
    <x v="4"/>
    <x v="8"/>
    <x v="8"/>
    <n v="287.76"/>
    <n v="6"/>
  </r>
  <r>
    <x v="4"/>
    <x v="8"/>
    <x v="8"/>
    <n v="561.12"/>
    <n v="12"/>
  </r>
  <r>
    <x v="4"/>
    <x v="8"/>
    <x v="8"/>
    <n v="779.04"/>
    <n v="36"/>
  </r>
  <r>
    <x v="4"/>
    <x v="8"/>
    <x v="8"/>
    <n v="339.6"/>
    <n v="12"/>
  </r>
  <r>
    <x v="4"/>
    <x v="8"/>
    <x v="8"/>
    <n v="762.2"/>
    <n v="20"/>
  </r>
  <r>
    <x v="4"/>
    <x v="8"/>
    <x v="8"/>
    <n v="769.5"/>
    <n v="27"/>
  </r>
  <r>
    <x v="4"/>
    <x v="8"/>
    <x v="8"/>
    <n v="3949.2"/>
    <n v="120"/>
  </r>
  <r>
    <x v="4"/>
    <x v="8"/>
    <x v="8"/>
    <n v="592.38"/>
    <n v="18"/>
  </r>
  <r>
    <x v="4"/>
    <x v="8"/>
    <x v="8"/>
    <n v="6327.86"/>
    <n v="98"/>
  </r>
  <r>
    <x v="4"/>
    <x v="8"/>
    <x v="8"/>
    <n v="1827.84"/>
    <n v="24"/>
  </r>
  <r>
    <x v="4"/>
    <x v="8"/>
    <x v="8"/>
    <n v="1231.2"/>
    <n v="48"/>
  </r>
  <r>
    <x v="4"/>
    <x v="8"/>
    <x v="8"/>
    <n v="606"/>
    <n v="20"/>
  </r>
  <r>
    <x v="4"/>
    <x v="9"/>
    <x v="9"/>
    <n v="444.72"/>
    <n v="12"/>
  </r>
  <r>
    <x v="4"/>
    <x v="9"/>
    <x v="9"/>
    <n v="444.72"/>
    <n v="12"/>
  </r>
  <r>
    <x v="4"/>
    <x v="9"/>
    <x v="9"/>
    <n v="444.72"/>
    <n v="12"/>
  </r>
  <r>
    <x v="4"/>
    <x v="9"/>
    <x v="9"/>
    <n v="1542.6"/>
    <n v="60"/>
  </r>
  <r>
    <x v="4"/>
    <x v="9"/>
    <x v="9"/>
    <n v="3874.2"/>
    <n v="60"/>
  </r>
  <r>
    <x v="4"/>
    <x v="9"/>
    <x v="9"/>
    <n v="913.92"/>
    <n v="12"/>
  </r>
  <r>
    <x v="4"/>
    <x v="9"/>
    <x v="9"/>
    <n v="307.8"/>
    <n v="12"/>
  </r>
  <r>
    <x v="4"/>
    <x v="9"/>
    <x v="9"/>
    <n v="449.58"/>
    <n v="6"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 " updatedVersion="4" minRefreshableVersion="3" itemPrintTitles="1" createdVersion="4" indent="0" compact="0" compactData="0" gridDropZones="1" multipleFieldFilters="0">
  <location ref="A1:E14" firstHeaderRow="1" firstDataRow="2" firstDataCol="3"/>
  <pivotFields count="5">
    <pivotField axis="axisRow" compact="0" outline="0" showAll="0" defaultSubtotal="0">
      <items count="13">
        <item m="1" x="12"/>
        <item m="1" x="7"/>
        <item x="3"/>
        <item x="2"/>
        <item m="1" x="8"/>
        <item x="4"/>
        <item m="1" x="6"/>
        <item m="1" x="11"/>
        <item x="1"/>
        <item m="1" x="10"/>
        <item m="1" x="9"/>
        <item x="5"/>
        <item x="0"/>
      </items>
    </pivotField>
    <pivotField axis="axisRow" compact="0" outline="0" showAll="0" defaultSubtotal="0">
      <items count="33">
        <item m="1" x="11"/>
        <item m="1" x="31"/>
        <item m="1" x="14"/>
        <item x="2"/>
        <item x="3"/>
        <item m="1" x="24"/>
        <item x="4"/>
        <item m="1" x="32"/>
        <item m="1" x="19"/>
        <item m="1" x="15"/>
        <item m="1" x="23"/>
        <item m="1" x="27"/>
        <item x="5"/>
        <item m="1" x="21"/>
        <item m="1" x="30"/>
        <item m="1" x="22"/>
        <item x="6"/>
        <item m="1" x="12"/>
        <item x="7"/>
        <item x="8"/>
        <item x="9"/>
        <item m="1" x="16"/>
        <item x="10"/>
        <item m="1" x="18"/>
        <item m="1" x="17"/>
        <item m="1" x="28"/>
        <item m="1" x="20"/>
        <item x="0"/>
        <item m="1" x="29"/>
        <item m="1" x="26"/>
        <item x="1"/>
        <item m="1" x="13"/>
        <item m="1" x="25"/>
      </items>
    </pivotField>
    <pivotField axis="axisRow" compact="0" outline="0" showAll="0" defaultSubtotal="0">
      <items count="56">
        <item m="1" x="34"/>
        <item m="1" x="51"/>
        <item m="1" x="48"/>
        <item m="1" x="41"/>
        <item m="1" x="21"/>
        <item m="1" x="33"/>
        <item m="1" x="40"/>
        <item m="1" x="22"/>
        <item m="1" x="54"/>
        <item m="1" x="14"/>
        <item m="1" x="52"/>
        <item m="1" x="38"/>
        <item m="1" x="43"/>
        <item m="1" x="39"/>
        <item m="1" x="36"/>
        <item m="1" x="19"/>
        <item m="1" x="42"/>
        <item m="1" x="47"/>
        <item m="1" x="23"/>
        <item m="1" x="24"/>
        <item m="1" x="55"/>
        <item m="1" x="53"/>
        <item m="1" x="15"/>
        <item x="10"/>
        <item m="1" x="11"/>
        <item m="1" x="13"/>
        <item m="1" x="46"/>
        <item x="2"/>
        <item x="3"/>
        <item m="1" x="26"/>
        <item x="4"/>
        <item m="1" x="12"/>
        <item m="1" x="45"/>
        <item m="1" x="44"/>
        <item m="1" x="35"/>
        <item m="1" x="17"/>
        <item x="5"/>
        <item m="1" x="28"/>
        <item m="1" x="25"/>
        <item m="1" x="16"/>
        <item x="6"/>
        <item m="1" x="31"/>
        <item x="7"/>
        <item x="8"/>
        <item x="9"/>
        <item m="1" x="50"/>
        <item m="1" x="20"/>
        <item m="1" x="32"/>
        <item m="1" x="49"/>
        <item m="1" x="18"/>
        <item x="0"/>
        <item m="1" x="27"/>
        <item m="1" x="29"/>
        <item x="1"/>
        <item m="1" x="30"/>
        <item m="1" x="37"/>
      </items>
    </pivotField>
    <pivotField dataField="1" compact="0" outline="0" showAll="0"/>
    <pivotField dataField="1" compact="0" outline="0" showAll="0"/>
  </pivotFields>
  <rowFields count="3">
    <field x="0"/>
    <field x="1"/>
    <field x="2"/>
  </rowFields>
  <rowItems count="12">
    <i>
      <x v="2"/>
      <x v="6"/>
      <x v="30"/>
    </i>
    <i>
      <x v="3"/>
      <x v="3"/>
      <x v="27"/>
    </i>
    <i>
      <x v="5"/>
      <x v="18"/>
      <x v="42"/>
    </i>
    <i r="1">
      <x v="19"/>
      <x v="43"/>
    </i>
    <i r="1">
      <x v="20"/>
      <x v="44"/>
    </i>
    <i>
      <x v="8"/>
      <x v="4"/>
      <x v="28"/>
    </i>
    <i r="1">
      <x v="12"/>
      <x v="36"/>
    </i>
    <i r="1">
      <x v="16"/>
      <x v="40"/>
    </i>
    <i r="1">
      <x v="30"/>
      <x v="53"/>
    </i>
    <i>
      <x v="11"/>
      <x v="22"/>
      <x v="23"/>
    </i>
    <i>
      <x v="12"/>
      <x v="27"/>
      <x v="50"/>
    </i>
    <i t="grand">
      <x/>
    </i>
  </rowItems>
  <colFields count="1">
    <field x="-2"/>
  </colFields>
  <colItems count="2">
    <i>
      <x/>
    </i>
    <i i="1">
      <x v="1"/>
    </i>
  </colItems>
  <dataFields count="2">
    <dataField name="продажи в Руб." fld="3" baseField="0" baseItem="0"/>
    <dataField name="продажи Бут" fld="4" baseField="0" baseItem="0"/>
  </dataFields>
  <formats count="19">
    <format dxfId="18">
      <pivotArea field="0" type="button" dataOnly="0" labelOnly="1" outline="0" axis="axisRow" fieldPosition="0"/>
    </format>
    <format dxfId="17">
      <pivotArea field="1" type="button" dataOnly="0" labelOnly="1" outline="0" axis="axisRow" fieldPosition="1"/>
    </format>
    <format dxfId="16">
      <pivotArea field="2" type="button" dataOnly="0" labelOnly="1" outline="0" axis="axisRow" fieldPosition="2"/>
    </format>
    <format dxfId="1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4">
      <pivotArea field="0" type="button" dataOnly="0" labelOnly="1" outline="0" axis="axisRow" fieldPosition="0"/>
    </format>
    <format dxfId="13">
      <pivotArea field="1" type="button" dataOnly="0" labelOnly="1" outline="0" axis="axisRow" fieldPosition="1"/>
    </format>
    <format dxfId="12">
      <pivotArea field="2" type="button" dataOnly="0" labelOnly="1" outline="0" axis="axisRow" fieldPosition="2"/>
    </format>
    <format dxfId="1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0">
      <pivotArea field="0" type="button" dataOnly="0" labelOnly="1" outline="0" axis="axisRow" fieldPosition="0"/>
    </format>
    <format dxfId="9">
      <pivotArea field="1" type="button" dataOnly="0" labelOnly="1" outline="0" axis="axisRow" fieldPosition="1"/>
    </format>
    <format dxfId="8">
      <pivotArea field="2" type="button" dataOnly="0" labelOnly="1" outline="0" axis="axisRow" fieldPosition="2"/>
    </format>
    <format dxfId="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6">
      <pivotArea outline="0" collapsedLevelsAreSubtotals="1" fieldPosition="0"/>
    </format>
    <format dxfId="5">
      <pivotArea field="-2" type="button" dataOnly="0" labelOnly="1" outline="0" axis="axisCol" fieldPosition="0"/>
    </format>
    <format dxfId="4">
      <pivotArea type="topRight" dataOnly="0" labelOnly="1" outline="0" fieldPosition="0"/>
    </format>
    <format dxfId="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">
      <pivotArea dataOnly="0" labelOnly="1" outline="0" fieldPosition="0">
        <references count="1">
          <reference field="0" count="0"/>
        </references>
      </pivotArea>
    </format>
    <format dxfId="1">
      <pivotArea dataOnly="0" labelOnly="1" outline="0" fieldPosition="0">
        <references count="1">
          <reference field="1" count="0"/>
        </references>
      </pivotArea>
    </format>
    <format dxfId="0">
      <pivotArea dataOnly="0" labelOnly="1" outline="0" fieldPosition="0">
        <references count="1">
          <reference field="1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zoomScale="145" zoomScaleNormal="14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I8" sqref="I8"/>
    </sheetView>
  </sheetViews>
  <sheetFormatPr defaultRowHeight="12.75"/>
  <cols>
    <col min="1" max="1" width="4" style="2" customWidth="1"/>
    <col min="2" max="2" width="14.42578125" style="2" customWidth="1"/>
    <col min="3" max="3" width="22" style="2" customWidth="1"/>
    <col min="4" max="4" width="10.85546875" style="2" customWidth="1"/>
    <col min="5" max="5" width="9.7109375" style="2" customWidth="1"/>
    <col min="6" max="6" width="9.140625" style="5"/>
    <col min="7" max="8" width="10.7109375" style="5" customWidth="1"/>
    <col min="9" max="16384" width="9.140625" style="2"/>
  </cols>
  <sheetData>
    <row r="1" spans="1:9" ht="20.25" customHeight="1">
      <c r="B1" s="3" t="s">
        <v>8</v>
      </c>
      <c r="C1" s="2">
        <f>NETWORKDAYS(DATE(2014,11,1),DATE(2014,11,30))-2</f>
        <v>18</v>
      </c>
      <c r="D1" s="53"/>
      <c r="E1" s="10"/>
      <c r="G1" s="94" t="s">
        <v>99</v>
      </c>
    </row>
    <row r="2" spans="1:9" ht="20.25" customHeight="1">
      <c r="B2" s="3" t="s">
        <v>6</v>
      </c>
      <c r="C2" s="2">
        <f ca="1">C1-C3</f>
        <v>6</v>
      </c>
      <c r="D2" s="10"/>
      <c r="E2" s="10"/>
      <c r="G2" s="94"/>
    </row>
    <row r="3" spans="1:9" ht="20.25" customHeight="1">
      <c r="B3" s="3" t="s">
        <v>7</v>
      </c>
      <c r="C3" s="2">
        <f ca="1">NETWORKDAYS(TODAY(),DATE(2014,11,30))</f>
        <v>12</v>
      </c>
      <c r="G3" s="94"/>
    </row>
    <row r="4" spans="1:9" ht="20.25" customHeight="1" thickBot="1">
      <c r="B4" s="93" t="str">
        <f ca="1">CONCATENATE("Продажи за период: 01-",TEXT(TODAY()-1,"дд")," ноября")</f>
        <v>Продажи за период: 01-12 ноября</v>
      </c>
      <c r="C4" s="93"/>
      <c r="D4" s="9"/>
      <c r="G4" s="95"/>
    </row>
    <row r="5" spans="1:9" ht="12.75" customHeight="1">
      <c r="A5" s="1"/>
      <c r="B5" s="100" t="s">
        <v>9</v>
      </c>
      <c r="C5" s="98" t="s">
        <v>10</v>
      </c>
      <c r="D5" s="82"/>
      <c r="E5" s="16"/>
      <c r="F5" s="83"/>
      <c r="G5" s="89"/>
      <c r="H5" s="84"/>
    </row>
    <row r="6" spans="1:9" ht="12.75" customHeight="1" thickBot="1">
      <c r="A6" s="1"/>
      <c r="B6" s="101"/>
      <c r="C6" s="99"/>
      <c r="D6" s="85"/>
      <c r="E6" s="86"/>
      <c r="F6" s="87"/>
      <c r="G6" s="90"/>
      <c r="H6" s="88"/>
    </row>
    <row r="7" spans="1:9" ht="57.75" customHeight="1" thickBot="1">
      <c r="A7" s="1"/>
      <c r="B7" s="101"/>
      <c r="C7" s="99"/>
      <c r="D7" s="54" t="s">
        <v>0</v>
      </c>
      <c r="E7" s="52" t="s">
        <v>1</v>
      </c>
      <c r="F7" s="51" t="s">
        <v>2</v>
      </c>
      <c r="G7" s="91" t="s">
        <v>72</v>
      </c>
      <c r="H7" s="51" t="s">
        <v>37</v>
      </c>
      <c r="I7" s="146" t="s">
        <v>84</v>
      </c>
    </row>
    <row r="8" spans="1:9" ht="15.75" customHeight="1">
      <c r="B8" s="96" t="s">
        <v>98</v>
      </c>
      <c r="C8" s="36" t="s">
        <v>11</v>
      </c>
      <c r="D8" s="33">
        <v>300000</v>
      </c>
      <c r="E8" s="33">
        <v>22558</v>
      </c>
      <c r="F8" s="34">
        <f>IFERROR(E8/D8,0)</f>
        <v>7.5193333333333334E-2</v>
      </c>
      <c r="G8" s="92">
        <f ca="1">SUMIF('План по дням'!$D$5:$D$25,СЕТИ!C8,OFFSET('План по дням'!$J$5,0,MATCH($I$8,'План по дням'!$K$2:$AN$2,0),COUNTA('План по дням'!$D$5:$D$25),1))</f>
        <v>42857.142857142855</v>
      </c>
      <c r="H8" s="33">
        <f>IFERROR(VLOOKUP(C8,#REF!,2,0),0)</f>
        <v>0</v>
      </c>
      <c r="I8" s="146">
        <v>10</v>
      </c>
    </row>
    <row r="9" spans="1:9">
      <c r="B9" s="97"/>
      <c r="C9" s="36" t="s">
        <v>12</v>
      </c>
      <c r="D9" s="33">
        <v>0</v>
      </c>
      <c r="E9" s="33">
        <v>0</v>
      </c>
      <c r="F9" s="34">
        <f t="shared" ref="F9:F18" si="0">IFERROR(E9/D9,0)</f>
        <v>0</v>
      </c>
      <c r="G9" s="92">
        <f ca="1">SUMIF('План по дням'!$D$5:$D$25,СЕТИ!C9,OFFSET('План по дням'!$J$5,0,MATCH($I$8,'План по дням'!$K$2:$AN$2,0),COUNTA('План по дням'!$D$5:$D$25),1))</f>
        <v>0</v>
      </c>
      <c r="H9" s="33">
        <f>IFERROR(VLOOKUP(C9,#REF!,2,0),0)</f>
        <v>0</v>
      </c>
    </row>
    <row r="10" spans="1:9">
      <c r="B10" s="97"/>
      <c r="C10" s="36" t="s">
        <v>13</v>
      </c>
      <c r="D10" s="33">
        <v>0</v>
      </c>
      <c r="E10" s="33">
        <v>0</v>
      </c>
      <c r="F10" s="34">
        <f t="shared" si="0"/>
        <v>0</v>
      </c>
      <c r="G10" s="92">
        <f ca="1">SUMIF('План по дням'!$D$5:$D$25,СЕТИ!C10,OFFSET('План по дням'!$J$5,0,MATCH($I$8,'План по дням'!$K$2:$AN$2,0),COUNTA('План по дням'!$D$5:$D$25),1))</f>
        <v>0</v>
      </c>
      <c r="H10" s="33">
        <f>IFERROR(VLOOKUP(C10,#REF!,2,0),0)</f>
        <v>0</v>
      </c>
    </row>
    <row r="11" spans="1:9">
      <c r="B11" s="97"/>
      <c r="C11" s="11" t="s">
        <v>17</v>
      </c>
      <c r="D11" s="33">
        <v>70000</v>
      </c>
      <c r="E11" s="33">
        <v>19961</v>
      </c>
      <c r="F11" s="34">
        <f t="shared" si="0"/>
        <v>0.28515714285714283</v>
      </c>
      <c r="G11" s="92">
        <f ca="1">SUMIF('План по дням'!$D$5:$D$25,СЕТИ!C11,OFFSET('План по дням'!$J$5,0,MATCH($I$8,'План по дням'!$K$2:$AN$2,0),COUNTA('План по дням'!$D$5:$D$25),1))</f>
        <v>0</v>
      </c>
      <c r="H11" s="33">
        <f>IFERROR(VLOOKUP(C11,#REF!,2,0),0)</f>
        <v>0</v>
      </c>
    </row>
    <row r="12" spans="1:9">
      <c r="B12" s="97"/>
      <c r="C12" s="11" t="s">
        <v>14</v>
      </c>
      <c r="D12" s="33">
        <v>0</v>
      </c>
      <c r="E12" s="33">
        <v>0</v>
      </c>
      <c r="F12" s="34">
        <f t="shared" si="0"/>
        <v>0</v>
      </c>
      <c r="G12" s="92">
        <f ca="1">SUMIF('План по дням'!$D$5:$D$25,СЕТИ!C12,OFFSET('План по дням'!$J$5,0,MATCH($I$8,'План по дням'!$K$2:$AN$2,0),COUNTA('План по дням'!$D$5:$D$25),1))</f>
        <v>0</v>
      </c>
      <c r="H12" s="33">
        <f>IFERROR(VLOOKUP(C12,#REF!,2,0),0)</f>
        <v>0</v>
      </c>
    </row>
    <row r="13" spans="1:9">
      <c r="B13" s="97"/>
      <c r="C13" s="11" t="s">
        <v>16</v>
      </c>
      <c r="D13" s="33">
        <v>15000</v>
      </c>
      <c r="E13" s="33">
        <v>0</v>
      </c>
      <c r="F13" s="34">
        <f t="shared" si="0"/>
        <v>0</v>
      </c>
      <c r="G13" s="92">
        <f ca="1">SUMIF('План по дням'!$D$5:$D$25,СЕТИ!C13,OFFSET('План по дням'!$J$5,0,MATCH($I$8,'План по дням'!$K$2:$AN$2,0),COUNTA('План по дням'!$D$5:$D$25),1))</f>
        <v>0</v>
      </c>
      <c r="H13" s="33">
        <f>IFERROR(VLOOKUP(C13,#REF!,2,0),0)</f>
        <v>0</v>
      </c>
    </row>
    <row r="14" spans="1:9">
      <c r="B14" s="97"/>
      <c r="C14" s="11" t="s">
        <v>23</v>
      </c>
      <c r="D14" s="33">
        <v>15000</v>
      </c>
      <c r="E14" s="33">
        <v>4752</v>
      </c>
      <c r="F14" s="34">
        <f t="shared" si="0"/>
        <v>0.31680000000000003</v>
      </c>
      <c r="G14" s="92">
        <f ca="1">SUMIF('План по дням'!$D$5:$D$25,СЕТИ!C14,OFFSET('План по дням'!$J$5,0,MATCH($I$8,'План по дням'!$K$2:$AN$2,0),COUNTA('План по дням'!$D$5:$D$25),1))</f>
        <v>0</v>
      </c>
      <c r="H14" s="33">
        <f>IFERROR(VLOOKUP(C14,#REF!,2,0),0)</f>
        <v>0</v>
      </c>
    </row>
    <row r="15" spans="1:9">
      <c r="B15" s="97"/>
      <c r="C15" s="11" t="s">
        <v>21</v>
      </c>
      <c r="D15" s="33">
        <v>15000</v>
      </c>
      <c r="E15" s="33">
        <v>4386</v>
      </c>
      <c r="F15" s="34">
        <f t="shared" si="0"/>
        <v>0.29239999999999999</v>
      </c>
      <c r="G15" s="92">
        <f ca="1">SUMIF('План по дням'!$D$5:$D$25,СЕТИ!C15,OFFSET('План по дням'!$J$5,0,MATCH($I$8,'План по дням'!$K$2:$AN$2,0),COUNTA('План по дням'!$D$5:$D$25),1))</f>
        <v>0</v>
      </c>
      <c r="H15" s="33">
        <f>IFERROR(VLOOKUP(C15,#REF!,2,0),0)</f>
        <v>0</v>
      </c>
    </row>
    <row r="16" spans="1:9">
      <c r="B16" s="97"/>
      <c r="C16" s="37" t="s">
        <v>19</v>
      </c>
      <c r="D16" s="33">
        <v>90000</v>
      </c>
      <c r="E16" s="33">
        <v>0</v>
      </c>
      <c r="F16" s="34">
        <f t="shared" si="0"/>
        <v>0</v>
      </c>
      <c r="G16" s="92">
        <f ca="1">SUMIF('План по дням'!$D$5:$D$25,СЕТИ!C16,OFFSET('План по дням'!$J$5,0,MATCH($I$8,'План по дням'!$K$2:$AN$2,0),COUNTA('План по дням'!$D$5:$D$25),1))</f>
        <v>0</v>
      </c>
      <c r="H16" s="33">
        <f>IFERROR(VLOOKUP(C16,#REF!,2,0),0)</f>
        <v>0</v>
      </c>
    </row>
    <row r="17" spans="2:8">
      <c r="B17" s="97"/>
      <c r="C17" s="14" t="s">
        <v>27</v>
      </c>
      <c r="D17" s="33">
        <v>40000</v>
      </c>
      <c r="E17" s="33">
        <v>11106</v>
      </c>
      <c r="F17" s="34">
        <f t="shared" si="0"/>
        <v>0.27765000000000001</v>
      </c>
      <c r="G17" s="92">
        <f ca="1">SUMIF('План по дням'!$D$5:$D$25,СЕТИ!C17,OFFSET('План по дням'!$J$5,0,MATCH($I$8,'План по дням'!$K$2:$AN$2,0),COUNTA('План по дням'!$D$5:$D$25),1))</f>
        <v>0</v>
      </c>
      <c r="H17" s="33">
        <f>IFERROR(VLOOKUP(C17,#REF!,2,0),0)</f>
        <v>0</v>
      </c>
    </row>
    <row r="18" spans="2:8">
      <c r="B18" s="97"/>
      <c r="C18" s="11" t="s">
        <v>15</v>
      </c>
      <c r="D18" s="33">
        <v>6000</v>
      </c>
      <c r="E18" s="33">
        <v>2516</v>
      </c>
      <c r="F18" s="34">
        <f t="shared" si="0"/>
        <v>0.41933333333333334</v>
      </c>
      <c r="G18" s="92">
        <f ca="1">SUMIF('План по дням'!$D$5:$D$25,СЕТИ!C18,OFFSET('План по дням'!$J$5,0,MATCH($I$8,'План по дням'!$K$2:$AN$2,0),COUNTA('План по дням'!$D$5:$D$25),1))</f>
        <v>0</v>
      </c>
      <c r="H18" s="33">
        <f>IFERROR(VLOOKUP(C18,#REF!,2,0),0)</f>
        <v>0</v>
      </c>
    </row>
    <row r="20" spans="2:8" ht="15">
      <c r="F20" s="35"/>
    </row>
    <row r="21" spans="2:8" ht="15">
      <c r="F21" s="35"/>
    </row>
    <row r="22" spans="2:8" ht="15">
      <c r="F22" s="35"/>
    </row>
    <row r="23" spans="2:8" ht="15">
      <c r="F23" s="35"/>
    </row>
    <row r="24" spans="2:8" ht="15">
      <c r="F24" s="35"/>
    </row>
    <row r="25" spans="2:8" ht="15">
      <c r="F25" s="35"/>
    </row>
    <row r="26" spans="2:8" ht="15">
      <c r="F26" s="35"/>
    </row>
  </sheetData>
  <autoFilter ref="A7:H18"/>
  <customSheetViews>
    <customSheetView guid="{45DF57D9-6608-4BD1-8FCD-87B588548B1E}" scale="90" showPageBreaks="1" printArea="1" hiddenColumns="1" showRuler="0">
      <pane xSplit="3" ySplit="7" topLeftCell="D8" activePane="bottomRight" state="frozen"/>
      <selection pane="bottomRight" activeCell="F1" sqref="F1"/>
      <pageMargins left="0.75" right="0.75" top="1" bottom="1" header="0.5" footer="0.5"/>
      <pageSetup scale="66" orientation="landscape" r:id="rId1"/>
      <headerFooter alignWithMargins="0"/>
    </customSheetView>
    <customSheetView guid="{8487874E-79BE-4882-BE5B-1D73FDCF591A}" scale="90" showPageBreaks="1" printArea="1" hiddenColumns="1" showRuler="0">
      <pane xSplit="3" ySplit="7" topLeftCell="D56" activePane="bottomRight" state="frozen"/>
      <selection pane="bottomRight" activeCell="H58" sqref="H58:H68"/>
      <pageMargins left="0.75" right="0.75" top="1" bottom="1" header="0.5" footer="0.5"/>
      <pageSetup scale="66" orientation="landscape" r:id="rId2"/>
      <headerFooter alignWithMargins="0"/>
    </customSheetView>
    <customSheetView guid="{430E4512-BACC-448A-8BB7-9E94518AEBBC}" scale="90" showPageBreaks="1" printArea="1" hiddenColumns="1" showRuler="0">
      <pane ySplit="7" topLeftCell="A53" activePane="bottomLeft" state="frozen"/>
      <selection pane="bottomLeft" activeCell="H46" sqref="H46"/>
      <pageMargins left="0.75" right="0.75" top="1" bottom="1" header="0.5" footer="0.5"/>
      <pageSetup scale="66" orientation="landscape" r:id="rId3"/>
      <headerFooter alignWithMargins="0"/>
    </customSheetView>
    <customSheetView guid="{A0EDE7C0-82BD-4406-A387-0C6A355067B2}" scale="90" showPageBreaks="1" printArea="1" hiddenRows="1" hiddenColumns="1" showRuler="0">
      <pane xSplit="3" ySplit="7" topLeftCell="D8" activePane="bottomRight" state="frozen"/>
      <selection pane="bottomRight" activeCell="H63" sqref="H63:H71"/>
      <pageMargins left="0.75" right="0.75" top="1" bottom="1" header="0.5" footer="0.5"/>
      <pageSetup scale="66" orientation="landscape" r:id="rId4"/>
      <headerFooter alignWithMargins="0"/>
    </customSheetView>
    <customSheetView guid="{B6B91351-6B07-4695-9AAC-ABC4BAB1F8F1}" scale="90" showPageBreaks="1" printArea="1" hiddenColumns="1" showRuler="0">
      <pane xSplit="3" ySplit="7" topLeftCell="D8" activePane="bottomRight" state="frozen"/>
      <selection pane="bottomRight" activeCell="J25" sqref="J25"/>
      <pageMargins left="0.75" right="0.75" top="1" bottom="1" header="0.5" footer="0.5"/>
      <pageSetup scale="66" orientation="landscape" r:id="rId5"/>
      <headerFooter alignWithMargins="0"/>
    </customSheetView>
  </customSheetViews>
  <mergeCells count="5">
    <mergeCell ref="B4:C4"/>
    <mergeCell ref="G1:G4"/>
    <mergeCell ref="B8:B18"/>
    <mergeCell ref="C5:C7"/>
    <mergeCell ref="B5:B7"/>
  </mergeCells>
  <phoneticPr fontId="4" type="noConversion"/>
  <pageMargins left="0.75" right="0.75" top="1" bottom="1" header="0.5" footer="0.5"/>
  <pageSetup scale="52" orientation="portrait" r:id="rId6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'План по дням'!$K$2:$AN$2</xm:f>
          </x14:formula1>
          <xm:sqref>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3"/>
  <sheetViews>
    <sheetView zoomScale="85" zoomScaleNormal="85" workbookViewId="0">
      <selection activeCell="I32" sqref="I32"/>
    </sheetView>
  </sheetViews>
  <sheetFormatPr defaultRowHeight="12.75"/>
  <cols>
    <col min="1" max="1" width="1.7109375" style="20" customWidth="1"/>
    <col min="2" max="2" width="24.42578125" customWidth="1"/>
    <col min="3" max="3" width="9.85546875" customWidth="1"/>
    <col min="4" max="4" width="9.140625" customWidth="1"/>
    <col min="7" max="7" width="14.140625" customWidth="1"/>
  </cols>
  <sheetData>
    <row r="1" spans="1:254" ht="11.25" customHeight="1">
      <c r="A1" s="18"/>
      <c r="B1" s="3" t="s">
        <v>8</v>
      </c>
      <c r="C1" s="4" t="e">
        <f>#REF!</f>
        <v>#REF!</v>
      </c>
      <c r="D1" s="4"/>
      <c r="E1" s="2"/>
      <c r="F1" s="3"/>
      <c r="G1" s="3"/>
      <c r="H1" s="6"/>
      <c r="I1" s="2"/>
      <c r="J1" s="3"/>
      <c r="K1" s="3"/>
      <c r="L1" s="3"/>
      <c r="M1" s="6"/>
      <c r="N1" s="2"/>
      <c r="O1" s="3"/>
      <c r="P1" s="3"/>
      <c r="Q1" s="6"/>
      <c r="R1" s="2"/>
      <c r="S1" s="3"/>
      <c r="T1" s="3"/>
      <c r="U1" s="6"/>
      <c r="V1" s="2"/>
      <c r="W1" s="3"/>
      <c r="X1" s="3"/>
      <c r="Y1" s="6"/>
      <c r="Z1" s="2"/>
      <c r="AA1" s="3"/>
      <c r="AB1" s="3"/>
      <c r="AC1" s="6"/>
      <c r="AD1" s="2"/>
      <c r="AE1" s="3"/>
      <c r="AF1" s="3"/>
      <c r="AG1" s="6"/>
      <c r="AH1" s="2"/>
      <c r="AI1" s="3"/>
      <c r="AJ1" s="3"/>
      <c r="AK1" s="6"/>
      <c r="AL1" s="2"/>
      <c r="AM1" s="3"/>
      <c r="AN1" s="3"/>
      <c r="AO1" s="6"/>
      <c r="AP1" s="2"/>
      <c r="AQ1" s="3"/>
      <c r="AR1" s="3"/>
      <c r="AS1" s="6"/>
      <c r="AT1" s="2"/>
      <c r="AU1" s="3"/>
      <c r="AV1" s="3"/>
      <c r="AW1" s="6"/>
      <c r="AX1" s="2"/>
      <c r="AY1" s="3"/>
      <c r="AZ1" s="3"/>
      <c r="BA1" s="6"/>
      <c r="BB1" s="2"/>
      <c r="BC1" s="3"/>
      <c r="BD1" s="3"/>
      <c r="BE1" s="6"/>
      <c r="BF1" s="2"/>
      <c r="BG1" s="3"/>
      <c r="BH1" s="3"/>
      <c r="BI1" s="6"/>
      <c r="BJ1" s="2"/>
      <c r="BK1" s="3"/>
      <c r="BL1" s="3"/>
      <c r="BM1" s="6"/>
      <c r="BN1" s="2"/>
      <c r="BO1" s="3"/>
      <c r="BP1" s="3"/>
      <c r="BQ1" s="6"/>
      <c r="BR1" s="2"/>
      <c r="BS1" s="3"/>
      <c r="BT1" s="3"/>
      <c r="BU1" s="6"/>
      <c r="BV1" s="2"/>
      <c r="BW1" s="3"/>
      <c r="BX1" s="3"/>
      <c r="BY1" s="6"/>
      <c r="BZ1" s="2"/>
      <c r="CA1" s="3"/>
      <c r="CB1" s="3"/>
      <c r="CC1" s="6"/>
      <c r="CD1" s="2"/>
      <c r="CE1" s="3"/>
      <c r="CF1" s="3"/>
      <c r="CG1" s="6"/>
      <c r="CH1" s="2"/>
      <c r="CI1" s="3"/>
      <c r="CJ1" s="3"/>
      <c r="CK1" s="6"/>
      <c r="CL1" s="2"/>
      <c r="CM1" s="3"/>
      <c r="CN1" s="3"/>
      <c r="CO1" s="6"/>
      <c r="CP1" s="2"/>
      <c r="CQ1" s="3"/>
      <c r="CR1" s="3"/>
      <c r="CS1" s="6"/>
      <c r="CT1" s="2"/>
      <c r="CU1" s="3"/>
      <c r="CV1" s="3"/>
      <c r="CW1" s="6"/>
      <c r="CX1" s="2"/>
      <c r="CY1" s="3"/>
      <c r="CZ1" s="3"/>
      <c r="DA1" s="6"/>
      <c r="DB1" s="2"/>
      <c r="DC1" s="3"/>
      <c r="DD1" s="3"/>
      <c r="DE1" s="6"/>
      <c r="DF1" s="2"/>
      <c r="DG1" s="3"/>
      <c r="DH1" s="3"/>
      <c r="DI1" s="6"/>
      <c r="DJ1" s="2"/>
      <c r="DK1" s="3"/>
      <c r="DL1" s="3"/>
      <c r="DM1" s="6"/>
      <c r="DN1" s="2"/>
      <c r="DO1" s="3"/>
      <c r="DP1" s="3"/>
      <c r="DQ1" s="6"/>
      <c r="DR1" s="2"/>
      <c r="DS1" s="3"/>
      <c r="DT1" s="3"/>
      <c r="DU1" s="6"/>
      <c r="DV1" s="2"/>
      <c r="DW1" s="3"/>
      <c r="DX1" s="3"/>
      <c r="DY1" s="6"/>
      <c r="DZ1" s="2"/>
      <c r="EA1" s="3"/>
      <c r="EB1" s="3"/>
      <c r="EC1" s="6"/>
      <c r="ED1" s="2"/>
      <c r="EE1" s="3"/>
      <c r="EF1" s="3"/>
      <c r="EG1" s="6"/>
      <c r="EH1" s="2"/>
      <c r="EI1" s="3"/>
      <c r="EJ1" s="3"/>
      <c r="EK1" s="6"/>
      <c r="EL1" s="2"/>
      <c r="EM1" s="3"/>
      <c r="EN1" s="3"/>
      <c r="EO1" s="6"/>
      <c r="EP1" s="2"/>
      <c r="EQ1" s="3"/>
      <c r="ER1" s="3"/>
      <c r="ES1" s="6"/>
      <c r="ET1" s="2"/>
      <c r="EU1" s="3"/>
      <c r="EV1" s="3"/>
      <c r="EW1" s="6"/>
      <c r="EX1" s="2"/>
      <c r="EY1" s="3"/>
      <c r="EZ1" s="3"/>
      <c r="FA1" s="6"/>
      <c r="FB1" s="2"/>
      <c r="FC1" s="3"/>
      <c r="FD1" s="3"/>
      <c r="FE1" s="6"/>
      <c r="FF1" s="2"/>
      <c r="FG1" s="3"/>
      <c r="FH1" s="3"/>
      <c r="FI1" s="6"/>
      <c r="FJ1" s="2"/>
      <c r="FK1" s="3"/>
      <c r="FL1" s="3"/>
      <c r="FM1" s="6"/>
      <c r="FN1" s="2"/>
      <c r="FO1" s="3"/>
      <c r="FP1" s="3"/>
      <c r="FQ1" s="6"/>
      <c r="FR1" s="2"/>
      <c r="FS1" s="3"/>
      <c r="FT1" s="3"/>
      <c r="FU1" s="6"/>
      <c r="FV1" s="2"/>
      <c r="FW1" s="3"/>
      <c r="FX1" s="3"/>
      <c r="FY1" s="6"/>
      <c r="FZ1" s="2"/>
      <c r="GA1" s="3"/>
      <c r="GB1" s="3"/>
      <c r="GC1" s="6"/>
      <c r="GD1" s="2"/>
      <c r="GE1" s="3"/>
      <c r="GF1" s="3"/>
      <c r="GG1" s="6"/>
      <c r="GH1" s="2"/>
      <c r="GI1" s="3"/>
      <c r="GJ1" s="3"/>
      <c r="GK1" s="6"/>
      <c r="GL1" s="2"/>
      <c r="GM1" s="3"/>
      <c r="GN1" s="3"/>
      <c r="GO1" s="6"/>
      <c r="GP1" s="2"/>
      <c r="GQ1" s="3"/>
      <c r="GR1" s="3"/>
      <c r="GS1" s="6"/>
      <c r="GT1" s="2"/>
      <c r="GU1" s="3"/>
      <c r="GV1" s="3"/>
      <c r="GW1" s="6"/>
      <c r="GX1" s="2"/>
      <c r="GY1" s="3"/>
      <c r="GZ1" s="3"/>
      <c r="HA1" s="6"/>
      <c r="HB1" s="2"/>
      <c r="HC1" s="3"/>
      <c r="HD1" s="3"/>
      <c r="HE1" s="6"/>
      <c r="HF1" s="2"/>
      <c r="HG1" s="3"/>
      <c r="HH1" s="3"/>
      <c r="HI1" s="6"/>
      <c r="HJ1" s="2"/>
      <c r="HK1" s="3"/>
      <c r="HL1" s="3"/>
      <c r="HM1" s="6"/>
      <c r="HN1" s="2"/>
      <c r="HO1" s="3"/>
      <c r="HP1" s="3"/>
      <c r="HQ1" s="6"/>
      <c r="HR1" s="2"/>
      <c r="HS1" s="3"/>
      <c r="HT1" s="3"/>
      <c r="HU1" s="6"/>
      <c r="HV1" s="2"/>
      <c r="HW1" s="3"/>
      <c r="HX1" s="3"/>
      <c r="HY1" s="6"/>
      <c r="HZ1" s="2"/>
      <c r="IA1" s="3"/>
      <c r="IB1" s="3"/>
      <c r="IC1" s="6"/>
      <c r="ID1" s="2"/>
      <c r="IE1" s="3"/>
      <c r="IF1" s="3"/>
      <c r="IG1" s="6"/>
      <c r="IH1" s="2"/>
      <c r="II1" s="3"/>
      <c r="IJ1" s="3"/>
      <c r="IK1" s="6"/>
      <c r="IL1" s="2"/>
      <c r="IM1" s="3"/>
      <c r="IN1" s="3"/>
      <c r="IO1" s="6"/>
      <c r="IP1" s="2"/>
      <c r="IQ1" s="3"/>
      <c r="IR1" s="3"/>
      <c r="IS1" s="6"/>
      <c r="IT1" s="2"/>
    </row>
    <row r="2" spans="1:254" ht="9.75" customHeight="1">
      <c r="A2" s="18"/>
      <c r="B2" s="3" t="s">
        <v>6</v>
      </c>
      <c r="C2" s="4" t="e">
        <f>#REF!</f>
        <v>#REF!</v>
      </c>
      <c r="D2" s="4"/>
      <c r="E2" s="2"/>
      <c r="F2" s="3"/>
      <c r="G2" s="3"/>
      <c r="H2" s="6"/>
      <c r="I2" s="2"/>
      <c r="J2" s="3"/>
      <c r="K2" s="3"/>
      <c r="L2" s="3"/>
      <c r="M2" s="6"/>
      <c r="N2" s="2"/>
      <c r="O2" s="3"/>
      <c r="P2" s="3"/>
      <c r="Q2" s="6"/>
      <c r="R2" s="2"/>
      <c r="S2" s="3"/>
      <c r="T2" s="3"/>
      <c r="U2" s="6"/>
      <c r="V2" s="2"/>
      <c r="W2" s="3"/>
      <c r="X2" s="3"/>
      <c r="Y2" s="6"/>
      <c r="Z2" s="2"/>
      <c r="AA2" s="3"/>
      <c r="AB2" s="3"/>
      <c r="AC2" s="6"/>
      <c r="AD2" s="2"/>
      <c r="AE2" s="3"/>
      <c r="AF2" s="3"/>
      <c r="AG2" s="6"/>
      <c r="AH2" s="2"/>
      <c r="AI2" s="3"/>
      <c r="AJ2" s="3"/>
      <c r="AK2" s="6"/>
      <c r="AL2" s="2"/>
      <c r="AM2" s="3"/>
      <c r="AN2" s="3"/>
      <c r="AO2" s="6"/>
      <c r="AP2" s="2"/>
      <c r="AQ2" s="3"/>
      <c r="AR2" s="3"/>
      <c r="AS2" s="6"/>
      <c r="AT2" s="2"/>
      <c r="AU2" s="3"/>
      <c r="AV2" s="3"/>
      <c r="AW2" s="6"/>
      <c r="AX2" s="2"/>
      <c r="AY2" s="3"/>
      <c r="AZ2" s="3"/>
      <c r="BA2" s="6"/>
      <c r="BB2" s="2"/>
      <c r="BC2" s="3"/>
      <c r="BD2" s="3"/>
      <c r="BE2" s="6"/>
      <c r="BF2" s="2"/>
      <c r="BG2" s="3"/>
      <c r="BH2" s="3"/>
      <c r="BI2" s="6"/>
      <c r="BJ2" s="2"/>
      <c r="BK2" s="3"/>
      <c r="BL2" s="3"/>
      <c r="BM2" s="6"/>
      <c r="BN2" s="2"/>
      <c r="BO2" s="3"/>
      <c r="BP2" s="3"/>
      <c r="BQ2" s="6"/>
      <c r="BR2" s="2"/>
      <c r="BS2" s="3"/>
      <c r="BT2" s="3"/>
      <c r="BU2" s="6"/>
      <c r="BV2" s="2"/>
      <c r="BW2" s="3"/>
      <c r="BX2" s="3"/>
      <c r="BY2" s="6"/>
      <c r="BZ2" s="2"/>
      <c r="CA2" s="3"/>
      <c r="CB2" s="3"/>
      <c r="CC2" s="6"/>
      <c r="CD2" s="2"/>
      <c r="CE2" s="3"/>
      <c r="CF2" s="3"/>
      <c r="CG2" s="6"/>
      <c r="CH2" s="2"/>
      <c r="CI2" s="3"/>
      <c r="CJ2" s="3"/>
      <c r="CK2" s="6"/>
      <c r="CL2" s="2"/>
      <c r="CM2" s="3"/>
      <c r="CN2" s="3"/>
      <c r="CO2" s="6"/>
      <c r="CP2" s="2"/>
      <c r="CQ2" s="3"/>
      <c r="CR2" s="3"/>
      <c r="CS2" s="6"/>
      <c r="CT2" s="2"/>
      <c r="CU2" s="3"/>
      <c r="CV2" s="3"/>
      <c r="CW2" s="6"/>
      <c r="CX2" s="2"/>
      <c r="CY2" s="3"/>
      <c r="CZ2" s="3"/>
      <c r="DA2" s="6"/>
      <c r="DB2" s="2"/>
      <c r="DC2" s="3"/>
      <c r="DD2" s="3"/>
      <c r="DE2" s="6"/>
      <c r="DF2" s="2"/>
      <c r="DG2" s="3"/>
      <c r="DH2" s="3"/>
      <c r="DI2" s="6"/>
      <c r="DJ2" s="2"/>
      <c r="DK2" s="3"/>
      <c r="DL2" s="3"/>
      <c r="DM2" s="6"/>
      <c r="DN2" s="2"/>
      <c r="DO2" s="3"/>
      <c r="DP2" s="3"/>
      <c r="DQ2" s="6"/>
      <c r="DR2" s="2"/>
      <c r="DS2" s="3"/>
      <c r="DT2" s="3"/>
      <c r="DU2" s="6"/>
      <c r="DV2" s="2"/>
      <c r="DW2" s="3"/>
      <c r="DX2" s="3"/>
      <c r="DY2" s="6"/>
      <c r="DZ2" s="2"/>
      <c r="EA2" s="3"/>
      <c r="EB2" s="3"/>
      <c r="EC2" s="6"/>
      <c r="ED2" s="2"/>
      <c r="EE2" s="3"/>
      <c r="EF2" s="3"/>
      <c r="EG2" s="6"/>
      <c r="EH2" s="2"/>
      <c r="EI2" s="3"/>
      <c r="EJ2" s="3"/>
      <c r="EK2" s="6"/>
      <c r="EL2" s="2"/>
      <c r="EM2" s="3"/>
      <c r="EN2" s="3"/>
      <c r="EO2" s="6"/>
      <c r="EP2" s="2"/>
      <c r="EQ2" s="3"/>
      <c r="ER2" s="3"/>
      <c r="ES2" s="6"/>
      <c r="ET2" s="2"/>
      <c r="EU2" s="3"/>
      <c r="EV2" s="3"/>
      <c r="EW2" s="6"/>
      <c r="EX2" s="2"/>
      <c r="EY2" s="3"/>
      <c r="EZ2" s="3"/>
      <c r="FA2" s="6"/>
      <c r="FB2" s="2"/>
      <c r="FC2" s="3"/>
      <c r="FD2" s="3"/>
      <c r="FE2" s="6"/>
      <c r="FF2" s="2"/>
      <c r="FG2" s="3"/>
      <c r="FH2" s="3"/>
      <c r="FI2" s="6"/>
      <c r="FJ2" s="2"/>
      <c r="FK2" s="3"/>
      <c r="FL2" s="3"/>
      <c r="FM2" s="6"/>
      <c r="FN2" s="2"/>
      <c r="FO2" s="3"/>
      <c r="FP2" s="3"/>
      <c r="FQ2" s="6"/>
      <c r="FR2" s="2"/>
      <c r="FS2" s="3"/>
      <c r="FT2" s="3"/>
      <c r="FU2" s="6"/>
      <c r="FV2" s="2"/>
      <c r="FW2" s="3"/>
      <c r="FX2" s="3"/>
      <c r="FY2" s="6"/>
      <c r="FZ2" s="2"/>
      <c r="GA2" s="3"/>
      <c r="GB2" s="3"/>
      <c r="GC2" s="6"/>
      <c r="GD2" s="2"/>
      <c r="GE2" s="3"/>
      <c r="GF2" s="3"/>
      <c r="GG2" s="6"/>
      <c r="GH2" s="2"/>
      <c r="GI2" s="3"/>
      <c r="GJ2" s="3"/>
      <c r="GK2" s="6"/>
      <c r="GL2" s="2"/>
      <c r="GM2" s="3"/>
      <c r="GN2" s="3"/>
      <c r="GO2" s="6"/>
      <c r="GP2" s="2"/>
      <c r="GQ2" s="3"/>
      <c r="GR2" s="3"/>
      <c r="GS2" s="6"/>
      <c r="GT2" s="2"/>
      <c r="GU2" s="3"/>
      <c r="GV2" s="3"/>
      <c r="GW2" s="6"/>
      <c r="GX2" s="2"/>
      <c r="GY2" s="3"/>
      <c r="GZ2" s="3"/>
      <c r="HA2" s="6"/>
      <c r="HB2" s="2"/>
      <c r="HC2" s="3"/>
      <c r="HD2" s="3"/>
      <c r="HE2" s="6"/>
      <c r="HF2" s="2"/>
      <c r="HG2" s="3"/>
      <c r="HH2" s="3"/>
      <c r="HI2" s="6"/>
      <c r="HJ2" s="2"/>
      <c r="HK2" s="3"/>
      <c r="HL2" s="3"/>
      <c r="HM2" s="6"/>
      <c r="HN2" s="2"/>
      <c r="HO2" s="3"/>
      <c r="HP2" s="3"/>
      <c r="HQ2" s="6"/>
      <c r="HR2" s="2"/>
      <c r="HS2" s="3"/>
      <c r="HT2" s="3"/>
      <c r="HU2" s="6"/>
      <c r="HV2" s="2"/>
      <c r="HW2" s="3"/>
      <c r="HX2" s="3"/>
      <c r="HY2" s="6"/>
      <c r="HZ2" s="2"/>
      <c r="IA2" s="3"/>
      <c r="IB2" s="3"/>
      <c r="IC2" s="6"/>
      <c r="ID2" s="2"/>
      <c r="IE2" s="3"/>
      <c r="IF2" s="3"/>
      <c r="IG2" s="6"/>
      <c r="IH2" s="2"/>
      <c r="II2" s="3"/>
      <c r="IJ2" s="3"/>
      <c r="IK2" s="6"/>
      <c r="IL2" s="2"/>
      <c r="IM2" s="3"/>
      <c r="IN2" s="3"/>
      <c r="IO2" s="6"/>
      <c r="IP2" s="2"/>
      <c r="IQ2" s="3"/>
      <c r="IR2" s="3"/>
      <c r="IS2" s="6"/>
      <c r="IT2" s="2"/>
    </row>
    <row r="3" spans="1:254" ht="12.75" customHeight="1">
      <c r="A3" s="18"/>
      <c r="B3" s="3" t="s">
        <v>7</v>
      </c>
      <c r="C3" s="4" t="e">
        <f>C1-C2</f>
        <v>#REF!</v>
      </c>
      <c r="D3" s="4"/>
      <c r="E3" s="2"/>
      <c r="F3" s="3"/>
      <c r="G3" s="3"/>
      <c r="H3" s="6"/>
      <c r="I3" s="2"/>
      <c r="J3" s="3"/>
      <c r="K3" s="3"/>
      <c r="L3" s="3"/>
      <c r="M3" s="6"/>
      <c r="N3" s="2"/>
      <c r="O3" s="3"/>
      <c r="P3" s="3"/>
      <c r="Q3" s="6"/>
      <c r="R3" s="2"/>
      <c r="S3" s="3"/>
      <c r="T3" s="3"/>
      <c r="U3" s="6"/>
      <c r="V3" s="2"/>
      <c r="W3" s="3"/>
      <c r="X3" s="3"/>
      <c r="Y3" s="6"/>
      <c r="Z3" s="2"/>
      <c r="AA3" s="3"/>
      <c r="AB3" s="3"/>
      <c r="AC3" s="6"/>
      <c r="AD3" s="2"/>
      <c r="AE3" s="3"/>
      <c r="AF3" s="3"/>
      <c r="AG3" s="6"/>
      <c r="AH3" s="2"/>
      <c r="AI3" s="3"/>
      <c r="AJ3" s="3"/>
      <c r="AK3" s="6"/>
      <c r="AL3" s="2"/>
      <c r="AM3" s="3"/>
      <c r="AN3" s="3"/>
      <c r="AO3" s="6"/>
      <c r="AP3" s="2"/>
      <c r="AQ3" s="3"/>
      <c r="AR3" s="3"/>
      <c r="AS3" s="6"/>
      <c r="AT3" s="2"/>
      <c r="AU3" s="3"/>
      <c r="AV3" s="3"/>
      <c r="AW3" s="6"/>
      <c r="AX3" s="2"/>
      <c r="AY3" s="3"/>
      <c r="AZ3" s="3"/>
      <c r="BA3" s="6"/>
      <c r="BB3" s="2"/>
      <c r="BC3" s="3"/>
      <c r="BD3" s="3"/>
      <c r="BE3" s="6"/>
      <c r="BF3" s="2"/>
      <c r="BG3" s="3"/>
      <c r="BH3" s="3"/>
      <c r="BI3" s="6"/>
      <c r="BJ3" s="2"/>
      <c r="BK3" s="3"/>
      <c r="BL3" s="3"/>
      <c r="BM3" s="6"/>
      <c r="BN3" s="2"/>
      <c r="BO3" s="3"/>
      <c r="BP3" s="3"/>
      <c r="BQ3" s="6"/>
      <c r="BR3" s="2"/>
      <c r="BS3" s="3"/>
      <c r="BT3" s="3"/>
      <c r="BU3" s="6"/>
      <c r="BV3" s="2"/>
      <c r="BW3" s="3"/>
      <c r="BX3" s="3"/>
      <c r="BY3" s="6"/>
      <c r="BZ3" s="2"/>
      <c r="CA3" s="3"/>
      <c r="CB3" s="3"/>
      <c r="CC3" s="6"/>
      <c r="CD3" s="2"/>
      <c r="CE3" s="3"/>
      <c r="CF3" s="3"/>
      <c r="CG3" s="6"/>
      <c r="CH3" s="2"/>
      <c r="CI3" s="3"/>
      <c r="CJ3" s="3"/>
      <c r="CK3" s="6"/>
      <c r="CL3" s="2"/>
      <c r="CM3" s="3"/>
      <c r="CN3" s="3"/>
      <c r="CO3" s="6"/>
      <c r="CP3" s="2"/>
      <c r="CQ3" s="3"/>
      <c r="CR3" s="3"/>
      <c r="CS3" s="6"/>
      <c r="CT3" s="2"/>
      <c r="CU3" s="3"/>
      <c r="CV3" s="3"/>
      <c r="CW3" s="6"/>
      <c r="CX3" s="2"/>
      <c r="CY3" s="3"/>
      <c r="CZ3" s="3"/>
      <c r="DA3" s="6"/>
      <c r="DB3" s="2"/>
      <c r="DC3" s="3"/>
      <c r="DD3" s="3"/>
      <c r="DE3" s="6"/>
      <c r="DF3" s="2"/>
      <c r="DG3" s="3"/>
      <c r="DH3" s="3"/>
      <c r="DI3" s="6"/>
      <c r="DJ3" s="2"/>
      <c r="DK3" s="3"/>
      <c r="DL3" s="3"/>
      <c r="DM3" s="6"/>
      <c r="DN3" s="2"/>
      <c r="DO3" s="3"/>
      <c r="DP3" s="3"/>
      <c r="DQ3" s="6"/>
      <c r="DR3" s="2"/>
      <c r="DS3" s="3"/>
      <c r="DT3" s="3"/>
      <c r="DU3" s="6"/>
      <c r="DV3" s="2"/>
      <c r="DW3" s="3"/>
      <c r="DX3" s="3"/>
      <c r="DY3" s="6"/>
      <c r="DZ3" s="2"/>
      <c r="EA3" s="3"/>
      <c r="EB3" s="3"/>
      <c r="EC3" s="6"/>
      <c r="ED3" s="2"/>
      <c r="EE3" s="3"/>
      <c r="EF3" s="3"/>
      <c r="EG3" s="6"/>
      <c r="EH3" s="2"/>
      <c r="EI3" s="3"/>
      <c r="EJ3" s="3"/>
      <c r="EK3" s="6"/>
      <c r="EL3" s="2"/>
      <c r="EM3" s="3"/>
      <c r="EN3" s="3"/>
      <c r="EO3" s="6"/>
      <c r="EP3" s="2"/>
      <c r="EQ3" s="3"/>
      <c r="ER3" s="3"/>
      <c r="ES3" s="6"/>
      <c r="ET3" s="2"/>
      <c r="EU3" s="3"/>
      <c r="EV3" s="3"/>
      <c r="EW3" s="6"/>
      <c r="EX3" s="2"/>
      <c r="EY3" s="3"/>
      <c r="EZ3" s="3"/>
      <c r="FA3" s="6"/>
      <c r="FB3" s="2"/>
      <c r="FC3" s="3"/>
      <c r="FD3" s="3"/>
      <c r="FE3" s="6"/>
      <c r="FF3" s="2"/>
      <c r="FG3" s="3"/>
      <c r="FH3" s="3"/>
      <c r="FI3" s="6"/>
      <c r="FJ3" s="2"/>
      <c r="FK3" s="3"/>
      <c r="FL3" s="3"/>
      <c r="FM3" s="6"/>
      <c r="FN3" s="2"/>
      <c r="FO3" s="3"/>
      <c r="FP3" s="3"/>
      <c r="FQ3" s="6"/>
      <c r="FR3" s="2"/>
      <c r="FS3" s="3"/>
      <c r="FT3" s="3"/>
      <c r="FU3" s="6"/>
      <c r="FV3" s="2"/>
      <c r="FW3" s="3"/>
      <c r="FX3" s="3"/>
      <c r="FY3" s="6"/>
      <c r="FZ3" s="2"/>
      <c r="GA3" s="3"/>
      <c r="GB3" s="3"/>
      <c r="GC3" s="6"/>
      <c r="GD3" s="2"/>
      <c r="GE3" s="3"/>
      <c r="GF3" s="3"/>
      <c r="GG3" s="6"/>
      <c r="GH3" s="2"/>
      <c r="GI3" s="3"/>
      <c r="GJ3" s="3"/>
      <c r="GK3" s="6"/>
      <c r="GL3" s="2"/>
      <c r="GM3" s="3"/>
      <c r="GN3" s="3"/>
      <c r="GO3" s="6"/>
      <c r="GP3" s="2"/>
      <c r="GQ3" s="3"/>
      <c r="GR3" s="3"/>
      <c r="GS3" s="6"/>
      <c r="GT3" s="2"/>
      <c r="GU3" s="3"/>
      <c r="GV3" s="3"/>
      <c r="GW3" s="6"/>
      <c r="GX3" s="2"/>
      <c r="GY3" s="3"/>
      <c r="GZ3" s="3"/>
      <c r="HA3" s="6"/>
      <c r="HB3" s="2"/>
      <c r="HC3" s="3"/>
      <c r="HD3" s="3"/>
      <c r="HE3" s="6"/>
      <c r="HF3" s="2"/>
      <c r="HG3" s="3"/>
      <c r="HH3" s="3"/>
      <c r="HI3" s="6"/>
      <c r="HJ3" s="2"/>
      <c r="HK3" s="3"/>
      <c r="HL3" s="3"/>
      <c r="HM3" s="6"/>
      <c r="HN3" s="2"/>
      <c r="HO3" s="3"/>
      <c r="HP3" s="3"/>
      <c r="HQ3" s="6"/>
      <c r="HR3" s="2"/>
      <c r="HS3" s="3"/>
      <c r="HT3" s="3"/>
      <c r="HU3" s="6"/>
      <c r="HV3" s="2"/>
      <c r="HW3" s="3"/>
      <c r="HX3" s="3"/>
      <c r="HY3" s="6"/>
      <c r="HZ3" s="2"/>
      <c r="IA3" s="3"/>
      <c r="IB3" s="3"/>
      <c r="IC3" s="6"/>
      <c r="ID3" s="2"/>
      <c r="IE3" s="3"/>
      <c r="IF3" s="3"/>
      <c r="IG3" s="6"/>
      <c r="IH3" s="2"/>
      <c r="II3" s="3"/>
      <c r="IJ3" s="3"/>
      <c r="IK3" s="6"/>
      <c r="IL3" s="2"/>
      <c r="IM3" s="3"/>
      <c r="IN3" s="3"/>
      <c r="IO3" s="6"/>
      <c r="IP3" s="2"/>
      <c r="IQ3" s="3"/>
      <c r="IR3" s="3"/>
      <c r="IS3" s="6"/>
      <c r="IT3" s="2"/>
    </row>
    <row r="4" spans="1:254" ht="13.5" thickBot="1">
      <c r="A4" s="19"/>
      <c r="B4" s="3" t="e">
        <f>#REF!</f>
        <v>#REF!</v>
      </c>
      <c r="C4" s="25" t="e">
        <f>#REF!</f>
        <v>#REF!</v>
      </c>
      <c r="D4" s="25"/>
      <c r="E4" s="9"/>
      <c r="F4" s="7"/>
      <c r="G4" s="7"/>
      <c r="H4" s="8"/>
      <c r="I4" s="9"/>
      <c r="J4" s="7"/>
      <c r="K4" s="7"/>
      <c r="L4" s="7"/>
      <c r="M4" s="8"/>
      <c r="N4" s="9"/>
      <c r="O4" s="7"/>
      <c r="P4" s="7"/>
      <c r="Q4" s="8"/>
      <c r="R4" s="9"/>
      <c r="S4" s="7"/>
      <c r="T4" s="7"/>
      <c r="U4" s="8"/>
      <c r="V4" s="9"/>
      <c r="W4" s="7"/>
      <c r="X4" s="7"/>
      <c r="Y4" s="8"/>
      <c r="Z4" s="9"/>
      <c r="AA4" s="7"/>
      <c r="AB4" s="7"/>
      <c r="AC4" s="8"/>
      <c r="AD4" s="9"/>
      <c r="AE4" s="7"/>
      <c r="AF4" s="7"/>
      <c r="AG4" s="8"/>
      <c r="AH4" s="9"/>
      <c r="AI4" s="7"/>
      <c r="AJ4" s="7"/>
      <c r="AK4" s="8"/>
      <c r="AL4" s="9"/>
      <c r="AM4" s="7"/>
      <c r="AN4" s="7"/>
      <c r="AO4" s="8"/>
      <c r="AP4" s="9"/>
      <c r="AQ4" s="7"/>
      <c r="AR4" s="7"/>
      <c r="AS4" s="8"/>
      <c r="AT4" s="9"/>
      <c r="AU4" s="7"/>
      <c r="AV4" s="7"/>
      <c r="AW4" s="8"/>
      <c r="AX4" s="9"/>
      <c r="AY4" s="7"/>
      <c r="AZ4" s="7"/>
      <c r="BA4" s="8"/>
      <c r="BB4" s="9"/>
      <c r="BC4" s="7"/>
      <c r="BD4" s="7"/>
      <c r="BE4" s="8"/>
      <c r="BF4" s="9"/>
      <c r="BG4" s="7"/>
      <c r="BH4" s="7"/>
      <c r="BI4" s="8"/>
      <c r="BJ4" s="9"/>
      <c r="BK4" s="7"/>
      <c r="BL4" s="7"/>
      <c r="BM4" s="8"/>
      <c r="BN4" s="9"/>
      <c r="BO4" s="7"/>
      <c r="BP4" s="7"/>
      <c r="BQ4" s="8"/>
      <c r="BR4" s="9"/>
      <c r="BS4" s="7"/>
      <c r="BT4" s="7"/>
      <c r="BU4" s="8"/>
      <c r="BV4" s="9"/>
      <c r="BW4" s="7"/>
      <c r="BX4" s="7"/>
      <c r="BY4" s="8"/>
      <c r="BZ4" s="9"/>
      <c r="CA4" s="7"/>
      <c r="CB4" s="7"/>
      <c r="CC4" s="8"/>
      <c r="CD4" s="9"/>
      <c r="CE4" s="7"/>
      <c r="CF4" s="7"/>
      <c r="CG4" s="8"/>
      <c r="CH4" s="9"/>
      <c r="CI4" s="7"/>
      <c r="CJ4" s="7"/>
      <c r="CK4" s="8"/>
      <c r="CL4" s="9"/>
      <c r="CM4" s="7"/>
      <c r="CN4" s="7"/>
      <c r="CO4" s="8"/>
      <c r="CP4" s="9"/>
      <c r="CQ4" s="7"/>
      <c r="CR4" s="7"/>
      <c r="CS4" s="8"/>
      <c r="CT4" s="9"/>
      <c r="CU4" s="7"/>
      <c r="CV4" s="7"/>
      <c r="CW4" s="8"/>
      <c r="CX4" s="9"/>
      <c r="CY4" s="7"/>
      <c r="CZ4" s="7"/>
      <c r="DA4" s="8"/>
      <c r="DB4" s="9"/>
      <c r="DC4" s="7"/>
      <c r="DD4" s="7"/>
      <c r="DE4" s="8"/>
      <c r="DF4" s="9"/>
      <c r="DG4" s="7"/>
      <c r="DH4" s="7"/>
      <c r="DI4" s="8"/>
      <c r="DJ4" s="9"/>
      <c r="DK4" s="7"/>
      <c r="DL4" s="7"/>
      <c r="DM4" s="8"/>
      <c r="DN4" s="9"/>
      <c r="DO4" s="7"/>
      <c r="DP4" s="7"/>
      <c r="DQ4" s="8"/>
      <c r="DR4" s="9"/>
      <c r="DS4" s="7"/>
      <c r="DT4" s="7"/>
      <c r="DU4" s="8"/>
      <c r="DV4" s="9"/>
      <c r="DW4" s="7"/>
      <c r="DX4" s="7"/>
      <c r="DY4" s="8"/>
      <c r="DZ4" s="9"/>
      <c r="EA4" s="7"/>
      <c r="EB4" s="7"/>
      <c r="EC4" s="8"/>
      <c r="ED4" s="9"/>
      <c r="EE4" s="7"/>
      <c r="EF4" s="7"/>
      <c r="EG4" s="8"/>
      <c r="EH4" s="9"/>
      <c r="EI4" s="7"/>
      <c r="EJ4" s="7"/>
      <c r="EK4" s="8"/>
      <c r="EL4" s="9"/>
      <c r="EM4" s="7"/>
      <c r="EN4" s="7"/>
      <c r="EO4" s="8"/>
      <c r="EP4" s="9"/>
      <c r="EQ4" s="7"/>
      <c r="ER4" s="7"/>
      <c r="ES4" s="8"/>
      <c r="ET4" s="9"/>
      <c r="EU4" s="7"/>
      <c r="EV4" s="7"/>
      <c r="EW4" s="8"/>
      <c r="EX4" s="9"/>
      <c r="EY4" s="7"/>
      <c r="EZ4" s="7"/>
      <c r="FA4" s="8"/>
      <c r="FB4" s="9"/>
      <c r="FC4" s="7"/>
      <c r="FD4" s="7"/>
      <c r="FE4" s="8"/>
      <c r="FF4" s="9"/>
      <c r="FG4" s="7"/>
      <c r="FH4" s="7"/>
      <c r="FI4" s="8"/>
      <c r="FJ4" s="9"/>
      <c r="FK4" s="7"/>
      <c r="FL4" s="7"/>
      <c r="FM4" s="8"/>
      <c r="FN4" s="9"/>
      <c r="FO4" s="7"/>
      <c r="FP4" s="7"/>
      <c r="FQ4" s="8"/>
      <c r="FR4" s="9"/>
      <c r="FS4" s="7"/>
      <c r="FT4" s="7"/>
      <c r="FU4" s="8"/>
      <c r="FV4" s="9"/>
      <c r="FW4" s="7"/>
      <c r="FX4" s="7"/>
      <c r="FY4" s="8"/>
      <c r="FZ4" s="9"/>
      <c r="GA4" s="7"/>
      <c r="GB4" s="7"/>
      <c r="GC4" s="8"/>
      <c r="GD4" s="9"/>
      <c r="GE4" s="7"/>
      <c r="GF4" s="7"/>
      <c r="GG4" s="8"/>
      <c r="GH4" s="9"/>
      <c r="GI4" s="7"/>
      <c r="GJ4" s="7"/>
      <c r="GK4" s="8"/>
      <c r="GL4" s="9"/>
      <c r="GM4" s="7"/>
      <c r="GN4" s="7"/>
      <c r="GO4" s="8"/>
      <c r="GP4" s="9"/>
      <c r="GQ4" s="7"/>
      <c r="GR4" s="7"/>
      <c r="GS4" s="8"/>
      <c r="GT4" s="9"/>
      <c r="GU4" s="7"/>
      <c r="GV4" s="7"/>
      <c r="GW4" s="8"/>
      <c r="GX4" s="9"/>
      <c r="GY4" s="7"/>
      <c r="GZ4" s="7"/>
      <c r="HA4" s="8"/>
      <c r="HB4" s="9"/>
      <c r="HC4" s="7"/>
      <c r="HD4" s="7"/>
      <c r="HE4" s="8"/>
      <c r="HF4" s="9"/>
      <c r="HG4" s="7"/>
      <c r="HH4" s="7"/>
      <c r="HI4" s="8"/>
      <c r="HJ4" s="9"/>
      <c r="HK4" s="7"/>
      <c r="HL4" s="7"/>
      <c r="HM4" s="8"/>
      <c r="HN4" s="9"/>
      <c r="HO4" s="7"/>
      <c r="HP4" s="7"/>
      <c r="HQ4" s="8"/>
      <c r="HR4" s="9"/>
      <c r="HS4" s="7"/>
      <c r="HT4" s="7"/>
      <c r="HU4" s="8"/>
      <c r="HV4" s="9"/>
      <c r="HW4" s="7"/>
      <c r="HX4" s="7"/>
      <c r="HY4" s="8"/>
      <c r="HZ4" s="9"/>
      <c r="IA4" s="7"/>
      <c r="IB4" s="7"/>
      <c r="IC4" s="8"/>
      <c r="ID4" s="9"/>
      <c r="IE4" s="7"/>
      <c r="IF4" s="7"/>
      <c r="IG4" s="8"/>
      <c r="IH4" s="9"/>
      <c r="II4" s="7"/>
      <c r="IJ4" s="7"/>
      <c r="IK4" s="8"/>
      <c r="IL4" s="9"/>
      <c r="IM4" s="7"/>
      <c r="IN4" s="7"/>
      <c r="IO4" s="8"/>
      <c r="IP4" s="9"/>
      <c r="IQ4" s="7"/>
      <c r="IR4" s="7"/>
      <c r="IS4" s="8"/>
      <c r="IT4" s="9"/>
    </row>
    <row r="5" spans="1:254" ht="29.25" customHeight="1" thickBot="1">
      <c r="B5" s="102" t="s">
        <v>28</v>
      </c>
      <c r="C5" s="102" t="s">
        <v>30</v>
      </c>
      <c r="D5" s="102" t="s">
        <v>31</v>
      </c>
      <c r="E5" s="110" t="s">
        <v>29</v>
      </c>
      <c r="F5" s="111"/>
      <c r="G5" s="111"/>
      <c r="H5" s="112"/>
      <c r="I5" s="104" t="s">
        <v>4</v>
      </c>
      <c r="J5" s="104" t="s">
        <v>26</v>
      </c>
    </row>
    <row r="6" spans="1:254" ht="12" customHeight="1">
      <c r="B6" s="103"/>
      <c r="C6" s="103"/>
      <c r="D6" s="103" t="s">
        <v>31</v>
      </c>
      <c r="E6" s="113" t="s">
        <v>0</v>
      </c>
      <c r="F6" s="115" t="s">
        <v>1</v>
      </c>
      <c r="G6" s="117" t="s">
        <v>2</v>
      </c>
      <c r="H6" s="119" t="s">
        <v>3</v>
      </c>
      <c r="I6" s="106"/>
      <c r="J6" s="105"/>
    </row>
    <row r="7" spans="1:254" ht="13.5" thickBot="1">
      <c r="B7" s="103"/>
      <c r="C7" s="103"/>
      <c r="D7" s="103"/>
      <c r="E7" s="114"/>
      <c r="F7" s="116"/>
      <c r="G7" s="118"/>
      <c r="H7" s="120"/>
      <c r="I7" s="107"/>
      <c r="J7" s="105"/>
    </row>
    <row r="8" spans="1:254">
      <c r="B8" s="17" t="s">
        <v>33</v>
      </c>
      <c r="C8" s="17">
        <v>7</v>
      </c>
      <c r="D8" s="17">
        <v>82</v>
      </c>
      <c r="E8" s="32">
        <v>900</v>
      </c>
      <c r="F8" s="32">
        <v>316</v>
      </c>
      <c r="G8" s="13">
        <v>0.3511111111111111</v>
      </c>
      <c r="H8" s="13">
        <v>0.54017094017094014</v>
      </c>
      <c r="I8" s="11">
        <v>486.15384615384613</v>
      </c>
      <c r="J8" s="29">
        <v>95711</v>
      </c>
    </row>
    <row r="9" spans="1:254">
      <c r="B9" s="17" t="s">
        <v>34</v>
      </c>
      <c r="C9" s="17"/>
      <c r="D9" s="17"/>
      <c r="E9" s="17">
        <v>2500</v>
      </c>
      <c r="F9" s="17">
        <v>1199</v>
      </c>
      <c r="G9" s="12">
        <v>0.47960000000000003</v>
      </c>
      <c r="H9" s="12">
        <v>0.8906857142857143</v>
      </c>
      <c r="I9" s="11">
        <v>2226.7142857142858</v>
      </c>
      <c r="J9" s="29">
        <v>370338</v>
      </c>
    </row>
    <row r="10" spans="1:254">
      <c r="B10" s="17" t="s">
        <v>35</v>
      </c>
      <c r="C10" s="17">
        <v>1</v>
      </c>
      <c r="D10" s="17">
        <v>18</v>
      </c>
      <c r="E10" s="17">
        <v>300</v>
      </c>
      <c r="F10" s="17">
        <v>112</v>
      </c>
      <c r="G10" s="12">
        <v>0.37333333333333335</v>
      </c>
      <c r="H10" s="12">
        <v>0</v>
      </c>
      <c r="I10" s="11"/>
      <c r="J10" s="29">
        <v>17490</v>
      </c>
    </row>
    <row r="11" spans="1:254">
      <c r="B11" s="17" t="s">
        <v>36</v>
      </c>
      <c r="C11" s="17">
        <v>3</v>
      </c>
      <c r="D11" s="17">
        <v>46</v>
      </c>
      <c r="E11" s="17">
        <v>900</v>
      </c>
      <c r="F11" s="17">
        <v>126</v>
      </c>
      <c r="G11" s="12">
        <v>0.14000000000000001</v>
      </c>
      <c r="H11" s="12">
        <v>0</v>
      </c>
      <c r="I11" s="11"/>
      <c r="J11" s="29">
        <v>39337</v>
      </c>
    </row>
    <row r="12" spans="1:254">
      <c r="B12" s="17"/>
      <c r="C12" s="17"/>
      <c r="D12" s="17"/>
      <c r="E12" s="17"/>
      <c r="F12" s="17"/>
      <c r="G12" s="12" t="s">
        <v>32</v>
      </c>
      <c r="H12" s="12" t="s">
        <v>32</v>
      </c>
      <c r="I12" s="26"/>
      <c r="J12" s="29"/>
    </row>
    <row r="13" spans="1:254">
      <c r="B13" s="17"/>
      <c r="C13" s="17"/>
      <c r="D13" s="17"/>
      <c r="E13" s="17"/>
      <c r="F13" s="17"/>
      <c r="G13" s="12" t="s">
        <v>32</v>
      </c>
      <c r="H13" s="12" t="s">
        <v>32</v>
      </c>
      <c r="I13" s="26"/>
      <c r="J13" s="29"/>
    </row>
    <row r="14" spans="1:254">
      <c r="B14" s="17"/>
      <c r="C14" s="17"/>
      <c r="D14" s="17"/>
      <c r="E14" s="17"/>
      <c r="F14" s="17"/>
      <c r="G14" s="12" t="s">
        <v>32</v>
      </c>
      <c r="H14" s="12" t="s">
        <v>32</v>
      </c>
      <c r="I14" s="26"/>
      <c r="J14" s="29"/>
    </row>
    <row r="15" spans="1:254">
      <c r="B15" s="17"/>
      <c r="C15" s="17"/>
      <c r="D15" s="17"/>
      <c r="E15" s="17"/>
      <c r="F15" s="17"/>
      <c r="G15" s="12" t="s">
        <v>32</v>
      </c>
      <c r="H15" s="12" t="s">
        <v>32</v>
      </c>
      <c r="I15" s="26"/>
      <c r="J15" s="29"/>
    </row>
    <row r="16" spans="1:254">
      <c r="B16" s="17"/>
      <c r="C16" s="17"/>
      <c r="D16" s="17"/>
      <c r="E16" s="17"/>
      <c r="F16" s="17"/>
      <c r="G16" s="12" t="s">
        <v>32</v>
      </c>
      <c r="H16" s="12" t="s">
        <v>32</v>
      </c>
      <c r="I16" s="26"/>
      <c r="J16" s="29"/>
    </row>
    <row r="17" spans="2:10">
      <c r="B17" s="17"/>
      <c r="C17" s="17"/>
      <c r="D17" s="17"/>
      <c r="E17" s="17"/>
      <c r="F17" s="17"/>
      <c r="G17" s="12" t="s">
        <v>32</v>
      </c>
      <c r="H17" s="12" t="s">
        <v>32</v>
      </c>
      <c r="I17" s="26"/>
      <c r="J17" s="29"/>
    </row>
    <row r="18" spans="2:10">
      <c r="B18" s="17"/>
      <c r="C18" s="17"/>
      <c r="D18" s="17"/>
      <c r="E18" s="17"/>
      <c r="F18" s="17"/>
      <c r="G18" s="12" t="s">
        <v>32</v>
      </c>
      <c r="H18" s="12" t="s">
        <v>32</v>
      </c>
      <c r="I18" s="26"/>
      <c r="J18" s="29"/>
    </row>
    <row r="19" spans="2:10">
      <c r="B19" s="17"/>
      <c r="C19" s="17"/>
      <c r="D19" s="17"/>
      <c r="E19" s="17"/>
      <c r="F19" s="17"/>
      <c r="G19" s="12" t="s">
        <v>32</v>
      </c>
      <c r="H19" s="12" t="s">
        <v>32</v>
      </c>
      <c r="I19" s="26"/>
      <c r="J19" s="29"/>
    </row>
    <row r="20" spans="2:10">
      <c r="B20" s="17"/>
      <c r="C20" s="17"/>
      <c r="D20" s="17"/>
      <c r="E20" s="17"/>
      <c r="F20" s="17"/>
      <c r="G20" s="12" t="s">
        <v>32</v>
      </c>
      <c r="H20" s="12" t="s">
        <v>32</v>
      </c>
      <c r="I20" s="26"/>
      <c r="J20" s="29"/>
    </row>
    <row r="21" spans="2:10">
      <c r="B21" s="17"/>
      <c r="C21" s="17"/>
      <c r="D21" s="17"/>
      <c r="E21" s="17"/>
      <c r="F21" s="17"/>
      <c r="G21" s="12" t="s">
        <v>32</v>
      </c>
      <c r="H21" s="12" t="s">
        <v>32</v>
      </c>
      <c r="I21" s="26"/>
      <c r="J21" s="29"/>
    </row>
    <row r="22" spans="2:10" ht="13.5" thickBot="1">
      <c r="B22" s="21"/>
      <c r="C22" s="21"/>
      <c r="D22" s="21"/>
      <c r="E22" s="21"/>
      <c r="F22" s="21"/>
      <c r="G22" s="15" t="s">
        <v>32</v>
      </c>
      <c r="H22" s="15" t="s">
        <v>32</v>
      </c>
      <c r="I22" s="27"/>
      <c r="J22" s="30"/>
    </row>
    <row r="23" spans="2:10" ht="13.5" thickBot="1">
      <c r="B23" s="108" t="s">
        <v>5</v>
      </c>
      <c r="C23" s="109"/>
      <c r="D23" s="31"/>
      <c r="E23" s="24">
        <f>SUM(E8:E22)</f>
        <v>4600</v>
      </c>
      <c r="F23" s="24">
        <f>SUM(F8:F22)</f>
        <v>1753</v>
      </c>
      <c r="G23" s="22">
        <f>IF(ISERR(F23/E23),"",F23/E23)</f>
        <v>0.38108695652173913</v>
      </c>
      <c r="H23" s="23">
        <f>IF(ISERR(I23/E23),"",I23/E23)</f>
        <v>0.58975394171046347</v>
      </c>
      <c r="I23" s="28">
        <f>SUM(I8:I22)</f>
        <v>2712.868131868132</v>
      </c>
      <c r="J23" s="24">
        <f>SUM(J8:J22)</f>
        <v>522876</v>
      </c>
    </row>
  </sheetData>
  <mergeCells count="11">
    <mergeCell ref="C5:C7"/>
    <mergeCell ref="D5:D7"/>
    <mergeCell ref="J5:J7"/>
    <mergeCell ref="I5:I7"/>
    <mergeCell ref="B23:C23"/>
    <mergeCell ref="E5:H5"/>
    <mergeCell ref="E6:E7"/>
    <mergeCell ref="F6:F7"/>
    <mergeCell ref="G6:G7"/>
    <mergeCell ref="H6:H7"/>
    <mergeCell ref="B5:B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3"/>
  <sheetViews>
    <sheetView workbookViewId="0">
      <selection activeCell="B23" sqref="B23"/>
    </sheetView>
  </sheetViews>
  <sheetFormatPr defaultRowHeight="12.75"/>
  <cols>
    <col min="1" max="1" width="29.7109375" customWidth="1"/>
    <col min="2" max="2" width="27.140625" customWidth="1"/>
    <col min="3" max="3" width="38.42578125" customWidth="1"/>
    <col min="4" max="5" width="11.140625" style="47" customWidth="1"/>
  </cols>
  <sheetData>
    <row r="1" spans="1:18">
      <c r="D1" s="46" t="s">
        <v>25</v>
      </c>
      <c r="N1" s="38" t="s">
        <v>38</v>
      </c>
      <c r="O1" s="38" t="s">
        <v>39</v>
      </c>
      <c r="P1" s="38" t="s">
        <v>40</v>
      </c>
      <c r="Q1" s="39" t="s">
        <v>41</v>
      </c>
      <c r="R1" s="39" t="s">
        <v>42</v>
      </c>
    </row>
    <row r="2" spans="1:18" s="41" customFormat="1" ht="25.5">
      <c r="A2" s="40" t="s">
        <v>38</v>
      </c>
      <c r="B2" s="40" t="s">
        <v>39</v>
      </c>
      <c r="C2" s="40" t="s">
        <v>40</v>
      </c>
      <c r="D2" s="48" t="s">
        <v>51</v>
      </c>
      <c r="E2" s="48" t="s">
        <v>52</v>
      </c>
      <c r="N2" s="42" t="s">
        <v>57</v>
      </c>
      <c r="O2" s="42" t="s">
        <v>58</v>
      </c>
      <c r="P2" s="42" t="s">
        <v>59</v>
      </c>
      <c r="Q2" s="45">
        <v>617.04</v>
      </c>
      <c r="R2" s="44">
        <v>24</v>
      </c>
    </row>
    <row r="3" spans="1:18">
      <c r="A3" s="49" t="s">
        <v>65</v>
      </c>
      <c r="B3" s="50" t="s">
        <v>66</v>
      </c>
      <c r="C3" t="s">
        <v>67</v>
      </c>
      <c r="D3" s="47">
        <v>4020.4700000000007</v>
      </c>
      <c r="E3" s="47">
        <v>125</v>
      </c>
      <c r="N3" s="42" t="s">
        <v>57</v>
      </c>
      <c r="O3" s="42" t="s">
        <v>58</v>
      </c>
      <c r="P3" s="42" t="s">
        <v>59</v>
      </c>
      <c r="Q3" s="43">
        <v>1358.4</v>
      </c>
      <c r="R3" s="44">
        <v>48</v>
      </c>
    </row>
    <row r="4" spans="1:18">
      <c r="A4" s="49" t="s">
        <v>62</v>
      </c>
      <c r="B4" s="50" t="s">
        <v>63</v>
      </c>
      <c r="C4" t="s">
        <v>64</v>
      </c>
      <c r="D4" s="47">
        <v>6226.38</v>
      </c>
      <c r="E4" s="47">
        <v>144</v>
      </c>
      <c r="N4" s="42" t="s">
        <v>57</v>
      </c>
      <c r="O4" s="42" t="s">
        <v>58</v>
      </c>
      <c r="P4" s="42" t="s">
        <v>59</v>
      </c>
      <c r="Q4" s="45">
        <v>617.04</v>
      </c>
      <c r="R4" s="44">
        <v>24</v>
      </c>
    </row>
    <row r="5" spans="1:18">
      <c r="A5" s="49" t="s">
        <v>43</v>
      </c>
      <c r="B5" s="50" t="s">
        <v>68</v>
      </c>
      <c r="C5" t="s">
        <v>69</v>
      </c>
      <c r="D5" s="47">
        <v>4948.67</v>
      </c>
      <c r="E5" s="47">
        <v>125</v>
      </c>
      <c r="N5" s="42" t="s">
        <v>57</v>
      </c>
      <c r="O5" s="42" t="s">
        <v>58</v>
      </c>
      <c r="P5" s="42" t="s">
        <v>59</v>
      </c>
      <c r="Q5" s="44">
        <v>1026</v>
      </c>
      <c r="R5" s="44">
        <v>36</v>
      </c>
    </row>
    <row r="6" spans="1:18">
      <c r="A6" s="49"/>
      <c r="B6" s="50" t="s">
        <v>44</v>
      </c>
      <c r="C6" t="s">
        <v>56</v>
      </c>
      <c r="D6" s="47">
        <v>19145.5</v>
      </c>
      <c r="E6" s="47">
        <v>471</v>
      </c>
      <c r="N6" s="42" t="s">
        <v>57</v>
      </c>
      <c r="O6" s="42" t="s">
        <v>58</v>
      </c>
      <c r="P6" s="42" t="s">
        <v>59</v>
      </c>
      <c r="Q6" s="44">
        <v>513</v>
      </c>
      <c r="R6" s="44">
        <v>18</v>
      </c>
    </row>
    <row r="7" spans="1:18">
      <c r="A7" s="49"/>
      <c r="B7" s="50" t="s">
        <v>70</v>
      </c>
      <c r="C7" t="s">
        <v>71</v>
      </c>
      <c r="D7" s="47">
        <v>8422.26</v>
      </c>
      <c r="E7" s="47">
        <v>186</v>
      </c>
      <c r="N7" s="42" t="s">
        <v>57</v>
      </c>
      <c r="O7" s="42" t="s">
        <v>58</v>
      </c>
      <c r="P7" s="42" t="s">
        <v>59</v>
      </c>
      <c r="Q7" s="45">
        <v>789.84</v>
      </c>
      <c r="R7" s="44">
        <v>24</v>
      </c>
    </row>
    <row r="8" spans="1:18">
      <c r="A8" s="49" t="s">
        <v>45</v>
      </c>
      <c r="B8" s="50" t="s">
        <v>46</v>
      </c>
      <c r="C8" t="s">
        <v>53</v>
      </c>
      <c r="D8" s="47">
        <v>17185.8</v>
      </c>
      <c r="E8" s="47">
        <v>420</v>
      </c>
      <c r="N8" s="42" t="s">
        <v>57</v>
      </c>
      <c r="O8" s="42" t="s">
        <v>58</v>
      </c>
      <c r="P8" s="42" t="s">
        <v>59</v>
      </c>
      <c r="Q8" s="45">
        <v>592.38</v>
      </c>
      <c r="R8" s="44">
        <v>18</v>
      </c>
    </row>
    <row r="9" spans="1:18">
      <c r="A9" s="49"/>
      <c r="B9" s="50" t="s">
        <v>47</v>
      </c>
      <c r="C9" t="s">
        <v>54</v>
      </c>
      <c r="D9" s="47">
        <v>4092.8999999999996</v>
      </c>
      <c r="E9" s="47">
        <v>120</v>
      </c>
      <c r="N9" s="42" t="s">
        <v>57</v>
      </c>
      <c r="O9" s="42" t="s">
        <v>58</v>
      </c>
      <c r="P9" s="42" t="s">
        <v>59</v>
      </c>
      <c r="Q9" s="43">
        <v>1291.4000000000001</v>
      </c>
      <c r="R9" s="44">
        <v>20</v>
      </c>
    </row>
    <row r="10" spans="1:18">
      <c r="A10" s="49"/>
      <c r="B10" s="50" t="s">
        <v>48</v>
      </c>
      <c r="C10" t="s">
        <v>55</v>
      </c>
      <c r="D10" s="47">
        <v>29769.96</v>
      </c>
      <c r="E10" s="47">
        <v>876</v>
      </c>
      <c r="N10" s="42" t="s">
        <v>57</v>
      </c>
      <c r="O10" s="42" t="s">
        <v>58</v>
      </c>
      <c r="P10" s="42" t="s">
        <v>59</v>
      </c>
      <c r="Q10" s="45">
        <v>303.57</v>
      </c>
      <c r="R10" s="44">
        <v>9</v>
      </c>
    </row>
    <row r="11" spans="1:18">
      <c r="A11" s="49"/>
      <c r="B11" s="50" t="s">
        <v>60</v>
      </c>
      <c r="C11" t="s">
        <v>61</v>
      </c>
      <c r="D11" s="47">
        <v>19352.400000000001</v>
      </c>
      <c r="E11" s="47">
        <v>420</v>
      </c>
      <c r="N11" s="42" t="s">
        <v>57</v>
      </c>
      <c r="O11" s="42" t="s">
        <v>58</v>
      </c>
      <c r="P11" s="42" t="s">
        <v>59</v>
      </c>
      <c r="Q11" s="45">
        <v>303.57</v>
      </c>
      <c r="R11" s="44">
        <v>9</v>
      </c>
    </row>
    <row r="12" spans="1:18">
      <c r="A12" s="49" t="s">
        <v>49</v>
      </c>
      <c r="B12" s="50" t="s">
        <v>49</v>
      </c>
      <c r="C12" t="s">
        <v>49</v>
      </c>
      <c r="N12" s="42" t="s">
        <v>57</v>
      </c>
      <c r="O12" s="42" t="s">
        <v>58</v>
      </c>
      <c r="P12" s="42" t="s">
        <v>59</v>
      </c>
      <c r="Q12" s="43">
        <v>452.4</v>
      </c>
      <c r="R12" s="44">
        <v>12</v>
      </c>
    </row>
    <row r="13" spans="1:18">
      <c r="A13" s="49" t="s">
        <v>57</v>
      </c>
      <c r="B13" s="50" t="s">
        <v>58</v>
      </c>
      <c r="C13" t="s">
        <v>59</v>
      </c>
      <c r="D13" s="47">
        <v>8613.9399999999987</v>
      </c>
      <c r="E13" s="47">
        <v>252</v>
      </c>
      <c r="N13" s="42" t="s">
        <v>57</v>
      </c>
      <c r="O13" s="42" t="s">
        <v>58</v>
      </c>
      <c r="P13" s="42" t="s">
        <v>59</v>
      </c>
      <c r="Q13" s="43">
        <v>749.3</v>
      </c>
      <c r="R13" s="44">
        <v>10</v>
      </c>
    </row>
    <row r="14" spans="1:18">
      <c r="A14" t="s">
        <v>50</v>
      </c>
      <c r="D14" s="47">
        <v>121778.28</v>
      </c>
      <c r="E14" s="47">
        <v>3139</v>
      </c>
      <c r="N14" s="42" t="s">
        <v>45</v>
      </c>
      <c r="O14" s="42" t="s">
        <v>60</v>
      </c>
      <c r="P14" s="42" t="s">
        <v>61</v>
      </c>
      <c r="Q14" s="43">
        <v>3085.2</v>
      </c>
      <c r="R14" s="44">
        <v>120</v>
      </c>
    </row>
    <row r="15" spans="1:18">
      <c r="D15"/>
      <c r="E15"/>
      <c r="N15" s="42" t="s">
        <v>45</v>
      </c>
      <c r="O15" s="42" t="s">
        <v>60</v>
      </c>
      <c r="P15" s="42" t="s">
        <v>61</v>
      </c>
      <c r="Q15" s="43">
        <v>3949.2</v>
      </c>
      <c r="R15" s="44">
        <v>120</v>
      </c>
    </row>
    <row r="16" spans="1:18">
      <c r="D16"/>
      <c r="E16"/>
      <c r="N16" s="42" t="s">
        <v>45</v>
      </c>
      <c r="O16" s="42" t="s">
        <v>60</v>
      </c>
      <c r="P16" s="42" t="s">
        <v>61</v>
      </c>
      <c r="Q16" s="43">
        <v>7748.4</v>
      </c>
      <c r="R16" s="44">
        <v>120</v>
      </c>
    </row>
    <row r="17" spans="4:18">
      <c r="D17"/>
      <c r="E17"/>
      <c r="N17" s="42" t="s">
        <v>45</v>
      </c>
      <c r="O17" s="42" t="s">
        <v>60</v>
      </c>
      <c r="P17" s="42" t="s">
        <v>61</v>
      </c>
      <c r="Q17" s="43">
        <v>4569.6000000000004</v>
      </c>
      <c r="R17" s="44">
        <v>60</v>
      </c>
    </row>
    <row r="18" spans="4:18">
      <c r="D18"/>
      <c r="E18"/>
      <c r="N18" s="42" t="s">
        <v>62</v>
      </c>
      <c r="O18" s="42" t="s">
        <v>63</v>
      </c>
      <c r="P18" s="42" t="s">
        <v>64</v>
      </c>
      <c r="Q18" s="45">
        <v>317.76</v>
      </c>
      <c r="R18" s="44">
        <v>12</v>
      </c>
    </row>
    <row r="19" spans="4:18">
      <c r="D19"/>
      <c r="E19"/>
      <c r="N19" s="42" t="s">
        <v>62</v>
      </c>
      <c r="O19" s="42" t="s">
        <v>63</v>
      </c>
      <c r="P19" s="42" t="s">
        <v>64</v>
      </c>
      <c r="Q19" s="45">
        <v>342.84</v>
      </c>
      <c r="R19" s="44">
        <v>12</v>
      </c>
    </row>
    <row r="20" spans="4:18">
      <c r="D20"/>
      <c r="E20"/>
      <c r="N20" s="42" t="s">
        <v>62</v>
      </c>
      <c r="O20" s="42" t="s">
        <v>63</v>
      </c>
      <c r="P20" s="42" t="s">
        <v>64</v>
      </c>
      <c r="Q20" s="45">
        <v>285.02999999999997</v>
      </c>
      <c r="R20" s="44">
        <v>9</v>
      </c>
    </row>
    <row r="21" spans="4:18">
      <c r="D21"/>
      <c r="E21"/>
      <c r="N21" s="42" t="s">
        <v>62</v>
      </c>
      <c r="O21" s="42" t="s">
        <v>63</v>
      </c>
      <c r="P21" s="42" t="s">
        <v>64</v>
      </c>
      <c r="Q21" s="45">
        <v>285.02999999999997</v>
      </c>
      <c r="R21" s="44">
        <v>9</v>
      </c>
    </row>
    <row r="22" spans="4:18">
      <c r="D22"/>
      <c r="E22"/>
      <c r="N22" s="42" t="s">
        <v>62</v>
      </c>
      <c r="O22" s="42" t="s">
        <v>63</v>
      </c>
      <c r="P22" s="42" t="s">
        <v>64</v>
      </c>
      <c r="Q22" s="45">
        <v>438.84</v>
      </c>
      <c r="R22" s="44">
        <v>12</v>
      </c>
    </row>
    <row r="23" spans="4:18">
      <c r="D23"/>
      <c r="E23"/>
      <c r="N23" s="42" t="s">
        <v>62</v>
      </c>
      <c r="O23" s="42" t="s">
        <v>63</v>
      </c>
      <c r="P23" s="42" t="s">
        <v>64</v>
      </c>
      <c r="Q23" s="45">
        <v>438.84</v>
      </c>
      <c r="R23" s="44">
        <v>12</v>
      </c>
    </row>
    <row r="24" spans="4:18">
      <c r="D24"/>
      <c r="E24"/>
      <c r="N24" s="42" t="s">
        <v>62</v>
      </c>
      <c r="O24" s="42" t="s">
        <v>63</v>
      </c>
      <c r="P24" s="42" t="s">
        <v>64</v>
      </c>
      <c r="Q24" s="45">
        <v>337.32</v>
      </c>
      <c r="R24" s="44">
        <v>9</v>
      </c>
    </row>
    <row r="25" spans="4:18">
      <c r="D25"/>
      <c r="E25"/>
      <c r="N25" s="42" t="s">
        <v>62</v>
      </c>
      <c r="O25" s="42" t="s">
        <v>63</v>
      </c>
      <c r="P25" s="42" t="s">
        <v>64</v>
      </c>
      <c r="Q25" s="45">
        <v>337.32</v>
      </c>
      <c r="R25" s="44">
        <v>9</v>
      </c>
    </row>
    <row r="26" spans="4:18">
      <c r="D26"/>
      <c r="E26"/>
      <c r="N26" s="42" t="s">
        <v>62</v>
      </c>
      <c r="O26" s="42" t="s">
        <v>63</v>
      </c>
      <c r="P26" s="42" t="s">
        <v>64</v>
      </c>
      <c r="Q26" s="45">
        <v>1827.84</v>
      </c>
      <c r="R26" s="44">
        <v>24</v>
      </c>
    </row>
    <row r="27" spans="4:18">
      <c r="D27"/>
      <c r="E27"/>
      <c r="N27" s="42" t="s">
        <v>62</v>
      </c>
      <c r="O27" s="42" t="s">
        <v>63</v>
      </c>
      <c r="P27" s="42" t="s">
        <v>64</v>
      </c>
      <c r="Q27" s="45">
        <v>573.96</v>
      </c>
      <c r="R27" s="44">
        <v>12</v>
      </c>
    </row>
    <row r="28" spans="4:18">
      <c r="D28"/>
      <c r="E28"/>
      <c r="N28" s="42" t="s">
        <v>62</v>
      </c>
      <c r="O28" s="42" t="s">
        <v>63</v>
      </c>
      <c r="P28" s="42" t="s">
        <v>64</v>
      </c>
      <c r="Q28" s="45">
        <v>573.96</v>
      </c>
      <c r="R28" s="44">
        <v>12</v>
      </c>
    </row>
    <row r="29" spans="4:18">
      <c r="D29"/>
      <c r="E29"/>
      <c r="N29" s="42" t="s">
        <v>62</v>
      </c>
      <c r="O29" s="42" t="s">
        <v>63</v>
      </c>
      <c r="P29" s="42" t="s">
        <v>64</v>
      </c>
      <c r="Q29" s="45">
        <v>467.64</v>
      </c>
      <c r="R29" s="44">
        <v>12</v>
      </c>
    </row>
    <row r="30" spans="4:18">
      <c r="D30"/>
      <c r="E30"/>
      <c r="N30" s="42" t="s">
        <v>45</v>
      </c>
      <c r="O30" s="42" t="s">
        <v>46</v>
      </c>
      <c r="P30" s="42" t="s">
        <v>53</v>
      </c>
      <c r="Q30" s="43">
        <v>5923.8</v>
      </c>
      <c r="R30" s="44">
        <v>180</v>
      </c>
    </row>
    <row r="31" spans="4:18">
      <c r="D31"/>
      <c r="E31"/>
      <c r="N31" s="42" t="s">
        <v>45</v>
      </c>
      <c r="O31" s="42" t="s">
        <v>46</v>
      </c>
      <c r="P31" s="42" t="s">
        <v>53</v>
      </c>
      <c r="Q31" s="43">
        <v>1974.6</v>
      </c>
      <c r="R31" s="44">
        <v>60</v>
      </c>
    </row>
    <row r="32" spans="4:18">
      <c r="D32"/>
      <c r="E32"/>
      <c r="N32" s="42" t="s">
        <v>45</v>
      </c>
      <c r="O32" s="42" t="s">
        <v>46</v>
      </c>
      <c r="P32" s="42" t="s">
        <v>53</v>
      </c>
      <c r="Q32" s="43">
        <v>7748.4</v>
      </c>
      <c r="R32" s="44">
        <v>120</v>
      </c>
    </row>
    <row r="33" spans="4:18">
      <c r="D33"/>
      <c r="E33"/>
      <c r="N33" s="42" t="s">
        <v>45</v>
      </c>
      <c r="O33" s="42" t="s">
        <v>46</v>
      </c>
      <c r="P33" s="42" t="s">
        <v>53</v>
      </c>
      <c r="Q33" s="44">
        <v>1539</v>
      </c>
      <c r="R33" s="44">
        <v>60</v>
      </c>
    </row>
    <row r="34" spans="4:18">
      <c r="D34"/>
      <c r="E34"/>
      <c r="N34" s="42" t="s">
        <v>65</v>
      </c>
      <c r="O34" s="42" t="s">
        <v>66</v>
      </c>
      <c r="P34" s="42" t="s">
        <v>67</v>
      </c>
      <c r="Q34" s="45">
        <v>561.12</v>
      </c>
      <c r="R34" s="44">
        <v>12</v>
      </c>
    </row>
    <row r="35" spans="4:18">
      <c r="D35"/>
      <c r="E35"/>
      <c r="N35" s="42" t="s">
        <v>65</v>
      </c>
      <c r="O35" s="42" t="s">
        <v>66</v>
      </c>
      <c r="P35" s="42" t="s">
        <v>67</v>
      </c>
      <c r="Q35" s="45">
        <v>259.68</v>
      </c>
      <c r="R35" s="44">
        <v>12</v>
      </c>
    </row>
    <row r="36" spans="4:18">
      <c r="D36"/>
      <c r="E36"/>
      <c r="N36" s="42" t="s">
        <v>65</v>
      </c>
      <c r="O36" s="42" t="s">
        <v>66</v>
      </c>
      <c r="P36" s="42" t="s">
        <v>67</v>
      </c>
      <c r="Q36" s="45">
        <v>571.91999999999996</v>
      </c>
      <c r="R36" s="44">
        <v>24</v>
      </c>
    </row>
    <row r="37" spans="4:18">
      <c r="N37" s="42" t="s">
        <v>65</v>
      </c>
      <c r="O37" s="42" t="s">
        <v>66</v>
      </c>
      <c r="P37" s="42" t="s">
        <v>67</v>
      </c>
      <c r="Q37" s="43">
        <v>762.2</v>
      </c>
      <c r="R37" s="44">
        <v>20</v>
      </c>
    </row>
    <row r="38" spans="4:18">
      <c r="N38" s="42" t="s">
        <v>65</v>
      </c>
      <c r="O38" s="42" t="s">
        <v>66</v>
      </c>
      <c r="P38" s="42" t="s">
        <v>67</v>
      </c>
      <c r="Q38" s="43">
        <v>256.5</v>
      </c>
      <c r="R38" s="44">
        <v>9</v>
      </c>
    </row>
    <row r="39" spans="4:18">
      <c r="N39" s="42" t="s">
        <v>65</v>
      </c>
      <c r="O39" s="42" t="s">
        <v>66</v>
      </c>
      <c r="P39" s="42" t="s">
        <v>67</v>
      </c>
      <c r="Q39" s="43">
        <v>256.5</v>
      </c>
      <c r="R39" s="44">
        <v>9</v>
      </c>
    </row>
    <row r="40" spans="4:18">
      <c r="N40" s="42" t="s">
        <v>65</v>
      </c>
      <c r="O40" s="42" t="s">
        <v>66</v>
      </c>
      <c r="P40" s="42" t="s">
        <v>67</v>
      </c>
      <c r="Q40" s="45">
        <v>193.71</v>
      </c>
      <c r="R40" s="44">
        <v>3</v>
      </c>
    </row>
    <row r="41" spans="4:18">
      <c r="N41" s="42" t="s">
        <v>65</v>
      </c>
      <c r="O41" s="42" t="s">
        <v>66</v>
      </c>
      <c r="P41" s="42" t="s">
        <v>67</v>
      </c>
      <c r="Q41" s="45">
        <v>303.57</v>
      </c>
      <c r="R41" s="44">
        <v>9</v>
      </c>
    </row>
    <row r="42" spans="4:18">
      <c r="N42" s="42" t="s">
        <v>65</v>
      </c>
      <c r="O42" s="42" t="s">
        <v>66</v>
      </c>
      <c r="P42" s="42" t="s">
        <v>67</v>
      </c>
      <c r="Q42" s="45">
        <v>341.28</v>
      </c>
      <c r="R42" s="44">
        <v>12</v>
      </c>
    </row>
    <row r="43" spans="4:18">
      <c r="N43" s="42" t="s">
        <v>65</v>
      </c>
      <c r="O43" s="42" t="s">
        <v>66</v>
      </c>
      <c r="P43" s="42" t="s">
        <v>67</v>
      </c>
      <c r="Q43" s="45">
        <v>303.57</v>
      </c>
      <c r="R43" s="44">
        <v>9</v>
      </c>
    </row>
    <row r="44" spans="4:18">
      <c r="N44" s="42" t="s">
        <v>65</v>
      </c>
      <c r="O44" s="42" t="s">
        <v>66</v>
      </c>
      <c r="P44" s="42" t="s">
        <v>67</v>
      </c>
      <c r="Q44" s="45">
        <v>210.42</v>
      </c>
      <c r="R44" s="44">
        <v>6</v>
      </c>
    </row>
    <row r="45" spans="4:18">
      <c r="N45" s="42" t="s">
        <v>45</v>
      </c>
      <c r="O45" s="42" t="s">
        <v>47</v>
      </c>
      <c r="P45" s="42" t="s">
        <v>54</v>
      </c>
      <c r="Q45" s="43">
        <v>1974.6</v>
      </c>
      <c r="R45" s="44">
        <v>60</v>
      </c>
    </row>
    <row r="46" spans="4:18">
      <c r="N46" s="42" t="s">
        <v>45</v>
      </c>
      <c r="O46" s="42" t="s">
        <v>47</v>
      </c>
      <c r="P46" s="42" t="s">
        <v>54</v>
      </c>
      <c r="Q46" s="43">
        <v>987.3</v>
      </c>
      <c r="R46" s="44">
        <v>30</v>
      </c>
    </row>
    <row r="47" spans="4:18">
      <c r="N47" s="42" t="s">
        <v>45</v>
      </c>
      <c r="O47" s="42" t="s">
        <v>47</v>
      </c>
      <c r="P47" s="42" t="s">
        <v>54</v>
      </c>
      <c r="Q47" s="44">
        <v>1131</v>
      </c>
      <c r="R47" s="44">
        <v>30</v>
      </c>
    </row>
    <row r="48" spans="4:18">
      <c r="N48" s="42" t="s">
        <v>45</v>
      </c>
      <c r="O48" s="42" t="s">
        <v>48</v>
      </c>
      <c r="P48" s="42" t="s">
        <v>55</v>
      </c>
      <c r="Q48" s="43">
        <v>6170.4</v>
      </c>
      <c r="R48" s="44">
        <v>240</v>
      </c>
    </row>
    <row r="49" spans="14:18">
      <c r="N49" s="42" t="s">
        <v>45</v>
      </c>
      <c r="O49" s="42" t="s">
        <v>48</v>
      </c>
      <c r="P49" s="42" t="s">
        <v>55</v>
      </c>
      <c r="Q49" s="45">
        <v>925.56</v>
      </c>
      <c r="R49" s="44">
        <v>36</v>
      </c>
    </row>
    <row r="50" spans="14:18">
      <c r="N50" s="42" t="s">
        <v>45</v>
      </c>
      <c r="O50" s="42" t="s">
        <v>48</v>
      </c>
      <c r="P50" s="42" t="s">
        <v>55</v>
      </c>
      <c r="Q50" s="43">
        <v>7898.4</v>
      </c>
      <c r="R50" s="44">
        <v>240</v>
      </c>
    </row>
    <row r="51" spans="14:18">
      <c r="N51" s="42" t="s">
        <v>45</v>
      </c>
      <c r="O51" s="42" t="s">
        <v>48</v>
      </c>
      <c r="P51" s="42" t="s">
        <v>55</v>
      </c>
      <c r="Q51" s="43">
        <v>3949.2</v>
      </c>
      <c r="R51" s="44">
        <v>120</v>
      </c>
    </row>
    <row r="52" spans="14:18">
      <c r="N52" s="42" t="s">
        <v>45</v>
      </c>
      <c r="O52" s="42" t="s">
        <v>48</v>
      </c>
      <c r="P52" s="42" t="s">
        <v>55</v>
      </c>
      <c r="Q52" s="43">
        <v>7748.4</v>
      </c>
      <c r="R52" s="44">
        <v>120</v>
      </c>
    </row>
    <row r="53" spans="14:18">
      <c r="N53" s="42" t="s">
        <v>45</v>
      </c>
      <c r="O53" s="42" t="s">
        <v>48</v>
      </c>
      <c r="P53" s="42" t="s">
        <v>55</v>
      </c>
      <c r="Q53" s="44">
        <v>3078</v>
      </c>
      <c r="R53" s="44">
        <v>120</v>
      </c>
    </row>
    <row r="54" spans="14:18">
      <c r="N54" s="42" t="s">
        <v>43</v>
      </c>
      <c r="O54" s="42" t="s">
        <v>68</v>
      </c>
      <c r="P54" s="42" t="s">
        <v>69</v>
      </c>
      <c r="Q54" s="45">
        <v>570.05999999999995</v>
      </c>
      <c r="R54" s="44">
        <v>18</v>
      </c>
    </row>
    <row r="55" spans="14:18">
      <c r="N55" s="42" t="s">
        <v>43</v>
      </c>
      <c r="O55" s="42" t="s">
        <v>68</v>
      </c>
      <c r="P55" s="42" t="s">
        <v>69</v>
      </c>
      <c r="Q55" s="45">
        <v>285.02999999999997</v>
      </c>
      <c r="R55" s="44">
        <v>9</v>
      </c>
    </row>
    <row r="56" spans="14:18">
      <c r="N56" s="42" t="s">
        <v>43</v>
      </c>
      <c r="O56" s="42" t="s">
        <v>68</v>
      </c>
      <c r="P56" s="42" t="s">
        <v>69</v>
      </c>
      <c r="Q56" s="45">
        <v>1535.94</v>
      </c>
      <c r="R56" s="44">
        <v>42</v>
      </c>
    </row>
    <row r="57" spans="14:18">
      <c r="N57" s="42" t="s">
        <v>43</v>
      </c>
      <c r="O57" s="42" t="s">
        <v>68</v>
      </c>
      <c r="P57" s="42" t="s">
        <v>69</v>
      </c>
      <c r="Q57" s="45">
        <v>438.84</v>
      </c>
      <c r="R57" s="44">
        <v>12</v>
      </c>
    </row>
    <row r="58" spans="14:18">
      <c r="N58" s="42" t="s">
        <v>43</v>
      </c>
      <c r="O58" s="42" t="s">
        <v>68</v>
      </c>
      <c r="P58" s="42" t="s">
        <v>69</v>
      </c>
      <c r="Q58" s="43">
        <v>1434.8</v>
      </c>
      <c r="R58" s="44">
        <v>20</v>
      </c>
    </row>
    <row r="59" spans="14:18">
      <c r="N59" s="42" t="s">
        <v>43</v>
      </c>
      <c r="O59" s="42" t="s">
        <v>68</v>
      </c>
      <c r="P59" s="42" t="s">
        <v>69</v>
      </c>
      <c r="Q59" s="44">
        <v>684</v>
      </c>
      <c r="R59" s="44">
        <v>24</v>
      </c>
    </row>
    <row r="60" spans="14:18">
      <c r="N60" s="42" t="s">
        <v>43</v>
      </c>
      <c r="O60" s="42" t="s">
        <v>44</v>
      </c>
      <c r="P60" s="42" t="s">
        <v>56</v>
      </c>
      <c r="Q60" s="45">
        <v>222.36</v>
      </c>
      <c r="R60" s="44">
        <v>6</v>
      </c>
    </row>
    <row r="61" spans="14:18">
      <c r="N61" s="42" t="s">
        <v>43</v>
      </c>
      <c r="O61" s="42" t="s">
        <v>44</v>
      </c>
      <c r="P61" s="42" t="s">
        <v>56</v>
      </c>
      <c r="Q61" s="45">
        <v>222.36</v>
      </c>
      <c r="R61" s="44">
        <v>6</v>
      </c>
    </row>
    <row r="62" spans="14:18">
      <c r="N62" s="42" t="s">
        <v>43</v>
      </c>
      <c r="O62" s="42" t="s">
        <v>44</v>
      </c>
      <c r="P62" s="42" t="s">
        <v>56</v>
      </c>
      <c r="Q62" s="45">
        <v>222.36</v>
      </c>
      <c r="R62" s="44">
        <v>6</v>
      </c>
    </row>
    <row r="63" spans="14:18">
      <c r="N63" s="42" t="s">
        <v>43</v>
      </c>
      <c r="O63" s="42" t="s">
        <v>44</v>
      </c>
      <c r="P63" s="42" t="s">
        <v>56</v>
      </c>
      <c r="Q63" s="45">
        <v>444.72</v>
      </c>
      <c r="R63" s="44">
        <v>12</v>
      </c>
    </row>
    <row r="64" spans="14:18">
      <c r="N64" s="42" t="s">
        <v>43</v>
      </c>
      <c r="O64" s="42" t="s">
        <v>44</v>
      </c>
      <c r="P64" s="42" t="s">
        <v>56</v>
      </c>
      <c r="Q64" s="45">
        <v>287.76</v>
      </c>
      <c r="R64" s="44">
        <v>6</v>
      </c>
    </row>
    <row r="65" spans="14:18">
      <c r="N65" s="42" t="s">
        <v>43</v>
      </c>
      <c r="O65" s="42" t="s">
        <v>44</v>
      </c>
      <c r="P65" s="42" t="s">
        <v>56</v>
      </c>
      <c r="Q65" s="45">
        <v>561.12</v>
      </c>
      <c r="R65" s="44">
        <v>12</v>
      </c>
    </row>
    <row r="66" spans="14:18">
      <c r="N66" s="42" t="s">
        <v>43</v>
      </c>
      <c r="O66" s="42" t="s">
        <v>44</v>
      </c>
      <c r="P66" s="42" t="s">
        <v>56</v>
      </c>
      <c r="Q66" s="45">
        <v>779.04</v>
      </c>
      <c r="R66" s="44">
        <v>36</v>
      </c>
    </row>
    <row r="67" spans="14:18">
      <c r="N67" s="42" t="s">
        <v>43</v>
      </c>
      <c r="O67" s="42" t="s">
        <v>44</v>
      </c>
      <c r="P67" s="42" t="s">
        <v>56</v>
      </c>
      <c r="Q67" s="43">
        <v>339.6</v>
      </c>
      <c r="R67" s="44">
        <v>12</v>
      </c>
    </row>
    <row r="68" spans="14:18">
      <c r="N68" s="42" t="s">
        <v>43</v>
      </c>
      <c r="O68" s="42" t="s">
        <v>44</v>
      </c>
      <c r="P68" s="42" t="s">
        <v>56</v>
      </c>
      <c r="Q68" s="43">
        <v>762.2</v>
      </c>
      <c r="R68" s="44">
        <v>20</v>
      </c>
    </row>
    <row r="69" spans="14:18">
      <c r="N69" s="42" t="s">
        <v>43</v>
      </c>
      <c r="O69" s="42" t="s">
        <v>44</v>
      </c>
      <c r="P69" s="42" t="s">
        <v>56</v>
      </c>
      <c r="Q69" s="43">
        <v>769.5</v>
      </c>
      <c r="R69" s="44">
        <v>27</v>
      </c>
    </row>
    <row r="70" spans="14:18">
      <c r="N70" s="42" t="s">
        <v>43</v>
      </c>
      <c r="O70" s="42" t="s">
        <v>44</v>
      </c>
      <c r="P70" s="42" t="s">
        <v>56</v>
      </c>
      <c r="Q70" s="43">
        <v>3949.2</v>
      </c>
      <c r="R70" s="44">
        <v>120</v>
      </c>
    </row>
    <row r="71" spans="14:18">
      <c r="N71" s="42" t="s">
        <v>43</v>
      </c>
      <c r="O71" s="42" t="s">
        <v>44</v>
      </c>
      <c r="P71" s="42" t="s">
        <v>56</v>
      </c>
      <c r="Q71" s="45">
        <v>592.38</v>
      </c>
      <c r="R71" s="44">
        <v>18</v>
      </c>
    </row>
    <row r="72" spans="14:18">
      <c r="N72" s="42" t="s">
        <v>43</v>
      </c>
      <c r="O72" s="42" t="s">
        <v>44</v>
      </c>
      <c r="P72" s="42" t="s">
        <v>56</v>
      </c>
      <c r="Q72" s="45">
        <v>6327.86</v>
      </c>
      <c r="R72" s="44">
        <v>98</v>
      </c>
    </row>
    <row r="73" spans="14:18">
      <c r="N73" s="42" t="s">
        <v>43</v>
      </c>
      <c r="O73" s="42" t="s">
        <v>44</v>
      </c>
      <c r="P73" s="42" t="s">
        <v>56</v>
      </c>
      <c r="Q73" s="45">
        <v>1827.84</v>
      </c>
      <c r="R73" s="44">
        <v>24</v>
      </c>
    </row>
    <row r="74" spans="14:18">
      <c r="N74" s="42" t="s">
        <v>43</v>
      </c>
      <c r="O74" s="42" t="s">
        <v>44</v>
      </c>
      <c r="P74" s="42" t="s">
        <v>56</v>
      </c>
      <c r="Q74" s="43">
        <v>1231.2</v>
      </c>
      <c r="R74" s="44">
        <v>48</v>
      </c>
    </row>
    <row r="75" spans="14:18">
      <c r="N75" s="42" t="s">
        <v>43</v>
      </c>
      <c r="O75" s="42" t="s">
        <v>44</v>
      </c>
      <c r="P75" s="42" t="s">
        <v>56</v>
      </c>
      <c r="Q75" s="44">
        <v>606</v>
      </c>
      <c r="R75" s="44">
        <v>20</v>
      </c>
    </row>
    <row r="76" spans="14:18">
      <c r="N76" s="42" t="s">
        <v>43</v>
      </c>
      <c r="O76" s="42" t="s">
        <v>70</v>
      </c>
      <c r="P76" s="42" t="s">
        <v>71</v>
      </c>
      <c r="Q76" s="45">
        <v>444.72</v>
      </c>
      <c r="R76" s="44">
        <v>12</v>
      </c>
    </row>
    <row r="77" spans="14:18">
      <c r="N77" s="42" t="s">
        <v>43</v>
      </c>
      <c r="O77" s="42" t="s">
        <v>70</v>
      </c>
      <c r="P77" s="42" t="s">
        <v>71</v>
      </c>
      <c r="Q77" s="45">
        <v>444.72</v>
      </c>
      <c r="R77" s="44">
        <v>12</v>
      </c>
    </row>
    <row r="78" spans="14:18">
      <c r="N78" s="42" t="s">
        <v>43</v>
      </c>
      <c r="O78" s="42" t="s">
        <v>70</v>
      </c>
      <c r="P78" s="42" t="s">
        <v>71</v>
      </c>
      <c r="Q78" s="45">
        <v>444.72</v>
      </c>
      <c r="R78" s="44">
        <v>12</v>
      </c>
    </row>
    <row r="79" spans="14:18">
      <c r="N79" s="42" t="s">
        <v>43</v>
      </c>
      <c r="O79" s="42" t="s">
        <v>70</v>
      </c>
      <c r="P79" s="42" t="s">
        <v>71</v>
      </c>
      <c r="Q79" s="43">
        <v>1542.6</v>
      </c>
      <c r="R79" s="44">
        <v>60</v>
      </c>
    </row>
    <row r="80" spans="14:18">
      <c r="N80" s="42" t="s">
        <v>43</v>
      </c>
      <c r="O80" s="42" t="s">
        <v>70</v>
      </c>
      <c r="P80" s="42" t="s">
        <v>71</v>
      </c>
      <c r="Q80" s="43">
        <v>3874.2</v>
      </c>
      <c r="R80" s="44">
        <v>60</v>
      </c>
    </row>
    <row r="81" spans="14:18">
      <c r="N81" s="42" t="s">
        <v>43</v>
      </c>
      <c r="O81" s="42" t="s">
        <v>70</v>
      </c>
      <c r="P81" s="42" t="s">
        <v>71</v>
      </c>
      <c r="Q81" s="45">
        <v>913.92</v>
      </c>
      <c r="R81" s="44">
        <v>12</v>
      </c>
    </row>
    <row r="82" spans="14:18">
      <c r="N82" s="42" t="s">
        <v>43</v>
      </c>
      <c r="O82" s="42" t="s">
        <v>70</v>
      </c>
      <c r="P82" s="42" t="s">
        <v>71</v>
      </c>
      <c r="Q82" s="43">
        <v>307.8</v>
      </c>
      <c r="R82" s="44">
        <v>12</v>
      </c>
    </row>
    <row r="83" spans="14:18">
      <c r="N83" s="42" t="s">
        <v>43</v>
      </c>
      <c r="O83" s="42" t="s">
        <v>70</v>
      </c>
      <c r="P83" s="42" t="s">
        <v>71</v>
      </c>
      <c r="Q83" s="45">
        <v>449.58</v>
      </c>
      <c r="R83" s="44">
        <v>6</v>
      </c>
    </row>
    <row r="84" spans="14:18">
      <c r="N84" s="42"/>
      <c r="O84" s="42"/>
      <c r="P84" s="44"/>
      <c r="Q84" s="45"/>
      <c r="R84" s="44"/>
    </row>
    <row r="85" spans="14:18">
      <c r="N85" s="42"/>
      <c r="O85" s="42"/>
      <c r="P85" s="44"/>
      <c r="Q85" s="43"/>
      <c r="R85" s="44"/>
    </row>
    <row r="86" spans="14:18">
      <c r="N86" s="42"/>
      <c r="O86" s="42"/>
      <c r="P86" s="44"/>
      <c r="Q86" s="45"/>
      <c r="R86" s="44"/>
    </row>
    <row r="87" spans="14:18">
      <c r="N87" s="42"/>
      <c r="O87" s="42"/>
      <c r="P87" s="44"/>
      <c r="Q87" s="43"/>
      <c r="R87" s="44"/>
    </row>
    <row r="88" spans="14:18">
      <c r="N88" s="42"/>
      <c r="O88" s="42"/>
      <c r="P88" s="44"/>
      <c r="Q88" s="45"/>
      <c r="R88" s="44"/>
    </row>
    <row r="89" spans="14:18">
      <c r="N89" s="42"/>
      <c r="O89" s="42"/>
      <c r="P89" s="44"/>
      <c r="Q89" s="45"/>
      <c r="R89" s="44"/>
    </row>
    <row r="90" spans="14:18">
      <c r="N90" s="42"/>
      <c r="O90" s="42"/>
      <c r="P90" s="44"/>
      <c r="Q90" s="43"/>
      <c r="R90" s="44"/>
    </row>
    <row r="91" spans="14:18">
      <c r="N91" s="42"/>
      <c r="O91" s="42"/>
      <c r="P91" s="44"/>
      <c r="Q91" s="45"/>
      <c r="R91" s="44"/>
    </row>
    <row r="92" spans="14:18">
      <c r="N92" s="42"/>
      <c r="O92" s="42"/>
      <c r="P92" s="44"/>
      <c r="Q92" s="43"/>
      <c r="R92" s="44"/>
    </row>
    <row r="93" spans="14:18">
      <c r="N93" s="42"/>
      <c r="O93" s="42"/>
      <c r="P93" s="44"/>
      <c r="Q93" s="43"/>
      <c r="R93" s="44"/>
    </row>
    <row r="94" spans="14:18">
      <c r="N94" s="42"/>
      <c r="O94" s="42"/>
      <c r="P94" s="44"/>
      <c r="Q94" s="43"/>
      <c r="R94" s="44"/>
    </row>
    <row r="95" spans="14:18">
      <c r="N95" s="42"/>
      <c r="O95" s="42"/>
      <c r="P95" s="44"/>
      <c r="Q95" s="45"/>
      <c r="R95" s="44"/>
    </row>
    <row r="96" spans="14:18">
      <c r="N96" s="42"/>
      <c r="O96" s="42"/>
      <c r="P96" s="44"/>
      <c r="Q96" s="44"/>
      <c r="R96" s="44"/>
    </row>
    <row r="97" spans="14:18">
      <c r="N97" s="42"/>
      <c r="O97" s="42"/>
      <c r="P97" s="44"/>
      <c r="Q97" s="44"/>
      <c r="R97" s="44"/>
    </row>
    <row r="98" spans="14:18">
      <c r="N98" s="42"/>
      <c r="O98" s="42"/>
      <c r="P98" s="44"/>
      <c r="Q98" s="45"/>
      <c r="R98" s="44"/>
    </row>
    <row r="99" spans="14:18">
      <c r="N99" s="42"/>
      <c r="O99" s="42"/>
      <c r="P99" s="44"/>
      <c r="Q99" s="45"/>
      <c r="R99" s="44"/>
    </row>
    <row r="100" spans="14:18">
      <c r="N100" s="42"/>
      <c r="O100" s="42"/>
      <c r="P100" s="44"/>
      <c r="Q100" s="43"/>
      <c r="R100" s="44"/>
    </row>
    <row r="101" spans="14:18">
      <c r="N101" s="42"/>
      <c r="O101" s="42"/>
      <c r="P101" s="44"/>
      <c r="Q101" s="43"/>
      <c r="R101" s="44"/>
    </row>
    <row r="102" spans="14:18">
      <c r="N102" s="42"/>
      <c r="O102" s="42"/>
      <c r="P102" s="44"/>
      <c r="Q102" s="45"/>
      <c r="R102" s="44"/>
    </row>
    <row r="103" spans="14:18">
      <c r="N103" s="42"/>
      <c r="O103" s="42"/>
      <c r="P103" s="44"/>
      <c r="Q103" s="44"/>
      <c r="R103" s="44"/>
    </row>
    <row r="104" spans="14:18">
      <c r="N104" s="42"/>
      <c r="O104" s="42"/>
      <c r="P104" s="44"/>
      <c r="Q104" s="44"/>
      <c r="R104" s="44"/>
    </row>
    <row r="105" spans="14:18">
      <c r="N105" s="42"/>
      <c r="O105" s="42"/>
      <c r="P105" s="44"/>
      <c r="Q105" s="45"/>
      <c r="R105" s="44"/>
    </row>
    <row r="106" spans="14:18">
      <c r="N106" s="42"/>
      <c r="O106" s="42"/>
      <c r="P106" s="44"/>
      <c r="Q106" s="45"/>
      <c r="R106" s="44"/>
    </row>
    <row r="107" spans="14:18">
      <c r="N107" s="42"/>
      <c r="O107" s="42"/>
      <c r="P107" s="44"/>
      <c r="Q107" s="43"/>
      <c r="R107" s="44"/>
    </row>
    <row r="108" spans="14:18">
      <c r="N108" s="42"/>
      <c r="O108" s="42"/>
      <c r="P108" s="44"/>
      <c r="Q108" s="45"/>
      <c r="R108" s="44"/>
    </row>
    <row r="109" spans="14:18">
      <c r="N109" s="42"/>
      <c r="O109" s="42"/>
      <c r="P109" s="44"/>
      <c r="Q109" s="45"/>
      <c r="R109" s="44"/>
    </row>
    <row r="110" spans="14:18">
      <c r="N110" s="42"/>
      <c r="O110" s="42"/>
      <c r="P110" s="44"/>
      <c r="Q110" s="45"/>
      <c r="R110" s="44"/>
    </row>
    <row r="111" spans="14:18">
      <c r="N111" s="42"/>
      <c r="O111" s="42"/>
      <c r="P111" s="44"/>
      <c r="Q111" s="45"/>
      <c r="R111" s="44"/>
    </row>
    <row r="112" spans="14:18">
      <c r="N112" s="42"/>
      <c r="O112" s="42"/>
      <c r="P112" s="44"/>
      <c r="Q112" s="43"/>
      <c r="R112" s="44"/>
    </row>
    <row r="113" spans="14:18">
      <c r="N113" s="42"/>
      <c r="O113" s="42"/>
      <c r="P113" s="44"/>
      <c r="Q113" s="45"/>
      <c r="R113" s="44"/>
    </row>
    <row r="114" spans="14:18">
      <c r="N114" s="42"/>
      <c r="O114" s="42"/>
      <c r="P114" s="44"/>
      <c r="Q114" s="45"/>
      <c r="R114" s="44"/>
    </row>
    <row r="115" spans="14:18">
      <c r="N115" s="42"/>
      <c r="O115" s="42"/>
      <c r="P115" s="44"/>
      <c r="Q115" s="45"/>
      <c r="R115" s="44"/>
    </row>
    <row r="116" spans="14:18">
      <c r="N116" s="42"/>
      <c r="O116" s="42"/>
      <c r="P116" s="44"/>
      <c r="Q116" s="45"/>
      <c r="R116" s="44"/>
    </row>
    <row r="117" spans="14:18">
      <c r="N117" s="42"/>
      <c r="O117" s="42"/>
      <c r="P117" s="44"/>
      <c r="Q117" s="43"/>
      <c r="R117" s="44"/>
    </row>
    <row r="118" spans="14:18">
      <c r="N118" s="42"/>
      <c r="O118" s="42"/>
      <c r="P118" s="44"/>
      <c r="Q118" s="43"/>
      <c r="R118" s="44"/>
    </row>
    <row r="119" spans="14:18">
      <c r="N119" s="42"/>
      <c r="O119" s="42"/>
      <c r="P119" s="44"/>
      <c r="Q119" s="45"/>
      <c r="R119" s="44"/>
    </row>
    <row r="120" spans="14:18">
      <c r="N120" s="42"/>
      <c r="O120" s="42"/>
      <c r="P120" s="44"/>
      <c r="Q120" s="44"/>
      <c r="R120" s="44"/>
    </row>
    <row r="121" spans="14:18">
      <c r="N121" s="42"/>
      <c r="O121" s="42"/>
      <c r="P121" s="44"/>
      <c r="Q121" s="43"/>
      <c r="R121" s="44"/>
    </row>
    <row r="122" spans="14:18">
      <c r="N122" s="42"/>
      <c r="O122" s="42"/>
      <c r="P122" s="44"/>
      <c r="Q122" s="45"/>
      <c r="R122" s="44"/>
    </row>
    <row r="123" spans="14:18">
      <c r="N123" s="42"/>
      <c r="O123" s="42"/>
      <c r="P123" s="44"/>
      <c r="Q123" s="43"/>
      <c r="R123" s="44"/>
    </row>
    <row r="124" spans="14:18">
      <c r="N124" s="42"/>
      <c r="O124" s="42"/>
      <c r="P124" s="44"/>
      <c r="Q124" s="45"/>
      <c r="R124" s="44"/>
    </row>
    <row r="125" spans="14:18">
      <c r="N125" s="42"/>
      <c r="O125" s="42"/>
      <c r="P125" s="44"/>
      <c r="Q125" s="45"/>
      <c r="R125" s="44"/>
    </row>
    <row r="126" spans="14:18">
      <c r="N126" s="42"/>
      <c r="O126" s="42"/>
      <c r="P126" s="44"/>
      <c r="Q126" s="45"/>
      <c r="R126" s="44"/>
    </row>
    <row r="127" spans="14:18">
      <c r="N127" s="42"/>
      <c r="O127" s="42"/>
      <c r="P127" s="44"/>
      <c r="Q127" s="45"/>
      <c r="R127" s="44"/>
    </row>
    <row r="128" spans="14:18">
      <c r="N128" s="42"/>
      <c r="O128" s="42"/>
      <c r="P128" s="44"/>
      <c r="Q128" s="43"/>
      <c r="R128" s="44"/>
    </row>
    <row r="129" spans="14:18">
      <c r="N129" s="42"/>
      <c r="O129" s="42"/>
      <c r="P129" s="44"/>
      <c r="Q129" s="45"/>
      <c r="R129" s="44"/>
    </row>
    <row r="130" spans="14:18">
      <c r="N130" s="42"/>
      <c r="O130" s="42"/>
      <c r="P130" s="44"/>
      <c r="Q130" s="45"/>
      <c r="R130" s="44"/>
    </row>
    <row r="131" spans="14:18">
      <c r="N131" s="42"/>
      <c r="O131" s="42"/>
      <c r="P131" s="44"/>
      <c r="Q131" s="45"/>
      <c r="R131" s="44"/>
    </row>
    <row r="132" spans="14:18">
      <c r="N132" s="42"/>
      <c r="O132" s="42"/>
      <c r="P132" s="44"/>
      <c r="Q132" s="43"/>
      <c r="R132" s="44"/>
    </row>
    <row r="133" spans="14:18">
      <c r="N133" s="42"/>
      <c r="O133" s="42"/>
      <c r="P133" s="44"/>
      <c r="Q133" s="45"/>
      <c r="R133" s="44"/>
    </row>
    <row r="134" spans="14:18">
      <c r="N134" s="42"/>
      <c r="O134" s="42"/>
      <c r="P134" s="44"/>
      <c r="Q134" s="44"/>
      <c r="R134" s="44"/>
    </row>
    <row r="135" spans="14:18">
      <c r="N135" s="42"/>
      <c r="O135" s="42"/>
      <c r="P135" s="44"/>
      <c r="Q135" s="44"/>
      <c r="R135" s="44"/>
    </row>
    <row r="136" spans="14:18">
      <c r="N136" s="42"/>
      <c r="O136" s="42"/>
      <c r="P136" s="44"/>
      <c r="Q136" s="45"/>
      <c r="R136" s="44"/>
    </row>
    <row r="137" spans="14:18">
      <c r="N137" s="42"/>
      <c r="O137" s="42"/>
      <c r="P137" s="44"/>
      <c r="Q137" s="45"/>
      <c r="R137" s="44"/>
    </row>
    <row r="138" spans="14:18">
      <c r="N138" s="42"/>
      <c r="O138" s="42"/>
      <c r="P138" s="44"/>
      <c r="Q138" s="43"/>
      <c r="R138" s="44"/>
    </row>
    <row r="139" spans="14:18">
      <c r="N139" s="42"/>
      <c r="O139" s="42"/>
      <c r="P139" s="44"/>
      <c r="Q139" s="45"/>
      <c r="R139" s="44"/>
    </row>
    <row r="140" spans="14:18">
      <c r="N140" s="42"/>
      <c r="O140" s="42"/>
      <c r="P140" s="44"/>
      <c r="Q140" s="45"/>
      <c r="R140" s="44"/>
    </row>
    <row r="141" spans="14:18">
      <c r="N141" s="42"/>
      <c r="O141" s="42"/>
      <c r="P141" s="44"/>
      <c r="Q141" s="45"/>
      <c r="R141" s="44"/>
    </row>
    <row r="142" spans="14:18">
      <c r="N142" s="42"/>
      <c r="O142" s="42"/>
      <c r="P142" s="44"/>
      <c r="Q142" s="43"/>
      <c r="R142" s="44"/>
    </row>
    <row r="143" spans="14:18">
      <c r="N143" s="42"/>
      <c r="O143" s="42"/>
      <c r="P143" s="44"/>
      <c r="Q143" s="43"/>
      <c r="R143" s="44"/>
    </row>
    <row r="144" spans="14:18">
      <c r="N144" s="42"/>
      <c r="O144" s="42"/>
      <c r="P144" s="44"/>
      <c r="Q144" s="45"/>
      <c r="R144" s="44"/>
    </row>
    <row r="145" spans="14:18">
      <c r="N145" s="42"/>
      <c r="O145" s="42"/>
      <c r="P145" s="44"/>
      <c r="Q145" s="45"/>
      <c r="R145" s="44"/>
    </row>
    <row r="146" spans="14:18">
      <c r="N146" s="42"/>
      <c r="O146" s="42"/>
      <c r="P146" s="44"/>
      <c r="Q146" s="45"/>
      <c r="R146" s="44"/>
    </row>
    <row r="147" spans="14:18">
      <c r="N147" s="42"/>
      <c r="O147" s="42"/>
      <c r="P147" s="44"/>
      <c r="Q147" s="45"/>
      <c r="R147" s="44"/>
    </row>
    <row r="148" spans="14:18">
      <c r="N148" s="42"/>
      <c r="O148" s="42"/>
      <c r="P148" s="44"/>
      <c r="Q148" s="45"/>
      <c r="R148" s="44"/>
    </row>
    <row r="149" spans="14:18">
      <c r="N149" s="42"/>
      <c r="O149" s="42"/>
      <c r="P149" s="44"/>
      <c r="Q149" s="45"/>
      <c r="R149" s="44"/>
    </row>
    <row r="150" spans="14:18">
      <c r="N150" s="42"/>
      <c r="O150" s="42"/>
      <c r="P150" s="44"/>
      <c r="Q150" s="44"/>
      <c r="R150" s="44"/>
    </row>
    <row r="151" spans="14:18">
      <c r="N151" s="42"/>
      <c r="O151" s="42"/>
      <c r="P151" s="44"/>
      <c r="Q151" s="43"/>
      <c r="R151" s="44"/>
    </row>
    <row r="152" spans="14:18">
      <c r="N152" s="42"/>
      <c r="O152" s="42"/>
      <c r="P152" s="44"/>
      <c r="Q152" s="45"/>
      <c r="R152" s="44"/>
    </row>
    <row r="153" spans="14:18">
      <c r="N153" s="42"/>
      <c r="O153" s="42"/>
      <c r="P153" s="44"/>
      <c r="Q153" s="45"/>
      <c r="R153" s="44"/>
    </row>
    <row r="154" spans="14:18">
      <c r="N154" s="42"/>
      <c r="O154" s="42"/>
      <c r="P154" s="44"/>
      <c r="Q154" s="45"/>
      <c r="R154" s="44"/>
    </row>
    <row r="155" spans="14:18">
      <c r="N155" s="42"/>
      <c r="O155" s="42"/>
      <c r="P155" s="44"/>
      <c r="Q155" s="45"/>
      <c r="R155" s="44"/>
    </row>
    <row r="156" spans="14:18">
      <c r="N156" s="42"/>
      <c r="O156" s="42"/>
      <c r="P156" s="44"/>
      <c r="Q156" s="45"/>
      <c r="R156" s="44"/>
    </row>
    <row r="157" spans="14:18">
      <c r="N157" s="42"/>
      <c r="O157" s="42"/>
      <c r="P157" s="44"/>
      <c r="Q157" s="45"/>
      <c r="R157" s="44"/>
    </row>
    <row r="158" spans="14:18">
      <c r="N158" s="42"/>
      <c r="O158" s="42"/>
      <c r="P158" s="44"/>
      <c r="Q158" s="45"/>
      <c r="R158" s="44"/>
    </row>
    <row r="159" spans="14:18">
      <c r="N159" s="42"/>
      <c r="O159" s="42"/>
      <c r="P159" s="44"/>
      <c r="Q159" s="43"/>
      <c r="R159" s="44"/>
    </row>
    <row r="160" spans="14:18">
      <c r="N160" s="42"/>
      <c r="O160" s="42"/>
      <c r="P160" s="44"/>
      <c r="Q160" s="43"/>
      <c r="R160" s="44"/>
    </row>
    <row r="161" spans="14:18">
      <c r="N161" s="42"/>
      <c r="O161" s="42"/>
      <c r="P161" s="44"/>
      <c r="Q161" s="45"/>
      <c r="R161" s="44"/>
    </row>
    <row r="162" spans="14:18">
      <c r="N162" s="42"/>
      <c r="O162" s="42"/>
      <c r="P162" s="44"/>
      <c r="Q162" s="45"/>
      <c r="R162" s="44"/>
    </row>
    <row r="163" spans="14:18">
      <c r="N163" s="42"/>
      <c r="O163" s="42"/>
      <c r="P163" s="44"/>
      <c r="Q163" s="45"/>
      <c r="R163" s="44"/>
    </row>
    <row r="164" spans="14:18">
      <c r="N164" s="42"/>
      <c r="O164" s="42"/>
      <c r="P164" s="44"/>
      <c r="Q164" s="43"/>
      <c r="R164" s="44"/>
    </row>
    <row r="165" spans="14:18">
      <c r="N165" s="42"/>
      <c r="O165" s="42"/>
      <c r="P165" s="44"/>
      <c r="Q165" s="45"/>
      <c r="R165" s="44"/>
    </row>
    <row r="166" spans="14:18">
      <c r="N166" s="42"/>
      <c r="O166" s="42"/>
      <c r="P166" s="44"/>
      <c r="Q166" s="43"/>
      <c r="R166" s="44"/>
    </row>
    <row r="167" spans="14:18">
      <c r="N167" s="42"/>
      <c r="O167" s="42"/>
      <c r="P167" s="44"/>
      <c r="Q167" s="43"/>
      <c r="R167" s="44"/>
    </row>
    <row r="168" spans="14:18">
      <c r="N168" s="42"/>
      <c r="O168" s="42"/>
      <c r="P168" s="44"/>
      <c r="Q168" s="45"/>
      <c r="R168" s="44"/>
    </row>
    <row r="169" spans="14:18">
      <c r="N169" s="42"/>
      <c r="O169" s="42"/>
      <c r="P169" s="44"/>
      <c r="Q169" s="45"/>
      <c r="R169" s="44"/>
    </row>
    <row r="170" spans="14:18">
      <c r="N170" s="42"/>
      <c r="O170" s="42"/>
      <c r="P170" s="44"/>
      <c r="Q170" s="43"/>
      <c r="R170" s="44"/>
    </row>
    <row r="171" spans="14:18">
      <c r="N171" s="42"/>
      <c r="O171" s="42"/>
      <c r="P171" s="44"/>
      <c r="Q171" s="43"/>
      <c r="R171" s="44"/>
    </row>
    <row r="172" spans="14:18">
      <c r="N172" s="42"/>
      <c r="O172" s="42"/>
      <c r="P172" s="44"/>
      <c r="Q172" s="43"/>
      <c r="R172" s="44"/>
    </row>
    <row r="173" spans="14:18">
      <c r="N173" s="42"/>
      <c r="O173" s="42"/>
      <c r="P173" s="44"/>
      <c r="Q173" s="43"/>
      <c r="R173" s="44"/>
    </row>
    <row r="174" spans="14:18">
      <c r="N174" s="42"/>
      <c r="O174" s="42"/>
      <c r="P174" s="44"/>
      <c r="Q174" s="45"/>
      <c r="R174" s="44"/>
    </row>
    <row r="175" spans="14:18">
      <c r="N175" s="42"/>
      <c r="O175" s="42"/>
      <c r="P175" s="44"/>
      <c r="Q175" s="45"/>
      <c r="R175" s="44"/>
    </row>
    <row r="176" spans="14:18">
      <c r="N176" s="42"/>
      <c r="O176" s="42"/>
      <c r="P176" s="44"/>
      <c r="Q176" s="45"/>
      <c r="R176" s="44"/>
    </row>
    <row r="177" spans="14:18">
      <c r="N177" s="42"/>
      <c r="O177" s="42"/>
      <c r="P177" s="44"/>
      <c r="Q177" s="45"/>
      <c r="R177" s="44"/>
    </row>
    <row r="178" spans="14:18">
      <c r="N178" s="42"/>
      <c r="O178" s="42"/>
      <c r="P178" s="44"/>
      <c r="Q178" s="44"/>
      <c r="R178" s="44"/>
    </row>
    <row r="179" spans="14:18">
      <c r="N179" s="42"/>
      <c r="O179" s="42"/>
      <c r="P179" s="44"/>
      <c r="Q179" s="45"/>
      <c r="R179" s="44"/>
    </row>
    <row r="180" spans="14:18">
      <c r="N180" s="42"/>
      <c r="O180" s="42"/>
      <c r="P180" s="44"/>
      <c r="Q180" s="43"/>
      <c r="R180" s="44"/>
    </row>
    <row r="181" spans="14:18">
      <c r="N181" s="42"/>
      <c r="O181" s="42"/>
      <c r="P181" s="44"/>
      <c r="Q181" s="44"/>
      <c r="R181" s="44"/>
    </row>
    <row r="182" spans="14:18">
      <c r="N182" s="42"/>
      <c r="O182" s="42"/>
      <c r="P182" s="44"/>
      <c r="Q182" s="45"/>
      <c r="R182" s="44"/>
    </row>
    <row r="183" spans="14:18">
      <c r="N183" s="42"/>
      <c r="O183" s="42"/>
      <c r="P183" s="44"/>
      <c r="Q183" s="43"/>
      <c r="R183" s="44"/>
    </row>
    <row r="184" spans="14:18">
      <c r="N184" s="42"/>
      <c r="O184" s="42"/>
      <c r="P184" s="44"/>
      <c r="Q184" s="43"/>
      <c r="R184" s="44"/>
    </row>
    <row r="185" spans="14:18">
      <c r="N185" s="42"/>
      <c r="O185" s="42"/>
      <c r="P185" s="44"/>
      <c r="Q185" s="45"/>
      <c r="R185" s="44"/>
    </row>
    <row r="186" spans="14:18">
      <c r="N186" s="42"/>
      <c r="O186" s="42"/>
      <c r="P186" s="44"/>
      <c r="Q186" s="45"/>
      <c r="R186" s="44"/>
    </row>
    <row r="187" spans="14:18">
      <c r="N187" s="42"/>
      <c r="O187" s="42"/>
      <c r="P187" s="44"/>
      <c r="Q187" s="45"/>
      <c r="R187" s="44"/>
    </row>
    <row r="188" spans="14:18">
      <c r="N188" s="42"/>
      <c r="O188" s="42"/>
      <c r="P188" s="44"/>
      <c r="Q188" s="45"/>
      <c r="R188" s="44"/>
    </row>
    <row r="189" spans="14:18">
      <c r="N189" s="42"/>
      <c r="O189" s="42"/>
      <c r="P189" s="44"/>
      <c r="Q189" s="44"/>
      <c r="R189" s="44"/>
    </row>
    <row r="190" spans="14:18">
      <c r="N190" s="42"/>
      <c r="O190" s="42"/>
      <c r="P190" s="44"/>
      <c r="Q190" s="44"/>
      <c r="R190" s="44"/>
    </row>
    <row r="191" spans="14:18">
      <c r="N191" s="42"/>
      <c r="O191" s="42"/>
      <c r="P191" s="44"/>
      <c r="Q191" s="45"/>
      <c r="R191" s="44"/>
    </row>
    <row r="192" spans="14:18">
      <c r="N192" s="42"/>
      <c r="O192" s="42"/>
      <c r="P192" s="44"/>
      <c r="Q192" s="45"/>
      <c r="R192" s="44"/>
    </row>
    <row r="193" spans="14:18">
      <c r="N193" s="42"/>
      <c r="O193" s="42"/>
      <c r="P193" s="44"/>
      <c r="Q193" s="45"/>
      <c r="R193" s="44"/>
    </row>
    <row r="194" spans="14:18">
      <c r="N194" s="42"/>
      <c r="O194" s="42"/>
      <c r="P194" s="44"/>
      <c r="Q194" s="45"/>
      <c r="R194" s="44"/>
    </row>
    <row r="195" spans="14:18">
      <c r="N195" s="42"/>
      <c r="O195" s="42"/>
      <c r="P195" s="44"/>
      <c r="Q195" s="45"/>
      <c r="R195" s="44"/>
    </row>
    <row r="196" spans="14:18">
      <c r="N196" s="42"/>
      <c r="O196" s="42"/>
      <c r="P196" s="44"/>
      <c r="Q196" s="45"/>
      <c r="R196" s="44"/>
    </row>
    <row r="197" spans="14:18">
      <c r="N197" s="42"/>
      <c r="O197" s="42"/>
      <c r="P197" s="44"/>
      <c r="Q197" s="45"/>
      <c r="R197" s="44"/>
    </row>
    <row r="198" spans="14:18">
      <c r="N198" s="42"/>
      <c r="O198" s="42"/>
      <c r="P198" s="44"/>
      <c r="Q198" s="45"/>
      <c r="R198" s="44"/>
    </row>
    <row r="199" spans="14:18">
      <c r="N199" s="42"/>
      <c r="O199" s="42"/>
      <c r="P199" s="44"/>
      <c r="Q199" s="45"/>
      <c r="R199" s="44"/>
    </row>
    <row r="200" spans="14:18">
      <c r="N200" s="42"/>
      <c r="O200" s="42"/>
      <c r="P200" s="44"/>
      <c r="Q200" s="43"/>
      <c r="R200" s="44"/>
    </row>
    <row r="201" spans="14:18">
      <c r="N201" s="42"/>
      <c r="O201" s="42"/>
      <c r="P201" s="44"/>
      <c r="Q201" s="43"/>
      <c r="R201" s="44"/>
    </row>
    <row r="202" spans="14:18">
      <c r="N202" s="42"/>
      <c r="O202" s="42"/>
      <c r="P202" s="44"/>
      <c r="Q202" s="45"/>
      <c r="R202" s="44"/>
    </row>
    <row r="203" spans="14:18">
      <c r="N203" s="42"/>
      <c r="O203" s="42"/>
      <c r="P203" s="44"/>
      <c r="Q203" s="45"/>
      <c r="R203" s="44"/>
    </row>
    <row r="204" spans="14:18">
      <c r="N204" s="42"/>
      <c r="O204" s="42"/>
      <c r="P204" s="44"/>
      <c r="Q204" s="45"/>
      <c r="R204" s="44"/>
    </row>
    <row r="205" spans="14:18">
      <c r="N205" s="42"/>
      <c r="O205" s="42"/>
      <c r="P205" s="44"/>
      <c r="Q205" s="45"/>
      <c r="R205" s="44"/>
    </row>
    <row r="206" spans="14:18">
      <c r="N206" s="42"/>
      <c r="O206" s="42"/>
      <c r="P206" s="44"/>
      <c r="Q206" s="45"/>
      <c r="R206" s="44"/>
    </row>
    <row r="207" spans="14:18">
      <c r="N207" s="42"/>
      <c r="O207" s="42"/>
      <c r="P207" s="44"/>
      <c r="Q207" s="45"/>
      <c r="R207" s="44"/>
    </row>
    <row r="208" spans="14:18">
      <c r="N208" s="42"/>
      <c r="O208" s="42"/>
      <c r="P208" s="44"/>
      <c r="Q208" s="43"/>
      <c r="R208" s="44"/>
    </row>
    <row r="209" spans="14:18">
      <c r="N209" s="42"/>
      <c r="O209" s="42"/>
      <c r="P209" s="44"/>
      <c r="Q209" s="43"/>
      <c r="R209" s="44"/>
    </row>
    <row r="210" spans="14:18">
      <c r="N210" s="42"/>
      <c r="O210" s="42"/>
      <c r="P210" s="44"/>
      <c r="Q210" s="43"/>
      <c r="R210" s="44"/>
    </row>
    <row r="211" spans="14:18">
      <c r="N211" s="42"/>
      <c r="O211" s="42"/>
      <c r="P211" s="44"/>
      <c r="Q211" s="45"/>
      <c r="R211" s="44"/>
    </row>
    <row r="212" spans="14:18">
      <c r="N212" s="42"/>
      <c r="O212" s="42"/>
      <c r="P212" s="44"/>
      <c r="Q212" s="45"/>
      <c r="R212" s="44"/>
    </row>
    <row r="213" spans="14:18">
      <c r="N213" s="42"/>
      <c r="O213" s="42"/>
      <c r="P213" s="44"/>
      <c r="Q213" s="43"/>
      <c r="R213" s="44"/>
    </row>
    <row r="214" spans="14:18">
      <c r="N214" s="42"/>
      <c r="O214" s="42"/>
      <c r="P214" s="44"/>
      <c r="Q214" s="45"/>
      <c r="R214" s="44"/>
    </row>
    <row r="215" spans="14:18">
      <c r="N215" s="42"/>
      <c r="O215" s="42"/>
      <c r="P215" s="44"/>
      <c r="Q215" s="43"/>
      <c r="R215" s="44"/>
    </row>
    <row r="216" spans="14:18">
      <c r="N216" s="42"/>
      <c r="O216" s="42"/>
      <c r="P216" s="44"/>
      <c r="Q216" s="44"/>
      <c r="R216" s="44"/>
    </row>
    <row r="217" spans="14:18">
      <c r="N217" s="42"/>
      <c r="O217" s="42"/>
      <c r="P217" s="44"/>
      <c r="Q217" s="45"/>
      <c r="R217" s="44"/>
    </row>
    <row r="218" spans="14:18">
      <c r="N218" s="42"/>
      <c r="O218" s="42"/>
      <c r="P218" s="44"/>
      <c r="Q218" s="43"/>
      <c r="R218" s="44"/>
    </row>
    <row r="219" spans="14:18">
      <c r="N219" s="42"/>
      <c r="O219" s="42"/>
      <c r="P219" s="44"/>
      <c r="Q219" s="43"/>
      <c r="R219" s="44"/>
    </row>
    <row r="220" spans="14:18">
      <c r="N220" s="42"/>
      <c r="O220" s="42"/>
      <c r="P220" s="44"/>
      <c r="Q220" s="45"/>
      <c r="R220" s="44"/>
    </row>
    <row r="221" spans="14:18">
      <c r="N221" s="42"/>
      <c r="O221" s="42"/>
      <c r="P221" s="44"/>
      <c r="Q221" s="45"/>
      <c r="R221" s="44"/>
    </row>
    <row r="222" spans="14:18">
      <c r="N222" s="42"/>
      <c r="O222" s="42"/>
      <c r="P222" s="44"/>
      <c r="Q222" s="45"/>
      <c r="R222" s="44"/>
    </row>
    <row r="223" spans="14:18">
      <c r="N223" s="42"/>
      <c r="O223" s="42"/>
      <c r="P223" s="44"/>
      <c r="Q223" s="45"/>
      <c r="R223" s="44"/>
    </row>
    <row r="224" spans="14:18">
      <c r="N224" s="42"/>
      <c r="O224" s="42"/>
      <c r="P224" s="44"/>
      <c r="Q224" s="43"/>
      <c r="R224" s="44"/>
    </row>
    <row r="225" spans="14:18">
      <c r="N225" s="42"/>
      <c r="O225" s="42"/>
      <c r="P225" s="44"/>
      <c r="Q225" s="45"/>
      <c r="R225" s="44"/>
    </row>
    <row r="226" spans="14:18">
      <c r="N226" s="42"/>
      <c r="O226" s="42"/>
      <c r="P226" s="42"/>
      <c r="Q226" s="43"/>
      <c r="R226" s="44"/>
    </row>
    <row r="227" spans="14:18">
      <c r="N227" s="42"/>
      <c r="O227" s="42"/>
      <c r="P227" s="42"/>
      <c r="Q227" s="43"/>
      <c r="R227" s="44"/>
    </row>
    <row r="228" spans="14:18">
      <c r="N228" s="42"/>
      <c r="O228" s="42"/>
      <c r="P228" s="42"/>
      <c r="Q228" s="45"/>
      <c r="R228" s="44"/>
    </row>
    <row r="229" spans="14:18">
      <c r="N229" s="42"/>
      <c r="O229" s="42"/>
      <c r="P229" s="42"/>
      <c r="Q229" s="45"/>
      <c r="R229" s="44"/>
    </row>
    <row r="230" spans="14:18">
      <c r="N230" s="42"/>
      <c r="O230" s="42"/>
      <c r="P230" s="42"/>
      <c r="Q230" s="43"/>
      <c r="R230" s="44"/>
    </row>
    <row r="231" spans="14:18">
      <c r="N231" s="42"/>
      <c r="O231" s="42"/>
      <c r="P231" s="42"/>
      <c r="Q231" s="45"/>
      <c r="R231" s="44"/>
    </row>
    <row r="232" spans="14:18">
      <c r="N232" s="42"/>
      <c r="O232" s="42"/>
      <c r="P232" s="42"/>
      <c r="Q232" s="45"/>
      <c r="R232" s="44"/>
    </row>
    <row r="233" spans="14:18">
      <c r="N233" s="42"/>
      <c r="O233" s="42"/>
      <c r="P233" s="42"/>
      <c r="Q233" s="43"/>
      <c r="R233" s="44"/>
    </row>
    <row r="234" spans="14:18">
      <c r="N234" s="42"/>
      <c r="O234" s="42"/>
      <c r="P234" s="42"/>
      <c r="Q234" s="43"/>
      <c r="R234" s="44"/>
    </row>
    <row r="235" spans="14:18">
      <c r="N235" s="42"/>
      <c r="O235" s="42"/>
      <c r="P235" s="42"/>
      <c r="Q235" s="43"/>
      <c r="R235" s="44"/>
    </row>
    <row r="236" spans="14:18">
      <c r="N236" s="42"/>
      <c r="O236" s="42"/>
      <c r="P236" s="42"/>
      <c r="Q236" s="43"/>
      <c r="R236" s="44"/>
    </row>
    <row r="237" spans="14:18">
      <c r="N237" s="42"/>
      <c r="O237" s="42"/>
      <c r="P237" s="42"/>
      <c r="Q237" s="45"/>
      <c r="R237" s="44"/>
    </row>
    <row r="238" spans="14:18">
      <c r="N238" s="42"/>
      <c r="O238" s="42"/>
      <c r="P238" s="42"/>
      <c r="Q238" s="43"/>
      <c r="R238" s="44"/>
    </row>
    <row r="239" spans="14:18">
      <c r="N239" s="42"/>
      <c r="O239" s="42"/>
      <c r="P239" s="42"/>
      <c r="Q239" s="43"/>
      <c r="R239" s="44"/>
    </row>
    <row r="240" spans="14:18">
      <c r="N240" s="42"/>
      <c r="O240" s="42"/>
      <c r="P240" s="42"/>
      <c r="Q240" s="45"/>
      <c r="R240" s="44"/>
    </row>
    <row r="241" spans="14:18">
      <c r="N241" s="42"/>
      <c r="O241" s="42"/>
      <c r="P241" s="42"/>
      <c r="Q241" s="45"/>
      <c r="R241" s="44"/>
    </row>
    <row r="242" spans="14:18">
      <c r="N242" s="42"/>
      <c r="O242" s="42"/>
      <c r="P242" s="42"/>
      <c r="Q242" s="43"/>
      <c r="R242" s="44"/>
    </row>
    <row r="243" spans="14:18">
      <c r="N243" s="42"/>
      <c r="O243" s="42"/>
      <c r="P243" s="42"/>
      <c r="Q243" s="45"/>
      <c r="R243" s="44"/>
    </row>
    <row r="244" spans="14:18">
      <c r="N244" s="42"/>
      <c r="O244" s="42"/>
      <c r="P244" s="42"/>
      <c r="Q244" s="45"/>
      <c r="R244" s="44"/>
    </row>
    <row r="245" spans="14:18">
      <c r="N245" s="42"/>
      <c r="O245" s="42"/>
      <c r="P245" s="42"/>
      <c r="Q245" s="45"/>
      <c r="R245" s="44"/>
    </row>
    <row r="246" spans="14:18">
      <c r="N246" s="42"/>
      <c r="O246" s="42"/>
      <c r="P246" s="42"/>
      <c r="Q246" s="45"/>
      <c r="R246" s="44"/>
    </row>
    <row r="247" spans="14:18">
      <c r="N247" s="42"/>
      <c r="O247" s="42"/>
      <c r="P247" s="42"/>
      <c r="Q247" s="45"/>
      <c r="R247" s="44"/>
    </row>
    <row r="248" spans="14:18">
      <c r="N248" s="42"/>
      <c r="O248" s="42"/>
      <c r="P248" s="42"/>
      <c r="Q248" s="44"/>
      <c r="R248" s="44"/>
    </row>
    <row r="249" spans="14:18">
      <c r="N249" s="42"/>
      <c r="O249" s="42"/>
      <c r="P249" s="42"/>
      <c r="Q249" s="43"/>
      <c r="R249" s="44"/>
    </row>
    <row r="250" spans="14:18">
      <c r="N250" s="42"/>
      <c r="O250" s="42"/>
      <c r="P250" s="42"/>
      <c r="Q250" s="43"/>
      <c r="R250" s="44"/>
    </row>
    <row r="251" spans="14:18">
      <c r="N251" s="42"/>
      <c r="O251" s="42"/>
      <c r="P251" s="42"/>
      <c r="Q251" s="43"/>
      <c r="R251" s="44"/>
    </row>
    <row r="252" spans="14:18">
      <c r="N252" s="42"/>
      <c r="O252" s="42"/>
      <c r="P252" s="42"/>
      <c r="Q252" s="43"/>
      <c r="R252" s="44"/>
    </row>
    <row r="253" spans="14:18">
      <c r="N253" s="42"/>
      <c r="O253" s="42"/>
      <c r="P253" s="42"/>
      <c r="Q253" s="43"/>
      <c r="R253" s="44"/>
    </row>
    <row r="254" spans="14:18">
      <c r="N254" s="42"/>
      <c r="O254" s="42"/>
      <c r="P254" s="42"/>
      <c r="Q254" s="43"/>
      <c r="R254" s="44"/>
    </row>
    <row r="255" spans="14:18">
      <c r="N255" s="42"/>
      <c r="O255" s="42"/>
      <c r="P255" s="42"/>
      <c r="Q255" s="44"/>
      <c r="R255" s="44"/>
    </row>
    <row r="256" spans="14:18">
      <c r="N256" s="42"/>
      <c r="O256" s="42"/>
      <c r="P256" s="42"/>
      <c r="Q256" s="44"/>
      <c r="R256" s="44"/>
    </row>
    <row r="257" spans="14:18">
      <c r="N257" s="42"/>
      <c r="O257" s="42"/>
      <c r="P257" s="42"/>
      <c r="Q257" s="44"/>
      <c r="R257" s="44"/>
    </row>
    <row r="258" spans="14:18">
      <c r="N258" s="42"/>
      <c r="O258" s="42"/>
      <c r="P258" s="42"/>
      <c r="Q258" s="43"/>
      <c r="R258" s="44"/>
    </row>
    <row r="259" spans="14:18">
      <c r="N259" s="42"/>
      <c r="O259" s="42"/>
      <c r="P259" s="42"/>
      <c r="Q259" s="44"/>
      <c r="R259" s="44"/>
    </row>
    <row r="260" spans="14:18">
      <c r="N260" s="42"/>
      <c r="O260" s="42"/>
      <c r="P260" s="42"/>
      <c r="Q260" s="43"/>
      <c r="R260" s="44"/>
    </row>
    <row r="261" spans="14:18">
      <c r="N261" s="42"/>
      <c r="O261" s="42"/>
      <c r="P261" s="42"/>
      <c r="Q261" s="45"/>
      <c r="R261" s="44"/>
    </row>
    <row r="262" spans="14:18">
      <c r="N262" s="42"/>
      <c r="O262" s="42"/>
      <c r="P262" s="42"/>
      <c r="Q262" s="45"/>
      <c r="R262" s="44"/>
    </row>
    <row r="263" spans="14:18">
      <c r="N263" s="42"/>
      <c r="O263" s="42"/>
      <c r="P263" s="42"/>
      <c r="Q263" s="45"/>
      <c r="R263" s="44"/>
    </row>
    <row r="264" spans="14:18">
      <c r="N264" s="42"/>
      <c r="O264" s="42"/>
      <c r="P264" s="42"/>
      <c r="Q264" s="45"/>
      <c r="R264" s="44"/>
    </row>
    <row r="265" spans="14:18">
      <c r="N265" s="42"/>
      <c r="O265" s="42"/>
      <c r="P265" s="42"/>
      <c r="Q265" s="43"/>
      <c r="R265" s="44"/>
    </row>
    <row r="266" spans="14:18">
      <c r="N266" s="42"/>
      <c r="O266" s="42"/>
      <c r="P266" s="42"/>
      <c r="Q266" s="45"/>
      <c r="R266" s="44"/>
    </row>
    <row r="267" spans="14:18">
      <c r="N267" s="42"/>
      <c r="O267" s="42"/>
      <c r="P267" s="42"/>
      <c r="Q267" s="45"/>
      <c r="R267" s="44"/>
    </row>
    <row r="268" spans="14:18">
      <c r="N268" s="42"/>
      <c r="O268" s="42"/>
      <c r="P268" s="42"/>
      <c r="Q268" s="45"/>
      <c r="R268" s="44"/>
    </row>
    <row r="269" spans="14:18">
      <c r="N269" s="42"/>
      <c r="O269" s="42"/>
      <c r="P269" s="42"/>
      <c r="Q269" s="43"/>
      <c r="R269" s="44"/>
    </row>
    <row r="270" spans="14:18">
      <c r="N270" s="42"/>
      <c r="O270" s="42"/>
      <c r="P270" s="42"/>
      <c r="Q270" s="43"/>
      <c r="R270" s="44"/>
    </row>
    <row r="271" spans="14:18">
      <c r="N271" s="42"/>
      <c r="O271" s="42"/>
      <c r="P271" s="42"/>
      <c r="Q271" s="43"/>
      <c r="R271" s="44"/>
    </row>
    <row r="272" spans="14:18">
      <c r="N272" s="42"/>
      <c r="O272" s="42"/>
      <c r="P272" s="42"/>
      <c r="Q272" s="43"/>
      <c r="R272" s="44"/>
    </row>
    <row r="273" spans="14:18">
      <c r="N273" s="42"/>
      <c r="O273" s="42"/>
      <c r="P273" s="42"/>
      <c r="Q273" s="44"/>
      <c r="R273" s="44"/>
    </row>
    <row r="274" spans="14:18">
      <c r="N274" s="42"/>
      <c r="O274" s="42"/>
      <c r="P274" s="42"/>
      <c r="Q274" s="45"/>
      <c r="R274" s="44"/>
    </row>
    <row r="275" spans="14:18">
      <c r="N275" s="42"/>
      <c r="O275" s="42"/>
      <c r="P275" s="42"/>
      <c r="Q275" s="43"/>
      <c r="R275" s="44"/>
    </row>
    <row r="276" spans="14:18">
      <c r="N276" s="42"/>
      <c r="O276" s="42"/>
      <c r="P276" s="42"/>
      <c r="Q276" s="45"/>
      <c r="R276" s="44"/>
    </row>
    <row r="277" spans="14:18">
      <c r="N277" s="42"/>
      <c r="O277" s="42"/>
      <c r="P277" s="42"/>
      <c r="Q277" s="43"/>
      <c r="R277" s="44"/>
    </row>
    <row r="278" spans="14:18">
      <c r="N278" s="42"/>
      <c r="O278" s="42"/>
      <c r="P278" s="42"/>
      <c r="Q278" s="43"/>
      <c r="R278" s="44"/>
    </row>
    <row r="279" spans="14:18">
      <c r="N279" s="42"/>
      <c r="O279" s="42"/>
      <c r="P279" s="42"/>
      <c r="Q279" s="45"/>
      <c r="R279" s="44"/>
    </row>
    <row r="280" spans="14:18">
      <c r="N280" s="42"/>
      <c r="O280" s="42"/>
      <c r="P280" s="42"/>
      <c r="Q280" s="45"/>
      <c r="R280" s="44"/>
    </row>
    <row r="281" spans="14:18">
      <c r="N281" s="42"/>
      <c r="O281" s="42"/>
      <c r="P281" s="42"/>
      <c r="Q281" s="45"/>
      <c r="R281" s="44"/>
    </row>
    <row r="282" spans="14:18">
      <c r="N282" s="42"/>
      <c r="O282" s="42"/>
      <c r="P282" s="42"/>
      <c r="Q282" s="45"/>
      <c r="R282" s="44"/>
    </row>
    <row r="283" spans="14:18">
      <c r="N283" s="42"/>
      <c r="O283" s="42"/>
      <c r="P283" s="42"/>
      <c r="Q283" s="45"/>
      <c r="R283" s="44"/>
    </row>
    <row r="284" spans="14:18">
      <c r="N284" s="42"/>
      <c r="O284" s="42"/>
      <c r="P284" s="42"/>
      <c r="Q284" s="45"/>
      <c r="R284" s="44"/>
    </row>
    <row r="285" spans="14:18">
      <c r="N285" s="42"/>
      <c r="O285" s="42"/>
      <c r="P285" s="42"/>
      <c r="Q285" s="43"/>
      <c r="R285" s="44"/>
    </row>
    <row r="286" spans="14:18">
      <c r="N286" s="42"/>
      <c r="O286" s="42"/>
      <c r="P286" s="42"/>
      <c r="Q286" s="43"/>
      <c r="R286" s="44"/>
    </row>
    <row r="287" spans="14:18">
      <c r="N287" s="42"/>
      <c r="O287" s="42"/>
      <c r="P287" s="42"/>
      <c r="Q287" s="45"/>
      <c r="R287" s="44"/>
    </row>
    <row r="288" spans="14:18">
      <c r="N288" s="42"/>
      <c r="O288" s="42"/>
      <c r="P288" s="42"/>
      <c r="Q288" s="45"/>
      <c r="R288" s="44"/>
    </row>
    <row r="289" spans="14:18">
      <c r="N289" s="42"/>
      <c r="O289" s="42"/>
      <c r="P289" s="42"/>
      <c r="Q289" s="45"/>
      <c r="R289" s="44"/>
    </row>
    <row r="290" spans="14:18">
      <c r="N290" s="42"/>
      <c r="O290" s="42"/>
      <c r="P290" s="42"/>
      <c r="Q290" s="45"/>
      <c r="R290" s="44"/>
    </row>
    <row r="291" spans="14:18">
      <c r="N291" s="42"/>
      <c r="O291" s="42"/>
      <c r="P291" s="42"/>
      <c r="Q291" s="43"/>
      <c r="R291" s="44"/>
    </row>
    <row r="292" spans="14:18">
      <c r="N292" s="42"/>
      <c r="O292" s="42"/>
      <c r="P292" s="42"/>
      <c r="Q292" s="43"/>
      <c r="R292" s="44"/>
    </row>
    <row r="293" spans="14:18">
      <c r="N293" s="42"/>
      <c r="O293" s="42"/>
      <c r="P293" s="42"/>
      <c r="Q293" s="45"/>
      <c r="R293" s="44"/>
    </row>
    <row r="294" spans="14:18">
      <c r="N294" s="42"/>
      <c r="O294" s="42"/>
      <c r="P294" s="42"/>
      <c r="Q294" s="45"/>
      <c r="R294" s="44"/>
    </row>
    <row r="295" spans="14:18">
      <c r="N295" s="42"/>
      <c r="O295" s="42"/>
      <c r="P295" s="42"/>
      <c r="Q295" s="45"/>
      <c r="R295" s="44"/>
    </row>
    <row r="296" spans="14:18">
      <c r="N296" s="42"/>
      <c r="O296" s="42"/>
      <c r="P296" s="42"/>
      <c r="Q296" s="44"/>
      <c r="R296" s="44"/>
    </row>
    <row r="297" spans="14:18">
      <c r="N297" s="42"/>
      <c r="O297" s="42"/>
      <c r="P297" s="42"/>
      <c r="Q297" s="45"/>
      <c r="R297" s="44"/>
    </row>
    <row r="298" spans="14:18">
      <c r="N298" s="42"/>
      <c r="O298" s="42"/>
      <c r="P298" s="42"/>
      <c r="Q298" s="45"/>
      <c r="R298" s="44"/>
    </row>
    <row r="299" spans="14:18">
      <c r="N299" s="42"/>
      <c r="O299" s="42"/>
      <c r="P299" s="42"/>
      <c r="Q299" s="43"/>
      <c r="R299" s="44"/>
    </row>
    <row r="300" spans="14:18">
      <c r="N300" s="42"/>
      <c r="O300" s="42"/>
      <c r="P300" s="42"/>
      <c r="Q300" s="45"/>
      <c r="R300" s="44"/>
    </row>
    <row r="301" spans="14:18">
      <c r="N301" s="42"/>
      <c r="O301" s="42"/>
      <c r="P301" s="42"/>
      <c r="Q301" s="43"/>
      <c r="R301" s="44"/>
    </row>
    <row r="302" spans="14:18">
      <c r="N302" s="42"/>
      <c r="O302" s="42"/>
      <c r="P302" s="42"/>
      <c r="Q302" s="45"/>
      <c r="R302" s="44"/>
    </row>
    <row r="303" spans="14:18">
      <c r="N303" s="42"/>
      <c r="O303" s="42"/>
      <c r="P303" s="42"/>
      <c r="Q303" s="45"/>
      <c r="R303" s="44"/>
    </row>
    <row r="304" spans="14:18">
      <c r="N304" s="42"/>
      <c r="O304" s="42"/>
      <c r="P304" s="42"/>
      <c r="Q304" s="45"/>
      <c r="R304" s="44"/>
    </row>
    <row r="305" spans="14:18">
      <c r="N305" s="42"/>
      <c r="O305" s="42"/>
      <c r="P305" s="42"/>
      <c r="Q305" s="45"/>
      <c r="R305" s="44"/>
    </row>
    <row r="306" spans="14:18">
      <c r="N306" s="42"/>
      <c r="O306" s="42"/>
      <c r="P306" s="42"/>
      <c r="Q306" s="45"/>
      <c r="R306" s="44"/>
    </row>
    <row r="307" spans="14:18">
      <c r="N307" s="42"/>
      <c r="O307" s="42"/>
      <c r="P307" s="42"/>
      <c r="Q307" s="45"/>
      <c r="R307" s="44"/>
    </row>
    <row r="308" spans="14:18">
      <c r="N308" s="42"/>
      <c r="O308" s="42"/>
      <c r="P308" s="42"/>
      <c r="Q308" s="45"/>
      <c r="R308" s="44"/>
    </row>
    <row r="309" spans="14:18">
      <c r="N309" s="42"/>
      <c r="O309" s="42"/>
      <c r="P309" s="42"/>
      <c r="Q309" s="45"/>
      <c r="R309" s="44"/>
    </row>
    <row r="310" spans="14:18">
      <c r="N310" s="42"/>
      <c r="O310" s="42"/>
      <c r="P310" s="42"/>
      <c r="Q310" s="45"/>
      <c r="R310" s="44"/>
    </row>
    <row r="311" spans="14:18">
      <c r="N311" s="42"/>
      <c r="O311" s="42"/>
      <c r="P311" s="42"/>
      <c r="Q311" s="45"/>
      <c r="R311" s="44"/>
    </row>
    <row r="312" spans="14:18">
      <c r="N312" s="42"/>
      <c r="O312" s="42"/>
      <c r="P312" s="42"/>
      <c r="Q312" s="45"/>
      <c r="R312" s="44"/>
    </row>
    <row r="313" spans="14:18">
      <c r="N313" s="42"/>
      <c r="O313" s="42"/>
      <c r="P313" s="42"/>
      <c r="Q313" s="43"/>
      <c r="R313" s="44"/>
    </row>
    <row r="314" spans="14:18">
      <c r="N314" s="42"/>
      <c r="O314" s="42"/>
      <c r="P314" s="42"/>
      <c r="Q314" s="43"/>
      <c r="R314" s="44"/>
    </row>
    <row r="315" spans="14:18">
      <c r="N315" s="42"/>
      <c r="O315" s="42"/>
      <c r="P315" s="42"/>
      <c r="Q315" s="44"/>
      <c r="R315" s="44"/>
    </row>
    <row r="316" spans="14:18">
      <c r="N316" s="42"/>
      <c r="O316" s="42"/>
      <c r="P316" s="42"/>
      <c r="Q316" s="44"/>
      <c r="R316" s="44"/>
    </row>
    <row r="317" spans="14:18">
      <c r="N317" s="42"/>
      <c r="O317" s="42"/>
      <c r="P317" s="42"/>
      <c r="Q317" s="43"/>
      <c r="R317" s="44"/>
    </row>
    <row r="318" spans="14:18">
      <c r="N318" s="42"/>
      <c r="O318" s="42"/>
      <c r="P318" s="42"/>
      <c r="Q318" s="43"/>
      <c r="R318" s="44"/>
    </row>
    <row r="319" spans="14:18">
      <c r="N319" s="42"/>
      <c r="O319" s="42"/>
      <c r="P319" s="42"/>
      <c r="Q319" s="43"/>
      <c r="R319" s="44"/>
    </row>
    <row r="320" spans="14:18">
      <c r="N320" s="42"/>
      <c r="O320" s="42"/>
      <c r="P320" s="42"/>
      <c r="Q320" s="45"/>
      <c r="R320" s="44"/>
    </row>
    <row r="321" spans="14:18">
      <c r="N321" s="42"/>
      <c r="O321" s="42"/>
      <c r="P321" s="42"/>
      <c r="Q321" s="45"/>
      <c r="R321" s="44"/>
    </row>
    <row r="322" spans="14:18">
      <c r="N322" s="42"/>
      <c r="O322" s="42"/>
      <c r="P322" s="42"/>
      <c r="Q322" s="43"/>
      <c r="R322" s="44"/>
    </row>
    <row r="323" spans="14:18">
      <c r="N323" s="42"/>
      <c r="O323" s="42"/>
      <c r="P323" s="42"/>
      <c r="Q323" s="43"/>
      <c r="R323" s="44"/>
    </row>
    <row r="324" spans="14:18">
      <c r="N324" s="42"/>
      <c r="O324" s="42"/>
      <c r="P324" s="42"/>
      <c r="Q324" s="45"/>
      <c r="R324" s="44"/>
    </row>
    <row r="325" spans="14:18">
      <c r="N325" s="42"/>
      <c r="O325" s="42"/>
      <c r="P325" s="42"/>
      <c r="Q325" s="43"/>
      <c r="R325" s="44"/>
    </row>
    <row r="326" spans="14:18">
      <c r="N326" s="42"/>
      <c r="O326" s="42"/>
      <c r="P326" s="42"/>
      <c r="Q326" s="43"/>
      <c r="R326" s="44"/>
    </row>
    <row r="327" spans="14:18">
      <c r="N327" s="42"/>
      <c r="O327" s="42"/>
      <c r="P327" s="42"/>
      <c r="Q327" s="43"/>
      <c r="R327" s="44"/>
    </row>
    <row r="328" spans="14:18">
      <c r="N328" s="42"/>
      <c r="O328" s="42"/>
      <c r="P328" s="42"/>
      <c r="Q328" s="45"/>
      <c r="R328" s="44"/>
    </row>
    <row r="329" spans="14:18">
      <c r="N329" s="42"/>
      <c r="O329" s="42"/>
      <c r="P329" s="42"/>
      <c r="Q329" s="45"/>
      <c r="R329" s="44"/>
    </row>
    <row r="330" spans="14:18">
      <c r="N330" s="42"/>
      <c r="O330" s="42"/>
      <c r="P330" s="42"/>
      <c r="Q330" s="45"/>
      <c r="R330" s="44"/>
    </row>
    <row r="331" spans="14:18">
      <c r="N331" s="42"/>
      <c r="O331" s="42"/>
      <c r="P331" s="42"/>
      <c r="Q331" s="43"/>
      <c r="R331" s="44"/>
    </row>
    <row r="332" spans="14:18">
      <c r="N332" s="42"/>
      <c r="O332" s="42"/>
      <c r="P332" s="42"/>
      <c r="Q332" s="43"/>
      <c r="R332" s="44"/>
    </row>
    <row r="333" spans="14:18">
      <c r="N333" s="42"/>
      <c r="O333" s="42"/>
      <c r="P333" s="42"/>
      <c r="Q333" s="43"/>
      <c r="R333" s="44"/>
    </row>
    <row r="334" spans="14:18">
      <c r="N334" s="42"/>
      <c r="O334" s="42"/>
      <c r="P334" s="42"/>
      <c r="Q334" s="43"/>
      <c r="R334" s="44"/>
    </row>
    <row r="335" spans="14:18">
      <c r="N335" s="42"/>
      <c r="O335" s="42"/>
      <c r="P335" s="42"/>
      <c r="Q335" s="45"/>
      <c r="R335" s="44"/>
    </row>
    <row r="336" spans="14:18">
      <c r="N336" s="42"/>
      <c r="O336" s="42"/>
      <c r="P336" s="42"/>
      <c r="Q336" s="43"/>
      <c r="R336" s="44"/>
    </row>
    <row r="337" spans="14:18">
      <c r="N337" s="42"/>
      <c r="O337" s="42"/>
      <c r="P337" s="42"/>
      <c r="Q337" s="43"/>
      <c r="R337" s="44"/>
    </row>
    <row r="338" spans="14:18">
      <c r="N338" s="42"/>
      <c r="O338" s="42"/>
      <c r="P338" s="42"/>
      <c r="Q338" s="43"/>
      <c r="R338" s="44"/>
    </row>
    <row r="339" spans="14:18">
      <c r="N339" s="42"/>
      <c r="O339" s="42"/>
      <c r="P339" s="42"/>
      <c r="Q339" s="45"/>
      <c r="R339" s="44"/>
    </row>
    <row r="340" spans="14:18">
      <c r="N340" s="42"/>
      <c r="O340" s="42"/>
      <c r="P340" s="42"/>
      <c r="Q340" s="44"/>
      <c r="R340" s="44"/>
    </row>
    <row r="341" spans="14:18">
      <c r="N341" s="42"/>
      <c r="O341" s="42"/>
      <c r="P341" s="42"/>
      <c r="Q341" s="44"/>
      <c r="R341" s="44"/>
    </row>
    <row r="342" spans="14:18">
      <c r="N342" s="42"/>
      <c r="O342" s="42"/>
      <c r="P342" s="42"/>
      <c r="Q342" s="43"/>
      <c r="R342" s="44"/>
    </row>
    <row r="343" spans="14:18">
      <c r="N343" s="42"/>
      <c r="O343" s="42"/>
      <c r="P343" s="42"/>
      <c r="Q343" s="43"/>
      <c r="R343" s="44"/>
    </row>
    <row r="344" spans="14:18">
      <c r="N344" s="42"/>
      <c r="O344" s="42"/>
      <c r="P344" s="42"/>
      <c r="Q344" s="43"/>
      <c r="R344" s="44"/>
    </row>
    <row r="345" spans="14:18">
      <c r="N345" s="42"/>
      <c r="O345" s="42"/>
      <c r="P345" s="42"/>
      <c r="Q345" s="44"/>
      <c r="R345" s="44"/>
    </row>
    <row r="346" spans="14:18">
      <c r="N346" s="42"/>
      <c r="O346" s="42"/>
      <c r="P346" s="42"/>
      <c r="Q346" s="44"/>
      <c r="R346" s="44"/>
    </row>
    <row r="347" spans="14:18">
      <c r="N347" s="42"/>
      <c r="O347" s="42"/>
      <c r="P347" s="42"/>
      <c r="Q347" s="44"/>
      <c r="R347" s="44"/>
    </row>
    <row r="348" spans="14:18">
      <c r="N348" s="42"/>
      <c r="O348" s="42"/>
      <c r="P348" s="42"/>
      <c r="Q348" s="44"/>
      <c r="R348" s="44"/>
    </row>
    <row r="349" spans="14:18">
      <c r="N349" s="42"/>
      <c r="O349" s="42"/>
      <c r="P349" s="42"/>
      <c r="Q349" s="45"/>
      <c r="R349" s="44"/>
    </row>
    <row r="350" spans="14:18">
      <c r="N350" s="42"/>
      <c r="O350" s="42"/>
      <c r="P350" s="42"/>
      <c r="Q350" s="45"/>
      <c r="R350" s="44"/>
    </row>
    <row r="351" spans="14:18">
      <c r="N351" s="42"/>
      <c r="O351" s="42"/>
      <c r="P351" s="42"/>
      <c r="Q351" s="45"/>
      <c r="R351" s="44"/>
    </row>
    <row r="352" spans="14:18">
      <c r="N352" s="42"/>
      <c r="O352" s="42"/>
      <c r="P352" s="42"/>
      <c r="Q352" s="45"/>
      <c r="R352" s="44"/>
    </row>
    <row r="353" spans="14:18">
      <c r="N353" s="42"/>
      <c r="O353" s="42"/>
      <c r="P353" s="42"/>
      <c r="Q353" s="45"/>
      <c r="R353" s="44"/>
    </row>
    <row r="354" spans="14:18">
      <c r="N354" s="42"/>
      <c r="O354" s="42"/>
      <c r="P354" s="42"/>
      <c r="Q354" s="45"/>
      <c r="R354" s="44"/>
    </row>
    <row r="355" spans="14:18">
      <c r="N355" s="42"/>
      <c r="O355" s="42"/>
      <c r="P355" s="42"/>
      <c r="Q355" s="45"/>
      <c r="R355" s="44"/>
    </row>
    <row r="356" spans="14:18">
      <c r="N356" s="42"/>
      <c r="O356" s="42"/>
      <c r="P356" s="42"/>
      <c r="Q356" s="45"/>
      <c r="R356" s="44"/>
    </row>
    <row r="357" spans="14:18">
      <c r="N357" s="42"/>
      <c r="O357" s="42"/>
      <c r="P357" s="42"/>
      <c r="Q357" s="45"/>
      <c r="R357" s="44"/>
    </row>
    <row r="358" spans="14:18">
      <c r="N358" s="42"/>
      <c r="O358" s="42"/>
      <c r="P358" s="42"/>
      <c r="Q358" s="45"/>
      <c r="R358" s="44"/>
    </row>
    <row r="359" spans="14:18">
      <c r="N359" s="42"/>
      <c r="O359" s="42"/>
      <c r="P359" s="42"/>
      <c r="Q359" s="45"/>
      <c r="R359" s="44"/>
    </row>
    <row r="360" spans="14:18">
      <c r="N360" s="42"/>
      <c r="O360" s="42"/>
      <c r="P360" s="42"/>
      <c r="Q360" s="45"/>
      <c r="R360" s="44"/>
    </row>
    <row r="361" spans="14:18">
      <c r="N361" s="42"/>
      <c r="O361" s="42"/>
      <c r="P361" s="42"/>
      <c r="Q361" s="45"/>
      <c r="R361" s="44"/>
    </row>
    <row r="362" spans="14:18">
      <c r="N362" s="42"/>
      <c r="O362" s="42"/>
      <c r="P362" s="42"/>
      <c r="Q362" s="45"/>
      <c r="R362" s="44"/>
    </row>
    <row r="363" spans="14:18">
      <c r="N363" s="42"/>
      <c r="O363" s="42"/>
      <c r="P363" s="42"/>
      <c r="Q363" s="45"/>
      <c r="R363" s="44"/>
    </row>
    <row r="364" spans="14:18">
      <c r="N364" s="42"/>
      <c r="O364" s="42"/>
      <c r="P364" s="42"/>
      <c r="Q364" s="45"/>
      <c r="R364" s="44"/>
    </row>
    <row r="365" spans="14:18">
      <c r="N365" s="42"/>
      <c r="O365" s="42"/>
      <c r="P365" s="42"/>
      <c r="Q365" s="43"/>
      <c r="R365" s="44"/>
    </row>
    <row r="366" spans="14:18">
      <c r="N366" s="42"/>
      <c r="O366" s="42"/>
      <c r="P366" s="42"/>
      <c r="Q366" s="43"/>
      <c r="R366" s="44"/>
    </row>
    <row r="367" spans="14:18">
      <c r="N367" s="42"/>
      <c r="O367" s="42"/>
      <c r="P367" s="42"/>
      <c r="Q367" s="44"/>
      <c r="R367" s="44"/>
    </row>
    <row r="368" spans="14:18">
      <c r="N368" s="42"/>
      <c r="O368" s="42"/>
      <c r="P368" s="42"/>
      <c r="Q368" s="45"/>
      <c r="R368" s="44"/>
    </row>
    <row r="369" spans="14:18">
      <c r="N369" s="42"/>
      <c r="O369" s="42"/>
      <c r="P369" s="42"/>
      <c r="Q369" s="45"/>
      <c r="R369" s="44"/>
    </row>
    <row r="370" spans="14:18">
      <c r="N370" s="42"/>
      <c r="O370" s="42"/>
      <c r="P370" s="42"/>
      <c r="Q370" s="45"/>
      <c r="R370" s="44"/>
    </row>
    <row r="371" spans="14:18">
      <c r="N371" s="42"/>
      <c r="O371" s="42"/>
      <c r="P371" s="42"/>
      <c r="Q371" s="45"/>
      <c r="R371" s="44"/>
    </row>
    <row r="372" spans="14:18">
      <c r="N372" s="42"/>
      <c r="O372" s="42"/>
      <c r="P372" s="42"/>
      <c r="Q372" s="45"/>
      <c r="R372" s="44"/>
    </row>
    <row r="373" spans="14:18">
      <c r="N373" s="42"/>
      <c r="O373" s="42"/>
      <c r="P373" s="42"/>
      <c r="Q373" s="45"/>
      <c r="R373" s="44"/>
    </row>
    <row r="374" spans="14:18">
      <c r="N374" s="42"/>
      <c r="O374" s="42"/>
      <c r="P374" s="42"/>
      <c r="Q374" s="45"/>
      <c r="R374" s="44"/>
    </row>
    <row r="375" spans="14:18">
      <c r="N375" s="42"/>
      <c r="O375" s="42"/>
      <c r="P375" s="42"/>
      <c r="Q375" s="45"/>
      <c r="R375" s="44"/>
    </row>
    <row r="376" spans="14:18">
      <c r="N376" s="42"/>
      <c r="O376" s="42"/>
      <c r="P376" s="42"/>
      <c r="Q376" s="45"/>
      <c r="R376" s="44"/>
    </row>
    <row r="377" spans="14:18">
      <c r="N377" s="42"/>
      <c r="O377" s="42"/>
      <c r="P377" s="42"/>
      <c r="Q377" s="45"/>
      <c r="R377" s="44"/>
    </row>
    <row r="378" spans="14:18">
      <c r="N378" s="42"/>
      <c r="O378" s="42"/>
      <c r="P378" s="42"/>
      <c r="Q378" s="45"/>
      <c r="R378" s="44"/>
    </row>
    <row r="379" spans="14:18">
      <c r="N379" s="42"/>
      <c r="O379" s="42"/>
      <c r="P379" s="42"/>
      <c r="Q379" s="45"/>
      <c r="R379" s="44"/>
    </row>
    <row r="380" spans="14:18">
      <c r="N380" s="42"/>
      <c r="O380" s="42"/>
      <c r="P380" s="42"/>
      <c r="Q380" s="45"/>
      <c r="R380" s="44"/>
    </row>
    <row r="381" spans="14:18">
      <c r="N381" s="42"/>
      <c r="O381" s="42"/>
      <c r="P381" s="42"/>
      <c r="Q381" s="45"/>
      <c r="R381" s="44"/>
    </row>
    <row r="382" spans="14:18">
      <c r="N382" s="42"/>
      <c r="O382" s="42"/>
      <c r="P382" s="42"/>
      <c r="Q382" s="45"/>
      <c r="R382" s="44"/>
    </row>
    <row r="383" spans="14:18">
      <c r="N383" s="42"/>
      <c r="O383" s="42"/>
      <c r="P383" s="42"/>
      <c r="Q383" s="45"/>
      <c r="R383" s="44"/>
    </row>
    <row r="384" spans="14:18">
      <c r="N384" s="42"/>
      <c r="O384" s="42"/>
      <c r="P384" s="42"/>
      <c r="Q384" s="45"/>
      <c r="R384" s="44"/>
    </row>
    <row r="385" spans="14:18">
      <c r="N385" s="42"/>
      <c r="O385" s="42"/>
      <c r="P385" s="42"/>
      <c r="Q385" s="43"/>
      <c r="R385" s="44"/>
    </row>
    <row r="386" spans="14:18">
      <c r="N386" s="42"/>
      <c r="O386" s="42"/>
      <c r="P386" s="42"/>
      <c r="Q386" s="43"/>
      <c r="R386" s="44"/>
    </row>
    <row r="387" spans="14:18">
      <c r="N387" s="42"/>
      <c r="O387" s="42"/>
      <c r="P387" s="42"/>
      <c r="Q387" s="45"/>
      <c r="R387" s="44"/>
    </row>
    <row r="388" spans="14:18">
      <c r="N388" s="42"/>
      <c r="O388" s="42"/>
      <c r="P388" s="42"/>
      <c r="Q388" s="45"/>
      <c r="R388" s="44"/>
    </row>
    <row r="389" spans="14:18">
      <c r="N389" s="42"/>
      <c r="O389" s="42"/>
      <c r="P389" s="42"/>
      <c r="Q389" s="44"/>
      <c r="R389" s="44"/>
    </row>
    <row r="390" spans="14:18">
      <c r="N390" s="42"/>
      <c r="O390" s="42"/>
      <c r="P390" s="42"/>
      <c r="Q390" s="45"/>
      <c r="R390" s="44"/>
    </row>
    <row r="391" spans="14:18">
      <c r="N391" s="42"/>
      <c r="O391" s="42"/>
      <c r="P391" s="42"/>
      <c r="Q391" s="45"/>
      <c r="R391" s="44"/>
    </row>
    <row r="392" spans="14:18">
      <c r="N392" s="42"/>
      <c r="O392" s="42"/>
      <c r="P392" s="42"/>
      <c r="Q392" s="45"/>
      <c r="R392" s="44"/>
    </row>
    <row r="393" spans="14:18">
      <c r="N393" s="42"/>
      <c r="O393" s="42"/>
      <c r="P393" s="42"/>
      <c r="Q393" s="45"/>
      <c r="R393" s="44"/>
    </row>
    <row r="394" spans="14:18">
      <c r="N394" s="42"/>
      <c r="O394" s="42"/>
      <c r="P394" s="42"/>
      <c r="Q394" s="45"/>
      <c r="R394" s="44"/>
    </row>
    <row r="395" spans="14:18">
      <c r="N395" s="42"/>
      <c r="O395" s="42"/>
      <c r="P395" s="42"/>
      <c r="Q395" s="45"/>
      <c r="R395" s="44"/>
    </row>
    <row r="396" spans="14:18">
      <c r="N396" s="42"/>
      <c r="O396" s="42"/>
      <c r="P396" s="42"/>
      <c r="Q396" s="45"/>
      <c r="R396" s="44"/>
    </row>
    <row r="397" spans="14:18">
      <c r="N397" s="42"/>
      <c r="O397" s="42"/>
      <c r="P397" s="42"/>
      <c r="Q397" s="45"/>
      <c r="R397" s="44"/>
    </row>
    <row r="398" spans="14:18">
      <c r="N398" s="42"/>
      <c r="O398" s="42"/>
      <c r="P398" s="42"/>
      <c r="Q398" s="45"/>
      <c r="R398" s="44"/>
    </row>
    <row r="399" spans="14:18">
      <c r="N399" s="42"/>
      <c r="O399" s="42"/>
      <c r="P399" s="42"/>
      <c r="Q399" s="45"/>
      <c r="R399" s="44"/>
    </row>
    <row r="400" spans="14:18">
      <c r="N400" s="42"/>
      <c r="O400" s="42"/>
      <c r="P400" s="42"/>
      <c r="Q400" s="45"/>
      <c r="R400" s="44"/>
    </row>
    <row r="401" spans="14:18">
      <c r="N401" s="42"/>
      <c r="O401" s="42"/>
      <c r="P401" s="42"/>
      <c r="Q401" s="45"/>
      <c r="R401" s="44"/>
    </row>
    <row r="402" spans="14:18">
      <c r="N402" s="42"/>
      <c r="O402" s="42"/>
      <c r="P402" s="42"/>
      <c r="Q402" s="45"/>
      <c r="R402" s="44"/>
    </row>
    <row r="403" spans="14:18">
      <c r="N403" s="42"/>
      <c r="O403" s="42"/>
      <c r="P403" s="42"/>
      <c r="Q403" s="45"/>
      <c r="R403" s="44"/>
    </row>
    <row r="404" spans="14:18">
      <c r="N404" s="42"/>
      <c r="O404" s="42"/>
      <c r="P404" s="42"/>
      <c r="Q404" s="45"/>
      <c r="R404" s="44"/>
    </row>
    <row r="405" spans="14:18">
      <c r="N405" s="42"/>
      <c r="O405" s="42"/>
      <c r="P405" s="42"/>
      <c r="Q405" s="43"/>
      <c r="R405" s="44"/>
    </row>
    <row r="406" spans="14:18">
      <c r="N406" s="42"/>
      <c r="O406" s="42"/>
      <c r="P406" s="42"/>
      <c r="Q406" s="43"/>
      <c r="R406" s="44"/>
    </row>
    <row r="407" spans="14:18">
      <c r="N407" s="42"/>
      <c r="O407" s="42"/>
      <c r="P407" s="42"/>
      <c r="Q407" s="45"/>
      <c r="R407" s="44"/>
    </row>
    <row r="408" spans="14:18">
      <c r="N408" s="42"/>
      <c r="O408" s="42"/>
      <c r="P408" s="42"/>
      <c r="Q408" s="43"/>
      <c r="R408" s="44"/>
    </row>
    <row r="409" spans="14:18">
      <c r="N409" s="42"/>
      <c r="O409" s="42"/>
      <c r="P409" s="42"/>
      <c r="Q409" s="43"/>
      <c r="R409" s="44"/>
    </row>
    <row r="410" spans="14:18">
      <c r="N410" s="42"/>
      <c r="O410" s="42"/>
      <c r="P410" s="42"/>
      <c r="Q410" s="44"/>
      <c r="R410" s="44"/>
    </row>
    <row r="411" spans="14:18">
      <c r="N411" s="42"/>
      <c r="O411" s="42"/>
      <c r="P411" s="42"/>
      <c r="Q411" s="45"/>
      <c r="R411" s="44"/>
    </row>
    <row r="412" spans="14:18">
      <c r="N412" s="42"/>
      <c r="O412" s="42"/>
      <c r="P412" s="42"/>
      <c r="Q412" s="43"/>
      <c r="R412" s="44"/>
    </row>
    <row r="413" spans="14:18">
      <c r="N413" s="42"/>
      <c r="O413" s="42"/>
      <c r="P413" s="42"/>
      <c r="Q413" s="43"/>
      <c r="R413" s="44"/>
    </row>
    <row r="414" spans="14:18">
      <c r="N414" s="42"/>
      <c r="O414" s="42"/>
      <c r="P414" s="42"/>
      <c r="Q414" s="45"/>
      <c r="R414" s="44"/>
    </row>
    <row r="415" spans="14:18">
      <c r="N415" s="42"/>
      <c r="O415" s="42"/>
      <c r="P415" s="42"/>
      <c r="Q415" s="45"/>
      <c r="R415" s="44"/>
    </row>
    <row r="416" spans="14:18">
      <c r="N416" s="42"/>
      <c r="O416" s="42"/>
      <c r="P416" s="42"/>
      <c r="Q416" s="43"/>
      <c r="R416" s="44"/>
    </row>
    <row r="417" spans="14:18">
      <c r="N417" s="42"/>
      <c r="O417" s="42"/>
      <c r="P417" s="42"/>
      <c r="Q417" s="45"/>
      <c r="R417" s="44"/>
    </row>
    <row r="418" spans="14:18">
      <c r="N418" s="42"/>
      <c r="O418" s="42"/>
      <c r="P418" s="42"/>
      <c r="Q418" s="44"/>
      <c r="R418" s="44"/>
    </row>
    <row r="419" spans="14:18">
      <c r="N419" s="42"/>
      <c r="O419" s="42"/>
      <c r="P419" s="42"/>
      <c r="Q419" s="43"/>
      <c r="R419" s="44"/>
    </row>
    <row r="420" spans="14:18">
      <c r="N420" s="42"/>
      <c r="O420" s="42"/>
      <c r="P420" s="42"/>
      <c r="Q420" s="43"/>
      <c r="R420" s="44"/>
    </row>
    <row r="421" spans="14:18">
      <c r="N421" s="42"/>
      <c r="O421" s="42"/>
      <c r="P421" s="42"/>
      <c r="Q421" s="45"/>
      <c r="R421" s="44"/>
    </row>
    <row r="422" spans="14:18">
      <c r="N422" s="42"/>
      <c r="O422" s="42"/>
      <c r="P422" s="42"/>
      <c r="Q422" s="45"/>
      <c r="R422" s="44"/>
    </row>
    <row r="423" spans="14:18">
      <c r="N423" s="42"/>
      <c r="O423" s="42"/>
      <c r="P423" s="42"/>
      <c r="Q423" s="45"/>
      <c r="R423" s="44"/>
    </row>
    <row r="424" spans="14:18">
      <c r="N424" s="42"/>
      <c r="O424" s="42"/>
      <c r="P424" s="42"/>
      <c r="Q424" s="43"/>
      <c r="R424" s="44"/>
    </row>
    <row r="425" spans="14:18">
      <c r="N425" s="42"/>
      <c r="O425" s="42"/>
      <c r="P425" s="42"/>
      <c r="Q425" s="45"/>
      <c r="R425" s="44"/>
    </row>
    <row r="426" spans="14:18">
      <c r="N426" s="42"/>
      <c r="O426" s="42"/>
      <c r="P426" s="42"/>
      <c r="Q426" s="45"/>
      <c r="R426" s="44"/>
    </row>
    <row r="427" spans="14:18">
      <c r="N427" s="42"/>
      <c r="O427" s="42"/>
      <c r="P427" s="42"/>
      <c r="Q427" s="45"/>
      <c r="R427" s="44"/>
    </row>
    <row r="428" spans="14:18">
      <c r="N428" s="42"/>
      <c r="O428" s="42"/>
      <c r="P428" s="42"/>
      <c r="Q428" s="45"/>
      <c r="R428" s="44"/>
    </row>
    <row r="429" spans="14:18">
      <c r="N429" s="42"/>
      <c r="O429" s="42"/>
      <c r="P429" s="42"/>
      <c r="Q429" s="45"/>
      <c r="R429" s="44"/>
    </row>
    <row r="430" spans="14:18">
      <c r="N430" s="42"/>
      <c r="O430" s="42"/>
      <c r="P430" s="42"/>
      <c r="Q430" s="44"/>
      <c r="R430" s="44"/>
    </row>
    <row r="431" spans="14:18">
      <c r="N431" s="42"/>
      <c r="O431" s="42"/>
      <c r="P431" s="42"/>
      <c r="Q431" s="43"/>
      <c r="R431" s="44"/>
    </row>
    <row r="432" spans="14:18">
      <c r="N432" s="42"/>
      <c r="O432" s="42"/>
      <c r="P432" s="42"/>
      <c r="Q432" s="45"/>
      <c r="R432" s="44"/>
    </row>
    <row r="433" spans="14:18">
      <c r="N433" s="42"/>
      <c r="O433" s="42"/>
      <c r="P433" s="42"/>
      <c r="Q433" s="44"/>
      <c r="R433" s="44"/>
    </row>
    <row r="434" spans="14:18">
      <c r="N434" s="42"/>
      <c r="O434" s="42"/>
      <c r="P434" s="42"/>
      <c r="Q434" s="43"/>
      <c r="R434" s="44"/>
    </row>
    <row r="435" spans="14:18">
      <c r="N435" s="42"/>
      <c r="O435" s="42"/>
      <c r="P435" s="42"/>
      <c r="Q435" s="43"/>
      <c r="R435" s="44"/>
    </row>
    <row r="436" spans="14:18">
      <c r="N436" s="42"/>
      <c r="O436" s="42"/>
      <c r="P436" s="42"/>
      <c r="Q436" s="45"/>
      <c r="R436" s="44"/>
    </row>
    <row r="437" spans="14:18">
      <c r="N437" s="42"/>
      <c r="O437" s="42"/>
      <c r="P437" s="42"/>
      <c r="Q437" s="45"/>
      <c r="R437" s="44"/>
    </row>
    <row r="438" spans="14:18">
      <c r="N438" s="42"/>
      <c r="O438" s="42"/>
      <c r="P438" s="42"/>
      <c r="Q438" s="45"/>
      <c r="R438" s="44"/>
    </row>
    <row r="439" spans="14:18">
      <c r="N439" s="42"/>
      <c r="O439" s="42"/>
      <c r="P439" s="42"/>
      <c r="Q439" s="45"/>
      <c r="R439" s="44"/>
    </row>
    <row r="440" spans="14:18">
      <c r="N440" s="42"/>
      <c r="O440" s="42"/>
      <c r="P440" s="42"/>
      <c r="Q440" s="43"/>
      <c r="R440" s="44"/>
    </row>
    <row r="441" spans="14:18">
      <c r="N441" s="42"/>
      <c r="O441" s="42"/>
      <c r="P441" s="42"/>
      <c r="Q441" s="43"/>
      <c r="R441" s="44"/>
    </row>
    <row r="442" spans="14:18">
      <c r="N442" s="42"/>
      <c r="O442" s="42"/>
      <c r="P442" s="42"/>
      <c r="Q442" s="45"/>
      <c r="R442" s="44"/>
    </row>
    <row r="443" spans="14:18">
      <c r="N443" s="42"/>
      <c r="O443" s="42"/>
      <c r="P443" s="42"/>
      <c r="Q443" s="45"/>
      <c r="R443" s="44"/>
    </row>
    <row r="444" spans="14:18">
      <c r="N444" s="42"/>
      <c r="O444" s="42"/>
      <c r="P444" s="42"/>
      <c r="Q444" s="45"/>
      <c r="R444" s="44"/>
    </row>
    <row r="445" spans="14:18">
      <c r="N445" s="42"/>
      <c r="O445" s="42"/>
      <c r="P445" s="42"/>
      <c r="Q445" s="45"/>
      <c r="R445" s="44"/>
    </row>
    <row r="446" spans="14:18">
      <c r="N446" s="42"/>
      <c r="O446" s="42"/>
      <c r="P446" s="42"/>
      <c r="Q446" s="45"/>
      <c r="R446" s="44"/>
    </row>
    <row r="447" spans="14:18">
      <c r="N447" s="42"/>
      <c r="O447" s="42"/>
      <c r="P447" s="42"/>
      <c r="Q447" s="45"/>
      <c r="R447" s="44"/>
    </row>
    <row r="448" spans="14:18">
      <c r="N448" s="42"/>
      <c r="O448" s="42"/>
      <c r="P448" s="42"/>
      <c r="Q448" s="45"/>
      <c r="R448" s="44"/>
    </row>
    <row r="449" spans="14:18">
      <c r="N449" s="42"/>
      <c r="O449" s="42"/>
      <c r="P449" s="42"/>
      <c r="Q449" s="45"/>
      <c r="R449" s="44"/>
    </row>
    <row r="450" spans="14:18">
      <c r="N450" s="42"/>
      <c r="O450" s="42"/>
      <c r="P450" s="42"/>
      <c r="Q450" s="43"/>
      <c r="R450" s="44"/>
    </row>
    <row r="451" spans="14:18">
      <c r="N451" s="42"/>
      <c r="O451" s="42"/>
      <c r="P451" s="42"/>
      <c r="Q451" s="45"/>
      <c r="R451" s="44"/>
    </row>
    <row r="452" spans="14:18">
      <c r="N452" s="42"/>
      <c r="O452" s="42"/>
      <c r="P452" s="42"/>
      <c r="Q452" s="45"/>
      <c r="R452" s="44"/>
    </row>
    <row r="453" spans="14:18">
      <c r="N453" s="42"/>
      <c r="O453" s="42"/>
      <c r="P453" s="42"/>
      <c r="Q453" s="45"/>
      <c r="R453" s="44"/>
    </row>
    <row r="454" spans="14:18">
      <c r="N454" s="42"/>
      <c r="O454" s="42"/>
      <c r="P454" s="42"/>
      <c r="Q454" s="45"/>
      <c r="R454" s="44"/>
    </row>
    <row r="455" spans="14:18">
      <c r="N455" s="42"/>
      <c r="O455" s="42"/>
      <c r="P455" s="42"/>
      <c r="Q455" s="43"/>
      <c r="R455" s="44"/>
    </row>
    <row r="456" spans="14:18">
      <c r="N456" s="42"/>
      <c r="O456" s="42"/>
      <c r="P456" s="42"/>
      <c r="Q456" s="45"/>
      <c r="R456" s="44"/>
    </row>
    <row r="457" spans="14:18">
      <c r="N457" s="42"/>
      <c r="O457" s="42"/>
      <c r="P457" s="42"/>
      <c r="Q457" s="45"/>
      <c r="R457" s="44"/>
    </row>
    <row r="458" spans="14:18">
      <c r="N458" s="42"/>
      <c r="O458" s="42"/>
      <c r="P458" s="42"/>
      <c r="Q458" s="45"/>
      <c r="R458" s="44"/>
    </row>
    <row r="459" spans="14:18">
      <c r="N459" s="42"/>
      <c r="O459" s="42"/>
      <c r="P459" s="42"/>
      <c r="Q459" s="45"/>
      <c r="R459" s="44"/>
    </row>
    <row r="460" spans="14:18">
      <c r="N460" s="42"/>
      <c r="O460" s="42"/>
      <c r="P460" s="42"/>
      <c r="Q460" s="45"/>
      <c r="R460" s="44"/>
    </row>
    <row r="461" spans="14:18">
      <c r="N461" s="42"/>
      <c r="O461" s="42"/>
      <c r="P461" s="42"/>
      <c r="Q461" s="45"/>
      <c r="R461" s="44"/>
    </row>
    <row r="462" spans="14:18">
      <c r="N462" s="42"/>
      <c r="O462" s="42"/>
      <c r="P462" s="42"/>
      <c r="Q462" s="45"/>
      <c r="R462" s="44"/>
    </row>
    <row r="463" spans="14:18">
      <c r="N463" s="42"/>
      <c r="O463" s="42"/>
      <c r="P463" s="42"/>
      <c r="Q463" s="45"/>
      <c r="R463" s="44"/>
    </row>
    <row r="464" spans="14:18">
      <c r="N464" s="42"/>
      <c r="O464" s="42"/>
      <c r="P464" s="42"/>
      <c r="Q464" s="45"/>
      <c r="R464" s="44"/>
    </row>
    <row r="465" spans="14:18">
      <c r="N465" s="42"/>
      <c r="O465" s="42"/>
      <c r="P465" s="42"/>
      <c r="Q465" s="45"/>
      <c r="R465" s="44"/>
    </row>
    <row r="466" spans="14:18">
      <c r="N466" s="42"/>
      <c r="O466" s="42"/>
      <c r="P466" s="42"/>
      <c r="Q466" s="43"/>
      <c r="R466" s="44"/>
    </row>
    <row r="467" spans="14:18">
      <c r="N467" s="42"/>
      <c r="O467" s="42"/>
      <c r="P467" s="42"/>
      <c r="Q467" s="45"/>
      <c r="R467" s="44"/>
    </row>
    <row r="468" spans="14:18">
      <c r="N468" s="42"/>
      <c r="O468" s="42"/>
      <c r="P468" s="42"/>
      <c r="Q468" s="45"/>
      <c r="R468" s="44"/>
    </row>
    <row r="469" spans="14:18">
      <c r="N469" s="42"/>
      <c r="O469" s="42"/>
      <c r="P469" s="42"/>
      <c r="Q469" s="45"/>
      <c r="R469" s="44"/>
    </row>
    <row r="470" spans="14:18">
      <c r="N470" s="42"/>
      <c r="O470" s="42"/>
      <c r="P470" s="42"/>
      <c r="Q470" s="45"/>
      <c r="R470" s="44"/>
    </row>
    <row r="471" spans="14:18">
      <c r="N471" s="42"/>
      <c r="O471" s="42"/>
      <c r="P471" s="42"/>
      <c r="Q471" s="44"/>
      <c r="R471" s="44"/>
    </row>
    <row r="472" spans="14:18">
      <c r="N472" s="42"/>
      <c r="O472" s="42"/>
      <c r="P472" s="42"/>
      <c r="Q472" s="45"/>
      <c r="R472" s="44"/>
    </row>
    <row r="473" spans="14:18">
      <c r="N473" s="42"/>
      <c r="O473" s="42"/>
      <c r="P473" s="42"/>
      <c r="Q473" s="45"/>
      <c r="R473" s="44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7"/>
  <sheetViews>
    <sheetView topLeftCell="D1" workbookViewId="0">
      <selection activeCell="O28" sqref="O28:R29"/>
    </sheetView>
  </sheetViews>
  <sheetFormatPr defaultRowHeight="12.75" outlineLevelCol="1"/>
  <cols>
    <col min="1" max="1" width="6.140625" style="55" hidden="1" customWidth="1" outlineLevel="1"/>
    <col min="2" max="2" width="7.140625" style="55" hidden="1" customWidth="1" outlineLevel="1"/>
    <col min="3" max="3" width="9.5703125" style="79" hidden="1" customWidth="1" outlineLevel="1"/>
    <col min="4" max="4" width="20.28515625" customWidth="1" collapsed="1"/>
    <col min="5" max="5" width="7.42578125" style="55" customWidth="1"/>
    <col min="6" max="6" width="6.28515625" style="58" customWidth="1"/>
    <col min="7" max="7" width="7.7109375" style="80" customWidth="1"/>
    <col min="8" max="8" width="7" style="81" customWidth="1"/>
    <col min="9" max="10" width="5.5703125" style="61" customWidth="1"/>
    <col min="11" max="19" width="5.85546875" customWidth="1" outlineLevel="1"/>
    <col min="20" max="20" width="7.28515625" customWidth="1" outlineLevel="1"/>
    <col min="21" max="40" width="5.85546875" customWidth="1" outlineLevel="1"/>
    <col min="41" max="41" width="7.140625" customWidth="1" outlineLevel="1"/>
    <col min="42" max="42" width="9.140625" style="47"/>
  </cols>
  <sheetData>
    <row r="1" spans="1:43" ht="13.5" thickBot="1">
      <c r="A1" s="139" t="s">
        <v>74</v>
      </c>
      <c r="B1" s="139"/>
      <c r="C1" s="139"/>
      <c r="D1" s="56"/>
      <c r="E1" s="57"/>
      <c r="G1" s="59" t="s">
        <v>75</v>
      </c>
      <c r="H1" s="60"/>
      <c r="K1" s="62" t="s">
        <v>76</v>
      </c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</row>
    <row r="2" spans="1:43" ht="21.75" customHeight="1">
      <c r="A2" s="140" t="s">
        <v>77</v>
      </c>
      <c r="B2" s="140" t="s">
        <v>78</v>
      </c>
      <c r="C2" s="143" t="s">
        <v>79</v>
      </c>
      <c r="D2" s="124" t="s">
        <v>73</v>
      </c>
      <c r="E2" s="124" t="s">
        <v>80</v>
      </c>
      <c r="F2" s="127" t="s">
        <v>81</v>
      </c>
      <c r="G2" s="130" t="s">
        <v>82</v>
      </c>
      <c r="H2" s="133" t="s">
        <v>83</v>
      </c>
      <c r="I2" s="136" t="s">
        <v>84</v>
      </c>
      <c r="J2" s="137"/>
      <c r="K2" s="63">
        <v>1</v>
      </c>
      <c r="L2" s="64">
        <v>2</v>
      </c>
      <c r="M2" s="64">
        <v>3</v>
      </c>
      <c r="N2" s="64">
        <v>4</v>
      </c>
      <c r="O2" s="65">
        <v>5</v>
      </c>
      <c r="P2" s="65">
        <v>6</v>
      </c>
      <c r="Q2" s="65">
        <v>7</v>
      </c>
      <c r="R2" s="65">
        <v>8</v>
      </c>
      <c r="S2" s="64">
        <v>9</v>
      </c>
      <c r="T2" s="65">
        <v>10</v>
      </c>
      <c r="U2" s="65">
        <v>11</v>
      </c>
      <c r="V2" s="65">
        <v>12</v>
      </c>
      <c r="W2" s="65">
        <v>13</v>
      </c>
      <c r="X2" s="65">
        <v>14</v>
      </c>
      <c r="Y2" s="65">
        <v>15</v>
      </c>
      <c r="Z2" s="64">
        <v>16</v>
      </c>
      <c r="AA2" s="65">
        <v>17</v>
      </c>
      <c r="AB2" s="65">
        <v>18</v>
      </c>
      <c r="AC2" s="65">
        <v>19</v>
      </c>
      <c r="AD2" s="65">
        <v>20</v>
      </c>
      <c r="AE2" s="65">
        <v>21</v>
      </c>
      <c r="AF2" s="65">
        <v>22</v>
      </c>
      <c r="AG2" s="64">
        <v>23</v>
      </c>
      <c r="AH2" s="65">
        <v>24</v>
      </c>
      <c r="AI2" s="65">
        <v>25</v>
      </c>
      <c r="AJ2" s="65">
        <v>26</v>
      </c>
      <c r="AK2" s="65">
        <v>27</v>
      </c>
      <c r="AL2" s="65">
        <v>28</v>
      </c>
      <c r="AM2" s="65">
        <v>29</v>
      </c>
      <c r="AN2" s="64">
        <v>30</v>
      </c>
      <c r="AO2" s="65"/>
      <c r="AP2" s="138" t="s">
        <v>85</v>
      </c>
      <c r="AQ2" s="121" t="s">
        <v>86</v>
      </c>
    </row>
    <row r="3" spans="1:43" ht="14.25" customHeight="1">
      <c r="A3" s="141"/>
      <c r="B3" s="141"/>
      <c r="C3" s="144"/>
      <c r="D3" s="125"/>
      <c r="E3" s="125"/>
      <c r="F3" s="128"/>
      <c r="G3" s="131"/>
      <c r="H3" s="134"/>
      <c r="I3" s="122" t="s">
        <v>87</v>
      </c>
      <c r="J3" s="123"/>
      <c r="K3" s="63" t="s">
        <v>88</v>
      </c>
      <c r="L3" s="64" t="s">
        <v>89</v>
      </c>
      <c r="M3" s="64" t="s">
        <v>90</v>
      </c>
      <c r="N3" s="64" t="s">
        <v>91</v>
      </c>
      <c r="O3" s="65" t="s">
        <v>92</v>
      </c>
      <c r="P3" s="65" t="s">
        <v>93</v>
      </c>
      <c r="Q3" s="65" t="s">
        <v>94</v>
      </c>
      <c r="R3" s="65" t="s">
        <v>88</v>
      </c>
      <c r="S3" s="64" t="s">
        <v>89</v>
      </c>
      <c r="T3" s="65" t="s">
        <v>90</v>
      </c>
      <c r="U3" s="65" t="s">
        <v>91</v>
      </c>
      <c r="V3" s="65" t="s">
        <v>92</v>
      </c>
      <c r="W3" s="65" t="s">
        <v>93</v>
      </c>
      <c r="X3" s="65" t="s">
        <v>94</v>
      </c>
      <c r="Y3" s="65" t="s">
        <v>88</v>
      </c>
      <c r="Z3" s="64" t="s">
        <v>89</v>
      </c>
      <c r="AA3" s="65" t="s">
        <v>90</v>
      </c>
      <c r="AB3" s="65" t="s">
        <v>91</v>
      </c>
      <c r="AC3" s="65" t="s">
        <v>92</v>
      </c>
      <c r="AD3" s="65" t="s">
        <v>93</v>
      </c>
      <c r="AE3" s="65" t="s">
        <v>94</v>
      </c>
      <c r="AF3" s="65" t="s">
        <v>88</v>
      </c>
      <c r="AG3" s="64" t="s">
        <v>89</v>
      </c>
      <c r="AH3" s="65" t="s">
        <v>90</v>
      </c>
      <c r="AI3" s="65" t="s">
        <v>91</v>
      </c>
      <c r="AJ3" s="65" t="s">
        <v>92</v>
      </c>
      <c r="AK3" s="65" t="s">
        <v>93</v>
      </c>
      <c r="AL3" s="65" t="s">
        <v>94</v>
      </c>
      <c r="AM3" s="65" t="s">
        <v>88</v>
      </c>
      <c r="AN3" s="64" t="s">
        <v>89</v>
      </c>
      <c r="AO3" s="65"/>
      <c r="AP3" s="138"/>
      <c r="AQ3" s="121"/>
    </row>
    <row r="4" spans="1:43" ht="12" customHeight="1" thickBot="1">
      <c r="A4" s="141"/>
      <c r="B4" s="142"/>
      <c r="C4" s="145"/>
      <c r="D4" s="126"/>
      <c r="E4" s="126"/>
      <c r="F4" s="129"/>
      <c r="G4" s="132"/>
      <c r="H4" s="135"/>
      <c r="I4" s="122" t="s">
        <v>95</v>
      </c>
      <c r="J4" s="123"/>
      <c r="K4" s="63" t="s">
        <v>96</v>
      </c>
      <c r="L4" s="64" t="s">
        <v>97</v>
      </c>
      <c r="M4" s="64" t="s">
        <v>97</v>
      </c>
      <c r="N4" s="64" t="s">
        <v>97</v>
      </c>
      <c r="O4" s="65"/>
      <c r="P4" s="65"/>
      <c r="Q4" s="65"/>
      <c r="R4" s="65"/>
      <c r="S4" s="64"/>
      <c r="T4" s="65"/>
      <c r="U4" s="65"/>
      <c r="V4" s="65"/>
      <c r="W4" s="65"/>
      <c r="X4" s="65"/>
      <c r="Y4" s="65"/>
      <c r="Z4" s="64"/>
      <c r="AA4" s="65"/>
      <c r="AB4" s="65"/>
      <c r="AC4" s="65"/>
      <c r="AD4" s="65"/>
      <c r="AE4" s="65"/>
      <c r="AF4" s="65"/>
      <c r="AG4" s="64"/>
      <c r="AH4" s="65"/>
      <c r="AI4" s="65"/>
      <c r="AJ4" s="65"/>
      <c r="AK4" s="65"/>
      <c r="AL4" s="65"/>
      <c r="AM4" s="65"/>
      <c r="AN4" s="64"/>
      <c r="AO4" s="65"/>
      <c r="AP4" s="138"/>
      <c r="AQ4" s="121"/>
    </row>
    <row r="5" spans="1:43" ht="12.75" customHeight="1">
      <c r="A5" s="66">
        <v>60000</v>
      </c>
      <c r="B5" s="66">
        <v>2646</v>
      </c>
      <c r="C5" s="67">
        <v>0.97350993377483441</v>
      </c>
      <c r="D5" s="68" t="s">
        <v>18</v>
      </c>
      <c r="E5" s="66"/>
      <c r="F5" s="69"/>
      <c r="G5" s="70">
        <f t="shared" ref="G5:G25" si="0">A5*C5</f>
        <v>58410.596026490064</v>
      </c>
      <c r="H5" s="71"/>
      <c r="I5" s="72"/>
      <c r="J5" s="73"/>
      <c r="K5" s="74">
        <f t="shared" ref="K5:Z20" si="1">IF(K$4="п",0,IF($I5=K$3,$G5/$H5,IF($J5=K$3,$G5/$H5,0)))</f>
        <v>0</v>
      </c>
      <c r="L5" s="75">
        <f t="shared" si="1"/>
        <v>0</v>
      </c>
      <c r="M5" s="75">
        <f t="shared" si="1"/>
        <v>0</v>
      </c>
      <c r="N5" s="75">
        <f t="shared" si="1"/>
        <v>0</v>
      </c>
      <c r="O5" s="75">
        <f t="shared" si="1"/>
        <v>0</v>
      </c>
      <c r="P5" s="75">
        <f t="shared" si="1"/>
        <v>0</v>
      </c>
      <c r="Q5" s="75">
        <f t="shared" si="1"/>
        <v>0</v>
      </c>
      <c r="R5" s="75">
        <f t="shared" si="1"/>
        <v>0</v>
      </c>
      <c r="S5" s="75">
        <f t="shared" si="1"/>
        <v>0</v>
      </c>
      <c r="T5" s="75">
        <f t="shared" si="1"/>
        <v>0</v>
      </c>
      <c r="U5" s="75">
        <f t="shared" si="1"/>
        <v>0</v>
      </c>
      <c r="V5" s="75">
        <f t="shared" si="1"/>
        <v>0</v>
      </c>
      <c r="W5" s="75">
        <f t="shared" si="1"/>
        <v>0</v>
      </c>
      <c r="X5" s="75">
        <f t="shared" si="1"/>
        <v>0</v>
      </c>
      <c r="Y5" s="75">
        <f t="shared" si="1"/>
        <v>0</v>
      </c>
      <c r="Z5" s="75">
        <f t="shared" si="1"/>
        <v>0</v>
      </c>
      <c r="AA5" s="75">
        <f t="shared" ref="AA5:AN20" si="2">IF(AA$4="п",0,IF($I5=AA$3,$G5/$H5,IF($J5=AA$3,$G5/$H5,0)))</f>
        <v>0</v>
      </c>
      <c r="AB5" s="75">
        <f t="shared" si="2"/>
        <v>0</v>
      </c>
      <c r="AC5" s="75">
        <f t="shared" si="2"/>
        <v>0</v>
      </c>
      <c r="AD5" s="75">
        <f t="shared" si="2"/>
        <v>0</v>
      </c>
      <c r="AE5" s="75">
        <f t="shared" si="2"/>
        <v>0</v>
      </c>
      <c r="AF5" s="75">
        <f t="shared" si="2"/>
        <v>0</v>
      </c>
      <c r="AG5" s="75">
        <f t="shared" si="2"/>
        <v>0</v>
      </c>
      <c r="AH5" s="75">
        <f t="shared" si="2"/>
        <v>0</v>
      </c>
      <c r="AI5" s="75">
        <f t="shared" si="2"/>
        <v>0</v>
      </c>
      <c r="AJ5" s="75">
        <f t="shared" si="2"/>
        <v>0</v>
      </c>
      <c r="AK5" s="75">
        <f t="shared" si="2"/>
        <v>0</v>
      </c>
      <c r="AL5" s="75">
        <f t="shared" si="2"/>
        <v>0</v>
      </c>
      <c r="AM5" s="75">
        <f t="shared" si="2"/>
        <v>0</v>
      </c>
      <c r="AN5" s="75">
        <f t="shared" si="2"/>
        <v>0</v>
      </c>
      <c r="AO5" s="76"/>
      <c r="AP5" s="77">
        <f>SUM(K5:AN5)</f>
        <v>0</v>
      </c>
      <c r="AQ5" s="47">
        <f t="shared" ref="AQ5:AQ25" si="3">AP5-G5</f>
        <v>-58410.596026490064</v>
      </c>
    </row>
    <row r="6" spans="1:43" ht="12.75" customHeight="1">
      <c r="A6" s="66">
        <v>60000</v>
      </c>
      <c r="B6" s="66">
        <v>72</v>
      </c>
      <c r="C6" s="67">
        <v>2.6490066225165563E-2</v>
      </c>
      <c r="D6" s="68" t="s">
        <v>18</v>
      </c>
      <c r="E6" s="66"/>
      <c r="F6" s="69"/>
      <c r="G6" s="70">
        <f t="shared" si="0"/>
        <v>1589.4039735099338</v>
      </c>
      <c r="H6" s="71"/>
      <c r="I6" s="72"/>
      <c r="J6" s="73"/>
      <c r="K6" s="74">
        <f t="shared" si="1"/>
        <v>0</v>
      </c>
      <c r="L6" s="75">
        <f t="shared" si="1"/>
        <v>0</v>
      </c>
      <c r="M6" s="75">
        <f t="shared" si="1"/>
        <v>0</v>
      </c>
      <c r="N6" s="75">
        <f t="shared" si="1"/>
        <v>0</v>
      </c>
      <c r="O6" s="75">
        <f t="shared" si="1"/>
        <v>0</v>
      </c>
      <c r="P6" s="75">
        <f t="shared" si="1"/>
        <v>0</v>
      </c>
      <c r="Q6" s="75">
        <f t="shared" si="1"/>
        <v>0</v>
      </c>
      <c r="R6" s="75">
        <f t="shared" si="1"/>
        <v>0</v>
      </c>
      <c r="S6" s="75">
        <f t="shared" si="1"/>
        <v>0</v>
      </c>
      <c r="T6" s="75">
        <f t="shared" si="1"/>
        <v>0</v>
      </c>
      <c r="U6" s="75">
        <f t="shared" si="1"/>
        <v>0</v>
      </c>
      <c r="V6" s="75">
        <f t="shared" si="1"/>
        <v>0</v>
      </c>
      <c r="W6" s="75">
        <f t="shared" si="1"/>
        <v>0</v>
      </c>
      <c r="X6" s="75">
        <f t="shared" si="1"/>
        <v>0</v>
      </c>
      <c r="Y6" s="75">
        <f t="shared" si="1"/>
        <v>0</v>
      </c>
      <c r="Z6" s="75">
        <f t="shared" si="1"/>
        <v>0</v>
      </c>
      <c r="AA6" s="75">
        <f t="shared" si="2"/>
        <v>0</v>
      </c>
      <c r="AB6" s="75">
        <f t="shared" si="2"/>
        <v>0</v>
      </c>
      <c r="AC6" s="75">
        <f t="shared" si="2"/>
        <v>0</v>
      </c>
      <c r="AD6" s="75">
        <f t="shared" si="2"/>
        <v>0</v>
      </c>
      <c r="AE6" s="75">
        <f t="shared" si="2"/>
        <v>0</v>
      </c>
      <c r="AF6" s="75">
        <f t="shared" si="2"/>
        <v>0</v>
      </c>
      <c r="AG6" s="75">
        <f t="shared" si="2"/>
        <v>0</v>
      </c>
      <c r="AH6" s="75">
        <f t="shared" si="2"/>
        <v>0</v>
      </c>
      <c r="AI6" s="75">
        <f t="shared" si="2"/>
        <v>0</v>
      </c>
      <c r="AJ6" s="75">
        <f t="shared" si="2"/>
        <v>0</v>
      </c>
      <c r="AK6" s="75">
        <f t="shared" si="2"/>
        <v>0</v>
      </c>
      <c r="AL6" s="75">
        <f t="shared" si="2"/>
        <v>0</v>
      </c>
      <c r="AM6" s="75">
        <f t="shared" si="2"/>
        <v>0</v>
      </c>
      <c r="AN6" s="75">
        <f t="shared" si="2"/>
        <v>0</v>
      </c>
      <c r="AO6" s="76"/>
      <c r="AP6" s="77">
        <f t="shared" ref="AP6:AP25" si="4">SUM(K6:AN6)</f>
        <v>0</v>
      </c>
      <c r="AQ6" s="47">
        <f t="shared" si="3"/>
        <v>-1589.4039735099338</v>
      </c>
    </row>
    <row r="7" spans="1:43" ht="12.75" customHeight="1">
      <c r="A7" s="66">
        <v>60000</v>
      </c>
      <c r="B7" s="66">
        <v>152</v>
      </c>
      <c r="C7" s="67">
        <v>5.8617099224865989E-3</v>
      </c>
      <c r="D7" s="68" t="s">
        <v>22</v>
      </c>
      <c r="E7" s="66"/>
      <c r="F7" s="69"/>
      <c r="G7" s="70">
        <f t="shared" si="0"/>
        <v>351.70259534919592</v>
      </c>
      <c r="H7" s="71">
        <v>3</v>
      </c>
      <c r="I7" s="72" t="s">
        <v>91</v>
      </c>
      <c r="J7" s="73"/>
      <c r="K7" s="74">
        <f t="shared" si="1"/>
        <v>0</v>
      </c>
      <c r="L7" s="75">
        <f t="shared" si="1"/>
        <v>0</v>
      </c>
      <c r="M7" s="75">
        <f t="shared" si="1"/>
        <v>0</v>
      </c>
      <c r="N7" s="75">
        <f t="shared" si="1"/>
        <v>0</v>
      </c>
      <c r="O7" s="75">
        <f t="shared" si="1"/>
        <v>0</v>
      </c>
      <c r="P7" s="75">
        <f t="shared" si="1"/>
        <v>0</v>
      </c>
      <c r="Q7" s="75">
        <f t="shared" si="1"/>
        <v>0</v>
      </c>
      <c r="R7" s="75">
        <f t="shared" si="1"/>
        <v>0</v>
      </c>
      <c r="S7" s="75">
        <f t="shared" si="1"/>
        <v>0</v>
      </c>
      <c r="T7" s="75">
        <f t="shared" si="1"/>
        <v>0</v>
      </c>
      <c r="U7" s="75">
        <f t="shared" si="1"/>
        <v>117.23419844973198</v>
      </c>
      <c r="V7" s="75">
        <f t="shared" si="1"/>
        <v>0</v>
      </c>
      <c r="W7" s="75">
        <f t="shared" si="1"/>
        <v>0</v>
      </c>
      <c r="X7" s="75">
        <f t="shared" si="1"/>
        <v>0</v>
      </c>
      <c r="Y7" s="75">
        <f t="shared" si="1"/>
        <v>0</v>
      </c>
      <c r="Z7" s="75">
        <f t="shared" si="1"/>
        <v>0</v>
      </c>
      <c r="AA7" s="75">
        <f t="shared" si="2"/>
        <v>0</v>
      </c>
      <c r="AB7" s="75">
        <f t="shared" si="2"/>
        <v>117.23419844973198</v>
      </c>
      <c r="AC7" s="75">
        <f t="shared" si="2"/>
        <v>0</v>
      </c>
      <c r="AD7" s="75">
        <f t="shared" si="2"/>
        <v>0</v>
      </c>
      <c r="AE7" s="75">
        <f t="shared" si="2"/>
        <v>0</v>
      </c>
      <c r="AF7" s="75">
        <f t="shared" si="2"/>
        <v>0</v>
      </c>
      <c r="AG7" s="75">
        <f t="shared" si="2"/>
        <v>0</v>
      </c>
      <c r="AH7" s="75">
        <f t="shared" si="2"/>
        <v>0</v>
      </c>
      <c r="AI7" s="75">
        <f t="shared" si="2"/>
        <v>117.23419844973198</v>
      </c>
      <c r="AJ7" s="75">
        <f t="shared" si="2"/>
        <v>0</v>
      </c>
      <c r="AK7" s="75">
        <f t="shared" si="2"/>
        <v>0</v>
      </c>
      <c r="AL7" s="75">
        <f t="shared" si="2"/>
        <v>0</v>
      </c>
      <c r="AM7" s="75">
        <f t="shared" si="2"/>
        <v>0</v>
      </c>
      <c r="AN7" s="75">
        <f t="shared" si="2"/>
        <v>0</v>
      </c>
      <c r="AO7" s="76"/>
      <c r="AP7" s="77">
        <f t="shared" si="4"/>
        <v>351.70259534919592</v>
      </c>
      <c r="AQ7" s="47">
        <f t="shared" si="3"/>
        <v>0</v>
      </c>
    </row>
    <row r="8" spans="1:43" ht="12.75" customHeight="1">
      <c r="A8" s="66">
        <v>60000</v>
      </c>
      <c r="B8" s="66">
        <v>1638</v>
      </c>
      <c r="C8" s="67">
        <v>6.3167637191006903E-2</v>
      </c>
      <c r="D8" s="68" t="s">
        <v>22</v>
      </c>
      <c r="E8" s="66"/>
      <c r="F8" s="69"/>
      <c r="G8" s="70">
        <f t="shared" si="0"/>
        <v>3790.0582314604144</v>
      </c>
      <c r="H8" s="71">
        <v>3</v>
      </c>
      <c r="I8" s="72" t="s">
        <v>91</v>
      </c>
      <c r="J8" s="73"/>
      <c r="K8" s="74">
        <f t="shared" si="1"/>
        <v>0</v>
      </c>
      <c r="L8" s="75">
        <f t="shared" si="1"/>
        <v>0</v>
      </c>
      <c r="M8" s="75">
        <f t="shared" si="1"/>
        <v>0</v>
      </c>
      <c r="N8" s="75">
        <f t="shared" si="1"/>
        <v>0</v>
      </c>
      <c r="O8" s="75">
        <f t="shared" si="1"/>
        <v>0</v>
      </c>
      <c r="P8" s="75">
        <f t="shared" si="1"/>
        <v>0</v>
      </c>
      <c r="Q8" s="75">
        <f t="shared" si="1"/>
        <v>0</v>
      </c>
      <c r="R8" s="75">
        <f t="shared" si="1"/>
        <v>0</v>
      </c>
      <c r="S8" s="75">
        <f t="shared" si="1"/>
        <v>0</v>
      </c>
      <c r="T8" s="75">
        <f t="shared" si="1"/>
        <v>0</v>
      </c>
      <c r="U8" s="75">
        <f t="shared" si="1"/>
        <v>1263.3527438201381</v>
      </c>
      <c r="V8" s="75">
        <f t="shared" si="1"/>
        <v>0</v>
      </c>
      <c r="W8" s="75">
        <f t="shared" si="1"/>
        <v>0</v>
      </c>
      <c r="X8" s="75">
        <f t="shared" si="1"/>
        <v>0</v>
      </c>
      <c r="Y8" s="75">
        <f t="shared" si="1"/>
        <v>0</v>
      </c>
      <c r="Z8" s="75">
        <f t="shared" si="1"/>
        <v>0</v>
      </c>
      <c r="AA8" s="75">
        <f t="shared" si="2"/>
        <v>0</v>
      </c>
      <c r="AB8" s="75">
        <f t="shared" si="2"/>
        <v>1263.3527438201381</v>
      </c>
      <c r="AC8" s="75">
        <f t="shared" si="2"/>
        <v>0</v>
      </c>
      <c r="AD8" s="75">
        <f t="shared" si="2"/>
        <v>0</v>
      </c>
      <c r="AE8" s="75">
        <f t="shared" si="2"/>
        <v>0</v>
      </c>
      <c r="AF8" s="75">
        <f t="shared" si="2"/>
        <v>0</v>
      </c>
      <c r="AG8" s="75">
        <f t="shared" si="2"/>
        <v>0</v>
      </c>
      <c r="AH8" s="75">
        <f t="shared" si="2"/>
        <v>0</v>
      </c>
      <c r="AI8" s="75">
        <f t="shared" si="2"/>
        <v>1263.3527438201381</v>
      </c>
      <c r="AJ8" s="75">
        <f t="shared" si="2"/>
        <v>0</v>
      </c>
      <c r="AK8" s="75">
        <f t="shared" si="2"/>
        <v>0</v>
      </c>
      <c r="AL8" s="75">
        <f t="shared" si="2"/>
        <v>0</v>
      </c>
      <c r="AM8" s="75">
        <f t="shared" si="2"/>
        <v>0</v>
      </c>
      <c r="AN8" s="75">
        <f t="shared" si="2"/>
        <v>0</v>
      </c>
      <c r="AO8" s="76"/>
      <c r="AP8" s="77">
        <f t="shared" si="4"/>
        <v>3790.0582314604144</v>
      </c>
      <c r="AQ8" s="47">
        <f t="shared" si="3"/>
        <v>0</v>
      </c>
    </row>
    <row r="9" spans="1:43" ht="12.75" customHeight="1">
      <c r="A9" s="66">
        <v>60000</v>
      </c>
      <c r="B9" s="66">
        <v>1042</v>
      </c>
      <c r="C9" s="67">
        <v>4.0183564073888393E-2</v>
      </c>
      <c r="D9" s="68" t="s">
        <v>22</v>
      </c>
      <c r="E9" s="66"/>
      <c r="F9" s="69"/>
      <c r="G9" s="70">
        <f t="shared" si="0"/>
        <v>2411.0138444333038</v>
      </c>
      <c r="H9" s="71">
        <v>3</v>
      </c>
      <c r="I9" s="72" t="s">
        <v>91</v>
      </c>
      <c r="J9" s="73"/>
      <c r="K9" s="74">
        <f t="shared" si="1"/>
        <v>0</v>
      </c>
      <c r="L9" s="75">
        <f t="shared" si="1"/>
        <v>0</v>
      </c>
      <c r="M9" s="75">
        <f t="shared" si="1"/>
        <v>0</v>
      </c>
      <c r="N9" s="75">
        <f t="shared" si="1"/>
        <v>0</v>
      </c>
      <c r="O9" s="75">
        <f t="shared" si="1"/>
        <v>0</v>
      </c>
      <c r="P9" s="75">
        <f t="shared" si="1"/>
        <v>0</v>
      </c>
      <c r="Q9" s="75">
        <f t="shared" si="1"/>
        <v>0</v>
      </c>
      <c r="R9" s="75">
        <f t="shared" si="1"/>
        <v>0</v>
      </c>
      <c r="S9" s="75">
        <f t="shared" si="1"/>
        <v>0</v>
      </c>
      <c r="T9" s="75">
        <f t="shared" si="1"/>
        <v>0</v>
      </c>
      <c r="U9" s="75">
        <f t="shared" si="1"/>
        <v>803.67128147776793</v>
      </c>
      <c r="V9" s="75">
        <f t="shared" si="1"/>
        <v>0</v>
      </c>
      <c r="W9" s="75">
        <f t="shared" si="1"/>
        <v>0</v>
      </c>
      <c r="X9" s="75">
        <f t="shared" si="1"/>
        <v>0</v>
      </c>
      <c r="Y9" s="75">
        <f t="shared" si="1"/>
        <v>0</v>
      </c>
      <c r="Z9" s="75">
        <f t="shared" si="1"/>
        <v>0</v>
      </c>
      <c r="AA9" s="75">
        <f t="shared" si="2"/>
        <v>0</v>
      </c>
      <c r="AB9" s="75">
        <f t="shared" si="2"/>
        <v>803.67128147776793</v>
      </c>
      <c r="AC9" s="75">
        <f t="shared" si="2"/>
        <v>0</v>
      </c>
      <c r="AD9" s="75">
        <f t="shared" si="2"/>
        <v>0</v>
      </c>
      <c r="AE9" s="75">
        <f t="shared" si="2"/>
        <v>0</v>
      </c>
      <c r="AF9" s="75">
        <f t="shared" si="2"/>
        <v>0</v>
      </c>
      <c r="AG9" s="75">
        <f t="shared" si="2"/>
        <v>0</v>
      </c>
      <c r="AH9" s="75">
        <f t="shared" si="2"/>
        <v>0</v>
      </c>
      <c r="AI9" s="75">
        <f t="shared" si="2"/>
        <v>803.67128147776793</v>
      </c>
      <c r="AJ9" s="75">
        <f t="shared" si="2"/>
        <v>0</v>
      </c>
      <c r="AK9" s="75">
        <f t="shared" si="2"/>
        <v>0</v>
      </c>
      <c r="AL9" s="75">
        <f t="shared" si="2"/>
        <v>0</v>
      </c>
      <c r="AM9" s="75">
        <f t="shared" si="2"/>
        <v>0</v>
      </c>
      <c r="AN9" s="75">
        <f t="shared" si="2"/>
        <v>0</v>
      </c>
      <c r="AO9" s="76"/>
      <c r="AP9" s="77">
        <f t="shared" si="4"/>
        <v>2411.0138444333038</v>
      </c>
      <c r="AQ9" s="47">
        <f t="shared" si="3"/>
        <v>0</v>
      </c>
    </row>
    <row r="10" spans="1:43" ht="12.75" customHeight="1">
      <c r="A10" s="66">
        <v>60000</v>
      </c>
      <c r="B10" s="66">
        <v>23099</v>
      </c>
      <c r="C10" s="67">
        <v>0.89078708881261814</v>
      </c>
      <c r="D10" s="68" t="s">
        <v>22</v>
      </c>
      <c r="E10" s="66"/>
      <c r="F10" s="69"/>
      <c r="G10" s="70">
        <f t="shared" si="0"/>
        <v>53447.225328757086</v>
      </c>
      <c r="H10" s="71">
        <v>3</v>
      </c>
      <c r="I10" s="72" t="s">
        <v>91</v>
      </c>
      <c r="J10" s="73"/>
      <c r="K10" s="74">
        <f t="shared" si="1"/>
        <v>0</v>
      </c>
      <c r="L10" s="75">
        <f t="shared" si="1"/>
        <v>0</v>
      </c>
      <c r="M10" s="75">
        <f t="shared" si="1"/>
        <v>0</v>
      </c>
      <c r="N10" s="75">
        <f t="shared" si="1"/>
        <v>0</v>
      </c>
      <c r="O10" s="75">
        <f t="shared" si="1"/>
        <v>0</v>
      </c>
      <c r="P10" s="75">
        <f t="shared" si="1"/>
        <v>0</v>
      </c>
      <c r="Q10" s="75">
        <f t="shared" si="1"/>
        <v>0</v>
      </c>
      <c r="R10" s="75">
        <f t="shared" si="1"/>
        <v>0</v>
      </c>
      <c r="S10" s="75">
        <f t="shared" si="1"/>
        <v>0</v>
      </c>
      <c r="T10" s="75">
        <f t="shared" si="1"/>
        <v>0</v>
      </c>
      <c r="U10" s="75">
        <f t="shared" si="1"/>
        <v>17815.741776252362</v>
      </c>
      <c r="V10" s="75">
        <f t="shared" si="1"/>
        <v>0</v>
      </c>
      <c r="W10" s="75">
        <f t="shared" si="1"/>
        <v>0</v>
      </c>
      <c r="X10" s="75">
        <f t="shared" si="1"/>
        <v>0</v>
      </c>
      <c r="Y10" s="75">
        <f t="shared" si="1"/>
        <v>0</v>
      </c>
      <c r="Z10" s="75">
        <f t="shared" si="1"/>
        <v>0</v>
      </c>
      <c r="AA10" s="75">
        <f t="shared" si="2"/>
        <v>0</v>
      </c>
      <c r="AB10" s="75">
        <f t="shared" si="2"/>
        <v>17815.741776252362</v>
      </c>
      <c r="AC10" s="75">
        <f t="shared" si="2"/>
        <v>0</v>
      </c>
      <c r="AD10" s="75">
        <f t="shared" si="2"/>
        <v>0</v>
      </c>
      <c r="AE10" s="75">
        <f t="shared" si="2"/>
        <v>0</v>
      </c>
      <c r="AF10" s="75">
        <f t="shared" si="2"/>
        <v>0</v>
      </c>
      <c r="AG10" s="75">
        <f t="shared" si="2"/>
        <v>0</v>
      </c>
      <c r="AH10" s="75">
        <f t="shared" si="2"/>
        <v>0</v>
      </c>
      <c r="AI10" s="75">
        <f t="shared" si="2"/>
        <v>17815.741776252362</v>
      </c>
      <c r="AJ10" s="75">
        <f t="shared" si="2"/>
        <v>0</v>
      </c>
      <c r="AK10" s="75">
        <f t="shared" si="2"/>
        <v>0</v>
      </c>
      <c r="AL10" s="75">
        <f t="shared" si="2"/>
        <v>0</v>
      </c>
      <c r="AM10" s="75">
        <f t="shared" si="2"/>
        <v>0</v>
      </c>
      <c r="AN10" s="75">
        <f t="shared" si="2"/>
        <v>0</v>
      </c>
      <c r="AO10" s="76"/>
      <c r="AP10" s="77">
        <f t="shared" si="4"/>
        <v>53447.225328757086</v>
      </c>
      <c r="AQ10" s="47">
        <f t="shared" si="3"/>
        <v>0</v>
      </c>
    </row>
    <row r="11" spans="1:43" ht="12.75" customHeight="1">
      <c r="A11" s="66">
        <v>15000</v>
      </c>
      <c r="B11" s="66">
        <v>18</v>
      </c>
      <c r="C11" s="67">
        <v>1</v>
      </c>
      <c r="D11" s="68" t="s">
        <v>16</v>
      </c>
      <c r="E11" s="66"/>
      <c r="F11" s="69"/>
      <c r="G11" s="70">
        <f t="shared" si="0"/>
        <v>15000</v>
      </c>
      <c r="H11" s="71"/>
      <c r="I11" s="72"/>
      <c r="J11" s="73"/>
      <c r="K11" s="74">
        <f t="shared" si="1"/>
        <v>0</v>
      </c>
      <c r="L11" s="75">
        <f t="shared" si="1"/>
        <v>0</v>
      </c>
      <c r="M11" s="75">
        <f t="shared" si="1"/>
        <v>0</v>
      </c>
      <c r="N11" s="75">
        <f t="shared" si="1"/>
        <v>0</v>
      </c>
      <c r="O11" s="75">
        <f t="shared" si="1"/>
        <v>0</v>
      </c>
      <c r="P11" s="75">
        <f t="shared" si="1"/>
        <v>0</v>
      </c>
      <c r="Q11" s="75">
        <f t="shared" si="1"/>
        <v>0</v>
      </c>
      <c r="R11" s="75">
        <f t="shared" si="1"/>
        <v>0</v>
      </c>
      <c r="S11" s="75">
        <f t="shared" si="1"/>
        <v>0</v>
      </c>
      <c r="T11" s="75">
        <f t="shared" si="1"/>
        <v>0</v>
      </c>
      <c r="U11" s="75">
        <f t="shared" si="1"/>
        <v>0</v>
      </c>
      <c r="V11" s="75">
        <f t="shared" si="1"/>
        <v>0</v>
      </c>
      <c r="W11" s="75">
        <f t="shared" si="1"/>
        <v>0</v>
      </c>
      <c r="X11" s="75">
        <f t="shared" si="1"/>
        <v>0</v>
      </c>
      <c r="Y11" s="75">
        <f t="shared" si="1"/>
        <v>0</v>
      </c>
      <c r="Z11" s="75">
        <f t="shared" si="1"/>
        <v>0</v>
      </c>
      <c r="AA11" s="75">
        <f t="shared" si="2"/>
        <v>0</v>
      </c>
      <c r="AB11" s="75">
        <f t="shared" si="2"/>
        <v>0</v>
      </c>
      <c r="AC11" s="75">
        <f t="shared" si="2"/>
        <v>0</v>
      </c>
      <c r="AD11" s="75">
        <f t="shared" si="2"/>
        <v>0</v>
      </c>
      <c r="AE11" s="75">
        <f t="shared" si="2"/>
        <v>0</v>
      </c>
      <c r="AF11" s="75">
        <f t="shared" si="2"/>
        <v>0</v>
      </c>
      <c r="AG11" s="75">
        <f t="shared" si="2"/>
        <v>0</v>
      </c>
      <c r="AH11" s="75">
        <f t="shared" si="2"/>
        <v>0</v>
      </c>
      <c r="AI11" s="75">
        <f t="shared" si="2"/>
        <v>0</v>
      </c>
      <c r="AJ11" s="75">
        <f t="shared" si="2"/>
        <v>0</v>
      </c>
      <c r="AK11" s="75">
        <f t="shared" si="2"/>
        <v>0</v>
      </c>
      <c r="AL11" s="75">
        <f t="shared" si="2"/>
        <v>0</v>
      </c>
      <c r="AM11" s="75">
        <f t="shared" si="2"/>
        <v>0</v>
      </c>
      <c r="AN11" s="75">
        <f t="shared" si="2"/>
        <v>0</v>
      </c>
      <c r="AO11" s="76"/>
      <c r="AP11" s="77">
        <f t="shared" si="4"/>
        <v>0</v>
      </c>
      <c r="AQ11" s="47">
        <f t="shared" si="3"/>
        <v>-15000</v>
      </c>
    </row>
    <row r="12" spans="1:43" ht="12.75" customHeight="1">
      <c r="A12" s="66">
        <v>7000</v>
      </c>
      <c r="B12" s="66">
        <v>265</v>
      </c>
      <c r="C12" s="67">
        <v>0.12857836001940806</v>
      </c>
      <c r="D12" s="68" t="s">
        <v>24</v>
      </c>
      <c r="E12" s="66"/>
      <c r="F12" s="69"/>
      <c r="G12" s="70">
        <f t="shared" si="0"/>
        <v>900.04852013585639</v>
      </c>
      <c r="H12" s="71">
        <v>4</v>
      </c>
      <c r="I12" s="72" t="s">
        <v>94</v>
      </c>
      <c r="J12" s="73"/>
      <c r="K12" s="74">
        <f t="shared" si="1"/>
        <v>0</v>
      </c>
      <c r="L12" s="75">
        <f t="shared" si="1"/>
        <v>0</v>
      </c>
      <c r="M12" s="75">
        <f t="shared" si="1"/>
        <v>0</v>
      </c>
      <c r="N12" s="75">
        <f t="shared" si="1"/>
        <v>0</v>
      </c>
      <c r="O12" s="75">
        <f t="shared" si="1"/>
        <v>0</v>
      </c>
      <c r="P12" s="75">
        <f t="shared" si="1"/>
        <v>0</v>
      </c>
      <c r="Q12" s="75">
        <f t="shared" si="1"/>
        <v>225.0121300339641</v>
      </c>
      <c r="R12" s="75">
        <f t="shared" si="1"/>
        <v>0</v>
      </c>
      <c r="S12" s="75">
        <f t="shared" si="1"/>
        <v>0</v>
      </c>
      <c r="T12" s="75">
        <f t="shared" si="1"/>
        <v>0</v>
      </c>
      <c r="U12" s="75">
        <f t="shared" si="1"/>
        <v>0</v>
      </c>
      <c r="V12" s="75">
        <f t="shared" si="1"/>
        <v>0</v>
      </c>
      <c r="W12" s="75">
        <f t="shared" si="1"/>
        <v>0</v>
      </c>
      <c r="X12" s="75">
        <f t="shared" si="1"/>
        <v>225.0121300339641</v>
      </c>
      <c r="Y12" s="75">
        <f t="shared" si="1"/>
        <v>0</v>
      </c>
      <c r="Z12" s="75">
        <f t="shared" si="1"/>
        <v>0</v>
      </c>
      <c r="AA12" s="75">
        <f t="shared" si="2"/>
        <v>0</v>
      </c>
      <c r="AB12" s="75">
        <f t="shared" si="2"/>
        <v>0</v>
      </c>
      <c r="AC12" s="75">
        <f t="shared" si="2"/>
        <v>0</v>
      </c>
      <c r="AD12" s="75">
        <f t="shared" si="2"/>
        <v>0</v>
      </c>
      <c r="AE12" s="75">
        <f t="shared" si="2"/>
        <v>225.0121300339641</v>
      </c>
      <c r="AF12" s="75">
        <f t="shared" si="2"/>
        <v>0</v>
      </c>
      <c r="AG12" s="75">
        <f t="shared" si="2"/>
        <v>0</v>
      </c>
      <c r="AH12" s="75">
        <f t="shared" si="2"/>
        <v>0</v>
      </c>
      <c r="AI12" s="75">
        <f t="shared" si="2"/>
        <v>0</v>
      </c>
      <c r="AJ12" s="75">
        <f t="shared" si="2"/>
        <v>0</v>
      </c>
      <c r="AK12" s="75">
        <f t="shared" si="2"/>
        <v>0</v>
      </c>
      <c r="AL12" s="75">
        <f t="shared" si="2"/>
        <v>225.0121300339641</v>
      </c>
      <c r="AM12" s="75">
        <f t="shared" si="2"/>
        <v>0</v>
      </c>
      <c r="AN12" s="75">
        <f t="shared" si="2"/>
        <v>0</v>
      </c>
      <c r="AO12" s="76"/>
      <c r="AP12" s="78">
        <f t="shared" si="4"/>
        <v>900.04852013585639</v>
      </c>
      <c r="AQ12" s="47">
        <f t="shared" si="3"/>
        <v>0</v>
      </c>
    </row>
    <row r="13" spans="1:43" ht="12.75" customHeight="1">
      <c r="A13" s="66">
        <v>7000</v>
      </c>
      <c r="B13" s="66">
        <v>1796</v>
      </c>
      <c r="C13" s="67">
        <v>0.87142163998059197</v>
      </c>
      <c r="D13" s="68" t="s">
        <v>24</v>
      </c>
      <c r="E13" s="66"/>
      <c r="F13" s="69"/>
      <c r="G13" s="70">
        <f t="shared" si="0"/>
        <v>6099.9514798641439</v>
      </c>
      <c r="H13" s="71">
        <v>4</v>
      </c>
      <c r="I13" s="72" t="s">
        <v>94</v>
      </c>
      <c r="J13" s="73"/>
      <c r="K13" s="74">
        <f t="shared" si="1"/>
        <v>0</v>
      </c>
      <c r="L13" s="75">
        <f t="shared" si="1"/>
        <v>0</v>
      </c>
      <c r="M13" s="75">
        <f t="shared" si="1"/>
        <v>0</v>
      </c>
      <c r="N13" s="75">
        <f t="shared" si="1"/>
        <v>0</v>
      </c>
      <c r="O13" s="75">
        <f t="shared" si="1"/>
        <v>0</v>
      </c>
      <c r="P13" s="75">
        <f t="shared" si="1"/>
        <v>0</v>
      </c>
      <c r="Q13" s="75">
        <f t="shared" si="1"/>
        <v>1524.987869966036</v>
      </c>
      <c r="R13" s="75">
        <f t="shared" si="1"/>
        <v>0</v>
      </c>
      <c r="S13" s="75">
        <f t="shared" si="1"/>
        <v>0</v>
      </c>
      <c r="T13" s="75">
        <f t="shared" si="1"/>
        <v>0</v>
      </c>
      <c r="U13" s="75">
        <f t="shared" si="1"/>
        <v>0</v>
      </c>
      <c r="V13" s="75">
        <f t="shared" si="1"/>
        <v>0</v>
      </c>
      <c r="W13" s="75">
        <f t="shared" si="1"/>
        <v>0</v>
      </c>
      <c r="X13" s="75">
        <f t="shared" si="1"/>
        <v>1524.987869966036</v>
      </c>
      <c r="Y13" s="75">
        <f t="shared" si="1"/>
        <v>0</v>
      </c>
      <c r="Z13" s="75">
        <f t="shared" si="1"/>
        <v>0</v>
      </c>
      <c r="AA13" s="75">
        <f t="shared" si="2"/>
        <v>0</v>
      </c>
      <c r="AB13" s="75">
        <f t="shared" si="2"/>
        <v>0</v>
      </c>
      <c r="AC13" s="75">
        <f t="shared" si="2"/>
        <v>0</v>
      </c>
      <c r="AD13" s="75">
        <f t="shared" si="2"/>
        <v>0</v>
      </c>
      <c r="AE13" s="75">
        <f t="shared" si="2"/>
        <v>1524.987869966036</v>
      </c>
      <c r="AF13" s="75">
        <f t="shared" si="2"/>
        <v>0</v>
      </c>
      <c r="AG13" s="75">
        <f t="shared" si="2"/>
        <v>0</v>
      </c>
      <c r="AH13" s="75">
        <f t="shared" si="2"/>
        <v>0</v>
      </c>
      <c r="AI13" s="75">
        <f t="shared" si="2"/>
        <v>0</v>
      </c>
      <c r="AJ13" s="75">
        <f t="shared" si="2"/>
        <v>0</v>
      </c>
      <c r="AK13" s="75">
        <f t="shared" si="2"/>
        <v>0</v>
      </c>
      <c r="AL13" s="75">
        <f t="shared" si="2"/>
        <v>1524.987869966036</v>
      </c>
      <c r="AM13" s="75">
        <f t="shared" si="2"/>
        <v>0</v>
      </c>
      <c r="AN13" s="75">
        <f t="shared" si="2"/>
        <v>0</v>
      </c>
      <c r="AO13" s="76"/>
      <c r="AP13" s="78">
        <f t="shared" si="4"/>
        <v>6099.9514798641439</v>
      </c>
      <c r="AQ13" s="47">
        <f t="shared" si="3"/>
        <v>0</v>
      </c>
    </row>
    <row r="14" spans="1:43" ht="12.75" customHeight="1">
      <c r="A14" s="66">
        <v>70000</v>
      </c>
      <c r="B14" s="66">
        <v>144901</v>
      </c>
      <c r="C14" s="67">
        <v>1</v>
      </c>
      <c r="D14" s="68" t="s">
        <v>17</v>
      </c>
      <c r="E14" s="66"/>
      <c r="F14" s="69"/>
      <c r="G14" s="70">
        <f t="shared" si="0"/>
        <v>70000</v>
      </c>
      <c r="H14" s="71">
        <v>4</v>
      </c>
      <c r="I14" s="72" t="s">
        <v>88</v>
      </c>
      <c r="J14" s="73"/>
      <c r="K14" s="74"/>
      <c r="L14" s="75">
        <f t="shared" si="1"/>
        <v>0</v>
      </c>
      <c r="M14" s="75">
        <f t="shared" si="1"/>
        <v>0</v>
      </c>
      <c r="N14" s="75">
        <f t="shared" si="1"/>
        <v>0</v>
      </c>
      <c r="O14" s="75">
        <f t="shared" si="1"/>
        <v>0</v>
      </c>
      <c r="P14" s="75">
        <f t="shared" si="1"/>
        <v>0</v>
      </c>
      <c r="Q14" s="75">
        <f t="shared" si="1"/>
        <v>0</v>
      </c>
      <c r="R14" s="75">
        <f t="shared" si="1"/>
        <v>17500</v>
      </c>
      <c r="S14" s="75">
        <f t="shared" si="1"/>
        <v>0</v>
      </c>
      <c r="T14" s="75">
        <f t="shared" si="1"/>
        <v>0</v>
      </c>
      <c r="U14" s="75">
        <f t="shared" si="1"/>
        <v>0</v>
      </c>
      <c r="V14" s="75">
        <f t="shared" si="1"/>
        <v>0</v>
      </c>
      <c r="W14" s="75">
        <f t="shared" si="1"/>
        <v>0</v>
      </c>
      <c r="X14" s="75">
        <f t="shared" si="1"/>
        <v>0</v>
      </c>
      <c r="Y14" s="75">
        <f t="shared" si="1"/>
        <v>17500</v>
      </c>
      <c r="Z14" s="75">
        <f t="shared" si="1"/>
        <v>0</v>
      </c>
      <c r="AA14" s="75">
        <f t="shared" si="2"/>
        <v>0</v>
      </c>
      <c r="AB14" s="75">
        <f t="shared" si="2"/>
        <v>0</v>
      </c>
      <c r="AC14" s="75">
        <f t="shared" si="2"/>
        <v>0</v>
      </c>
      <c r="AD14" s="75">
        <f t="shared" si="2"/>
        <v>0</v>
      </c>
      <c r="AE14" s="75">
        <f t="shared" si="2"/>
        <v>0</v>
      </c>
      <c r="AF14" s="75">
        <f t="shared" si="2"/>
        <v>17500</v>
      </c>
      <c r="AG14" s="75">
        <f t="shared" si="2"/>
        <v>0</v>
      </c>
      <c r="AH14" s="75">
        <f t="shared" si="2"/>
        <v>0</v>
      </c>
      <c r="AI14" s="75">
        <f t="shared" si="2"/>
        <v>0</v>
      </c>
      <c r="AJ14" s="75">
        <f t="shared" si="2"/>
        <v>0</v>
      </c>
      <c r="AK14" s="75">
        <f t="shared" si="2"/>
        <v>0</v>
      </c>
      <c r="AL14" s="75">
        <f t="shared" si="2"/>
        <v>0</v>
      </c>
      <c r="AM14" s="75">
        <f t="shared" si="2"/>
        <v>17500</v>
      </c>
      <c r="AN14" s="75">
        <f t="shared" si="2"/>
        <v>0</v>
      </c>
      <c r="AO14" s="76"/>
      <c r="AP14" s="78">
        <f t="shared" si="4"/>
        <v>70000</v>
      </c>
      <c r="AQ14" s="47">
        <f t="shared" si="3"/>
        <v>0</v>
      </c>
    </row>
    <row r="15" spans="1:43" ht="12.75" customHeight="1">
      <c r="A15" s="66">
        <v>26000</v>
      </c>
      <c r="B15" s="66">
        <v>14222</v>
      </c>
      <c r="C15" s="67">
        <v>0.2498375054896794</v>
      </c>
      <c r="D15" s="68" t="s">
        <v>20</v>
      </c>
      <c r="E15" s="66"/>
      <c r="F15" s="69"/>
      <c r="G15" s="70">
        <f t="shared" si="0"/>
        <v>6495.7751427316643</v>
      </c>
      <c r="H15" s="71">
        <v>4</v>
      </c>
      <c r="I15" s="72" t="s">
        <v>91</v>
      </c>
      <c r="J15" s="73"/>
      <c r="K15" s="74">
        <f t="shared" ref="K15:Z25" si="5">IF(K$4="п",0,IF($I15=K$3,$G15/$H15,IF($J15=K$3,$G15/$H15,0)))</f>
        <v>0</v>
      </c>
      <c r="L15" s="75">
        <f t="shared" si="1"/>
        <v>0</v>
      </c>
      <c r="M15" s="75">
        <f t="shared" si="1"/>
        <v>0</v>
      </c>
      <c r="N15" s="75">
        <f t="shared" si="1"/>
        <v>0</v>
      </c>
      <c r="O15" s="75">
        <f t="shared" si="1"/>
        <v>0</v>
      </c>
      <c r="P15" s="75">
        <f t="shared" si="1"/>
        <v>0</v>
      </c>
      <c r="Q15" s="75">
        <f t="shared" si="1"/>
        <v>0</v>
      </c>
      <c r="R15" s="75">
        <f t="shared" si="1"/>
        <v>0</v>
      </c>
      <c r="S15" s="75">
        <f t="shared" si="1"/>
        <v>0</v>
      </c>
      <c r="T15" s="75">
        <f t="shared" si="1"/>
        <v>0</v>
      </c>
      <c r="U15" s="75">
        <f t="shared" si="1"/>
        <v>1623.9437856829161</v>
      </c>
      <c r="V15" s="75">
        <f t="shared" si="1"/>
        <v>0</v>
      </c>
      <c r="W15" s="75">
        <f t="shared" si="1"/>
        <v>0</v>
      </c>
      <c r="X15" s="75">
        <f t="shared" si="1"/>
        <v>0</v>
      </c>
      <c r="Y15" s="75">
        <f t="shared" si="1"/>
        <v>0</v>
      </c>
      <c r="Z15" s="75">
        <f t="shared" si="1"/>
        <v>0</v>
      </c>
      <c r="AA15" s="75">
        <f t="shared" si="2"/>
        <v>0</v>
      </c>
      <c r="AB15" s="75">
        <f t="shared" si="2"/>
        <v>1623.9437856829161</v>
      </c>
      <c r="AC15" s="75">
        <f t="shared" si="2"/>
        <v>0</v>
      </c>
      <c r="AD15" s="75">
        <f t="shared" si="2"/>
        <v>0</v>
      </c>
      <c r="AE15" s="75">
        <f t="shared" si="2"/>
        <v>0</v>
      </c>
      <c r="AF15" s="75">
        <f t="shared" si="2"/>
        <v>0</v>
      </c>
      <c r="AG15" s="75">
        <f t="shared" si="2"/>
        <v>0</v>
      </c>
      <c r="AH15" s="75">
        <f t="shared" si="2"/>
        <v>0</v>
      </c>
      <c r="AI15" s="75">
        <f t="shared" si="2"/>
        <v>1623.9437856829161</v>
      </c>
      <c r="AJ15" s="75">
        <f t="shared" si="2"/>
        <v>0</v>
      </c>
      <c r="AK15" s="75">
        <f t="shared" si="2"/>
        <v>0</v>
      </c>
      <c r="AL15" s="75">
        <f t="shared" si="2"/>
        <v>0</v>
      </c>
      <c r="AM15" s="75">
        <f t="shared" si="2"/>
        <v>0</v>
      </c>
      <c r="AN15" s="75">
        <f t="shared" si="2"/>
        <v>0</v>
      </c>
      <c r="AO15" s="76"/>
      <c r="AP15" s="78">
        <f t="shared" si="4"/>
        <v>4871.831357048748</v>
      </c>
      <c r="AQ15" s="47">
        <f t="shared" si="3"/>
        <v>-1623.9437856829163</v>
      </c>
    </row>
    <row r="16" spans="1:43" ht="12.75" customHeight="1">
      <c r="A16" s="66">
        <v>26000</v>
      </c>
      <c r="B16" s="66">
        <v>23660</v>
      </c>
      <c r="C16" s="67">
        <v>0.41563460693895476</v>
      </c>
      <c r="D16" s="68" t="s">
        <v>20</v>
      </c>
      <c r="E16" s="66"/>
      <c r="F16" s="69"/>
      <c r="G16" s="70">
        <f t="shared" si="0"/>
        <v>10806.499780412823</v>
      </c>
      <c r="H16" s="71">
        <v>4</v>
      </c>
      <c r="I16" s="72" t="s">
        <v>91</v>
      </c>
      <c r="J16" s="73"/>
      <c r="K16" s="74">
        <f t="shared" si="5"/>
        <v>0</v>
      </c>
      <c r="L16" s="75">
        <f t="shared" si="1"/>
        <v>0</v>
      </c>
      <c r="M16" s="75">
        <f t="shared" si="1"/>
        <v>0</v>
      </c>
      <c r="N16" s="75">
        <f t="shared" si="1"/>
        <v>0</v>
      </c>
      <c r="O16" s="75">
        <f t="shared" si="1"/>
        <v>0</v>
      </c>
      <c r="P16" s="75">
        <f t="shared" si="1"/>
        <v>0</v>
      </c>
      <c r="Q16" s="75">
        <f t="shared" si="1"/>
        <v>0</v>
      </c>
      <c r="R16" s="75">
        <f t="shared" si="1"/>
        <v>0</v>
      </c>
      <c r="S16" s="75">
        <f t="shared" si="1"/>
        <v>0</v>
      </c>
      <c r="T16" s="75">
        <f t="shared" si="1"/>
        <v>0</v>
      </c>
      <c r="U16" s="75">
        <f t="shared" si="1"/>
        <v>2701.6249451032058</v>
      </c>
      <c r="V16" s="75">
        <f t="shared" si="1"/>
        <v>0</v>
      </c>
      <c r="W16" s="75">
        <f t="shared" si="1"/>
        <v>0</v>
      </c>
      <c r="X16" s="75">
        <f t="shared" si="1"/>
        <v>0</v>
      </c>
      <c r="Y16" s="75">
        <f t="shared" si="1"/>
        <v>0</v>
      </c>
      <c r="Z16" s="75">
        <f t="shared" si="1"/>
        <v>0</v>
      </c>
      <c r="AA16" s="75">
        <f t="shared" si="2"/>
        <v>0</v>
      </c>
      <c r="AB16" s="75">
        <f t="shared" si="2"/>
        <v>2701.6249451032058</v>
      </c>
      <c r="AC16" s="75">
        <f t="shared" si="2"/>
        <v>0</v>
      </c>
      <c r="AD16" s="75">
        <f t="shared" si="2"/>
        <v>0</v>
      </c>
      <c r="AE16" s="75">
        <f t="shared" si="2"/>
        <v>0</v>
      </c>
      <c r="AF16" s="75">
        <f t="shared" si="2"/>
        <v>0</v>
      </c>
      <c r="AG16" s="75">
        <f t="shared" si="2"/>
        <v>0</v>
      </c>
      <c r="AH16" s="75">
        <f t="shared" si="2"/>
        <v>0</v>
      </c>
      <c r="AI16" s="75">
        <f t="shared" si="2"/>
        <v>2701.6249451032058</v>
      </c>
      <c r="AJ16" s="75">
        <f t="shared" si="2"/>
        <v>0</v>
      </c>
      <c r="AK16" s="75">
        <f t="shared" si="2"/>
        <v>0</v>
      </c>
      <c r="AL16" s="75">
        <f t="shared" si="2"/>
        <v>0</v>
      </c>
      <c r="AM16" s="75">
        <f t="shared" si="2"/>
        <v>0</v>
      </c>
      <c r="AN16" s="75">
        <f t="shared" si="2"/>
        <v>0</v>
      </c>
      <c r="AO16" s="76"/>
      <c r="AP16" s="78">
        <f t="shared" si="4"/>
        <v>8104.874835309618</v>
      </c>
      <c r="AQ16" s="47">
        <f t="shared" si="3"/>
        <v>-2701.6249451032054</v>
      </c>
    </row>
    <row r="17" spans="1:43" ht="12.75" customHeight="1">
      <c r="A17" s="66">
        <v>26000</v>
      </c>
      <c r="B17" s="66">
        <v>8227</v>
      </c>
      <c r="C17" s="67">
        <v>0.14452349582784366</v>
      </c>
      <c r="D17" s="68" t="s">
        <v>20</v>
      </c>
      <c r="E17" s="66"/>
      <c r="F17" s="69"/>
      <c r="G17" s="70">
        <f t="shared" si="0"/>
        <v>3757.6108915239352</v>
      </c>
      <c r="H17" s="71">
        <v>4</v>
      </c>
      <c r="I17" s="72" t="s">
        <v>91</v>
      </c>
      <c r="J17" s="73"/>
      <c r="K17" s="74">
        <f t="shared" si="5"/>
        <v>0</v>
      </c>
      <c r="L17" s="75">
        <f t="shared" si="1"/>
        <v>0</v>
      </c>
      <c r="M17" s="75">
        <f t="shared" si="1"/>
        <v>0</v>
      </c>
      <c r="N17" s="75">
        <f t="shared" si="1"/>
        <v>0</v>
      </c>
      <c r="O17" s="75">
        <f t="shared" si="1"/>
        <v>0</v>
      </c>
      <c r="P17" s="75">
        <f t="shared" si="1"/>
        <v>0</v>
      </c>
      <c r="Q17" s="75">
        <f t="shared" si="1"/>
        <v>0</v>
      </c>
      <c r="R17" s="75">
        <f t="shared" si="1"/>
        <v>0</v>
      </c>
      <c r="S17" s="75">
        <f t="shared" si="1"/>
        <v>0</v>
      </c>
      <c r="T17" s="75">
        <f t="shared" si="1"/>
        <v>0</v>
      </c>
      <c r="U17" s="75">
        <f t="shared" si="1"/>
        <v>939.40272288098379</v>
      </c>
      <c r="V17" s="75">
        <f t="shared" si="1"/>
        <v>0</v>
      </c>
      <c r="W17" s="75">
        <f t="shared" si="1"/>
        <v>0</v>
      </c>
      <c r="X17" s="75">
        <f t="shared" si="1"/>
        <v>0</v>
      </c>
      <c r="Y17" s="75">
        <f t="shared" si="1"/>
        <v>0</v>
      </c>
      <c r="Z17" s="75">
        <f t="shared" si="1"/>
        <v>0</v>
      </c>
      <c r="AA17" s="75">
        <f t="shared" si="2"/>
        <v>0</v>
      </c>
      <c r="AB17" s="75">
        <f t="shared" si="2"/>
        <v>939.40272288098379</v>
      </c>
      <c r="AC17" s="75">
        <f t="shared" si="2"/>
        <v>0</v>
      </c>
      <c r="AD17" s="75">
        <f t="shared" si="2"/>
        <v>0</v>
      </c>
      <c r="AE17" s="75">
        <f t="shared" si="2"/>
        <v>0</v>
      </c>
      <c r="AF17" s="75">
        <f t="shared" si="2"/>
        <v>0</v>
      </c>
      <c r="AG17" s="75">
        <f t="shared" si="2"/>
        <v>0</v>
      </c>
      <c r="AH17" s="75">
        <f t="shared" si="2"/>
        <v>0</v>
      </c>
      <c r="AI17" s="75">
        <f t="shared" si="2"/>
        <v>939.40272288098379</v>
      </c>
      <c r="AJ17" s="75">
        <f t="shared" si="2"/>
        <v>0</v>
      </c>
      <c r="AK17" s="75">
        <f t="shared" si="2"/>
        <v>0</v>
      </c>
      <c r="AL17" s="75">
        <f t="shared" si="2"/>
        <v>0</v>
      </c>
      <c r="AM17" s="75">
        <f t="shared" si="2"/>
        <v>0</v>
      </c>
      <c r="AN17" s="75">
        <f t="shared" si="2"/>
        <v>0</v>
      </c>
      <c r="AO17" s="76"/>
      <c r="AP17" s="78">
        <f t="shared" si="4"/>
        <v>2818.2081686429515</v>
      </c>
      <c r="AQ17" s="47">
        <f t="shared" si="3"/>
        <v>-939.40272288098367</v>
      </c>
    </row>
    <row r="18" spans="1:43" ht="12.75" customHeight="1">
      <c r="A18" s="66">
        <v>26000</v>
      </c>
      <c r="B18" s="66">
        <v>10816</v>
      </c>
      <c r="C18" s="67">
        <v>0.19000439174352218</v>
      </c>
      <c r="D18" s="68" t="s">
        <v>20</v>
      </c>
      <c r="E18" s="66"/>
      <c r="F18" s="69"/>
      <c r="G18" s="70">
        <f t="shared" si="0"/>
        <v>4940.1141853315767</v>
      </c>
      <c r="H18" s="71">
        <v>3</v>
      </c>
      <c r="I18" s="72" t="s">
        <v>91</v>
      </c>
      <c r="J18" s="73"/>
      <c r="K18" s="74">
        <f t="shared" si="5"/>
        <v>0</v>
      </c>
      <c r="L18" s="75">
        <f t="shared" si="1"/>
        <v>0</v>
      </c>
      <c r="M18" s="75">
        <f t="shared" si="1"/>
        <v>0</v>
      </c>
      <c r="N18" s="75">
        <f t="shared" si="1"/>
        <v>0</v>
      </c>
      <c r="O18" s="75">
        <f t="shared" si="1"/>
        <v>0</v>
      </c>
      <c r="P18" s="75">
        <f t="shared" si="1"/>
        <v>0</v>
      </c>
      <c r="Q18" s="75">
        <f t="shared" si="1"/>
        <v>0</v>
      </c>
      <c r="R18" s="75">
        <f t="shared" si="1"/>
        <v>0</v>
      </c>
      <c r="S18" s="75">
        <f t="shared" si="1"/>
        <v>0</v>
      </c>
      <c r="T18" s="75">
        <f t="shared" si="1"/>
        <v>0</v>
      </c>
      <c r="U18" s="75">
        <f t="shared" si="1"/>
        <v>1646.7047284438588</v>
      </c>
      <c r="V18" s="75">
        <f t="shared" si="1"/>
        <v>0</v>
      </c>
      <c r="W18" s="75">
        <f t="shared" si="1"/>
        <v>0</v>
      </c>
      <c r="X18" s="75">
        <f t="shared" si="1"/>
        <v>0</v>
      </c>
      <c r="Y18" s="75">
        <f t="shared" si="1"/>
        <v>0</v>
      </c>
      <c r="Z18" s="75">
        <f t="shared" si="1"/>
        <v>0</v>
      </c>
      <c r="AA18" s="75">
        <f t="shared" si="2"/>
        <v>0</v>
      </c>
      <c r="AB18" s="75">
        <f t="shared" si="2"/>
        <v>1646.7047284438588</v>
      </c>
      <c r="AC18" s="75">
        <f t="shared" si="2"/>
        <v>0</v>
      </c>
      <c r="AD18" s="75">
        <f t="shared" si="2"/>
        <v>0</v>
      </c>
      <c r="AE18" s="75">
        <f t="shared" si="2"/>
        <v>0</v>
      </c>
      <c r="AF18" s="75">
        <f t="shared" si="2"/>
        <v>0</v>
      </c>
      <c r="AG18" s="75">
        <f t="shared" si="2"/>
        <v>0</v>
      </c>
      <c r="AH18" s="75">
        <f t="shared" si="2"/>
        <v>0</v>
      </c>
      <c r="AI18" s="75">
        <f t="shared" si="2"/>
        <v>1646.7047284438588</v>
      </c>
      <c r="AJ18" s="75">
        <f t="shared" si="2"/>
        <v>0</v>
      </c>
      <c r="AK18" s="75">
        <f t="shared" si="2"/>
        <v>0</v>
      </c>
      <c r="AL18" s="75">
        <f t="shared" si="2"/>
        <v>0</v>
      </c>
      <c r="AM18" s="75">
        <f t="shared" si="2"/>
        <v>0</v>
      </c>
      <c r="AN18" s="75">
        <f t="shared" si="2"/>
        <v>0</v>
      </c>
      <c r="AO18" s="76"/>
      <c r="AP18" s="78">
        <f t="shared" si="4"/>
        <v>4940.1141853315767</v>
      </c>
      <c r="AQ18" s="47">
        <f t="shared" si="3"/>
        <v>0</v>
      </c>
    </row>
    <row r="19" spans="1:43" ht="12.75" customHeight="1">
      <c r="A19" s="66">
        <v>300000</v>
      </c>
      <c r="B19" s="66">
        <v>3096</v>
      </c>
      <c r="C19" s="67">
        <v>1.0690866146626472E-2</v>
      </c>
      <c r="D19" s="68" t="s">
        <v>11</v>
      </c>
      <c r="E19" s="66"/>
      <c r="F19" s="69"/>
      <c r="G19" s="70">
        <f t="shared" si="0"/>
        <v>3207.2598439879416</v>
      </c>
      <c r="H19" s="71">
        <v>7</v>
      </c>
      <c r="I19" s="72" t="s">
        <v>90</v>
      </c>
      <c r="J19" s="73" t="s">
        <v>93</v>
      </c>
      <c r="K19" s="74">
        <f t="shared" si="5"/>
        <v>0</v>
      </c>
      <c r="L19" s="75">
        <f t="shared" si="1"/>
        <v>0</v>
      </c>
      <c r="M19" s="75">
        <f t="shared" si="1"/>
        <v>0</v>
      </c>
      <c r="N19" s="75">
        <f t="shared" si="1"/>
        <v>0</v>
      </c>
      <c r="O19" s="75">
        <f t="shared" si="1"/>
        <v>0</v>
      </c>
      <c r="P19" s="75">
        <f t="shared" si="1"/>
        <v>458.17997771256307</v>
      </c>
      <c r="Q19" s="75">
        <f t="shared" si="1"/>
        <v>0</v>
      </c>
      <c r="R19" s="75">
        <f t="shared" si="1"/>
        <v>0</v>
      </c>
      <c r="S19" s="75">
        <f t="shared" si="1"/>
        <v>0</v>
      </c>
      <c r="T19" s="75">
        <f t="shared" si="1"/>
        <v>458.17997771256307</v>
      </c>
      <c r="U19" s="75">
        <f t="shared" si="1"/>
        <v>0</v>
      </c>
      <c r="V19" s="75">
        <f t="shared" si="1"/>
        <v>0</v>
      </c>
      <c r="W19" s="75">
        <f t="shared" si="1"/>
        <v>458.17997771256307</v>
      </c>
      <c r="X19" s="75">
        <f t="shared" si="1"/>
        <v>0</v>
      </c>
      <c r="Y19" s="75">
        <f t="shared" si="1"/>
        <v>0</v>
      </c>
      <c r="Z19" s="75">
        <f t="shared" si="1"/>
        <v>0</v>
      </c>
      <c r="AA19" s="75">
        <f t="shared" si="2"/>
        <v>458.17997771256307</v>
      </c>
      <c r="AB19" s="75">
        <f t="shared" si="2"/>
        <v>0</v>
      </c>
      <c r="AC19" s="75">
        <f t="shared" si="2"/>
        <v>0</v>
      </c>
      <c r="AD19" s="75">
        <f t="shared" si="2"/>
        <v>458.17997771256307</v>
      </c>
      <c r="AE19" s="75">
        <f t="shared" si="2"/>
        <v>0</v>
      </c>
      <c r="AF19" s="75">
        <f t="shared" si="2"/>
        <v>0</v>
      </c>
      <c r="AG19" s="75">
        <f t="shared" si="2"/>
        <v>0</v>
      </c>
      <c r="AH19" s="75">
        <f t="shared" si="2"/>
        <v>458.17997771256307</v>
      </c>
      <c r="AI19" s="75">
        <f t="shared" si="2"/>
        <v>0</v>
      </c>
      <c r="AJ19" s="75">
        <f t="shared" si="2"/>
        <v>0</v>
      </c>
      <c r="AK19" s="75">
        <f t="shared" si="2"/>
        <v>458.17997771256307</v>
      </c>
      <c r="AL19" s="75">
        <f t="shared" si="2"/>
        <v>0</v>
      </c>
      <c r="AM19" s="75">
        <f t="shared" si="2"/>
        <v>0</v>
      </c>
      <c r="AN19" s="75">
        <f t="shared" si="2"/>
        <v>0</v>
      </c>
      <c r="AO19" s="76"/>
      <c r="AP19" s="78">
        <f t="shared" si="4"/>
        <v>3207.2598439879412</v>
      </c>
      <c r="AQ19" s="47">
        <f t="shared" si="3"/>
        <v>0</v>
      </c>
    </row>
    <row r="20" spans="1:43" ht="12.75" customHeight="1">
      <c r="A20" s="66">
        <v>300000</v>
      </c>
      <c r="B20" s="66">
        <v>50902</v>
      </c>
      <c r="C20" s="67">
        <v>0.17577082318978704</v>
      </c>
      <c r="D20" s="68" t="s">
        <v>11</v>
      </c>
      <c r="E20" s="66"/>
      <c r="F20" s="69"/>
      <c r="G20" s="70">
        <f t="shared" si="0"/>
        <v>52731.246956936113</v>
      </c>
      <c r="H20" s="71">
        <v>7</v>
      </c>
      <c r="I20" s="72" t="s">
        <v>90</v>
      </c>
      <c r="J20" s="73" t="s">
        <v>93</v>
      </c>
      <c r="K20" s="74">
        <f t="shared" si="5"/>
        <v>0</v>
      </c>
      <c r="L20" s="75">
        <f t="shared" si="1"/>
        <v>0</v>
      </c>
      <c r="M20" s="75">
        <f t="shared" si="1"/>
        <v>0</v>
      </c>
      <c r="N20" s="75">
        <f t="shared" si="1"/>
        <v>0</v>
      </c>
      <c r="O20" s="75">
        <f t="shared" si="1"/>
        <v>0</v>
      </c>
      <c r="P20" s="75">
        <f t="shared" si="1"/>
        <v>7533.0352795623021</v>
      </c>
      <c r="Q20" s="75">
        <f t="shared" si="1"/>
        <v>0</v>
      </c>
      <c r="R20" s="75">
        <f t="shared" si="1"/>
        <v>0</v>
      </c>
      <c r="S20" s="75">
        <f t="shared" si="1"/>
        <v>0</v>
      </c>
      <c r="T20" s="75">
        <f t="shared" si="1"/>
        <v>7533.0352795623021</v>
      </c>
      <c r="U20" s="75">
        <f t="shared" si="1"/>
        <v>0</v>
      </c>
      <c r="V20" s="75">
        <f t="shared" si="1"/>
        <v>0</v>
      </c>
      <c r="W20" s="75">
        <f t="shared" si="1"/>
        <v>7533.0352795623021</v>
      </c>
      <c r="X20" s="75">
        <f t="shared" si="1"/>
        <v>0</v>
      </c>
      <c r="Y20" s="75">
        <f t="shared" si="1"/>
        <v>0</v>
      </c>
      <c r="Z20" s="75">
        <f t="shared" si="1"/>
        <v>0</v>
      </c>
      <c r="AA20" s="75">
        <f t="shared" si="2"/>
        <v>7533.0352795623021</v>
      </c>
      <c r="AB20" s="75">
        <f t="shared" si="2"/>
        <v>0</v>
      </c>
      <c r="AC20" s="75">
        <f t="shared" si="2"/>
        <v>0</v>
      </c>
      <c r="AD20" s="75">
        <f t="shared" si="2"/>
        <v>7533.0352795623021</v>
      </c>
      <c r="AE20" s="75">
        <f t="shared" si="2"/>
        <v>0</v>
      </c>
      <c r="AF20" s="75">
        <f t="shared" si="2"/>
        <v>0</v>
      </c>
      <c r="AG20" s="75">
        <f t="shared" si="2"/>
        <v>0</v>
      </c>
      <c r="AH20" s="75">
        <f t="shared" si="2"/>
        <v>7533.0352795623021</v>
      </c>
      <c r="AI20" s="75">
        <f t="shared" si="2"/>
        <v>0</v>
      </c>
      <c r="AJ20" s="75">
        <f t="shared" si="2"/>
        <v>0</v>
      </c>
      <c r="AK20" s="75">
        <f t="shared" si="2"/>
        <v>7533.0352795623021</v>
      </c>
      <c r="AL20" s="75">
        <f t="shared" si="2"/>
        <v>0</v>
      </c>
      <c r="AM20" s="75">
        <f t="shared" si="2"/>
        <v>0</v>
      </c>
      <c r="AN20" s="75">
        <f t="shared" si="2"/>
        <v>0</v>
      </c>
      <c r="AO20" s="76"/>
      <c r="AP20" s="78">
        <f t="shared" si="4"/>
        <v>52731.24695693612</v>
      </c>
      <c r="AQ20" s="47">
        <f t="shared" si="3"/>
        <v>0</v>
      </c>
    </row>
    <row r="21" spans="1:43" ht="12.75" customHeight="1">
      <c r="A21" s="66">
        <v>300000</v>
      </c>
      <c r="B21" s="66">
        <v>59079</v>
      </c>
      <c r="C21" s="67">
        <v>0.20400700293170071</v>
      </c>
      <c r="D21" s="68" t="s">
        <v>11</v>
      </c>
      <c r="E21" s="66"/>
      <c r="F21" s="69"/>
      <c r="G21" s="70">
        <f t="shared" si="0"/>
        <v>61202.10087951021</v>
      </c>
      <c r="H21" s="71">
        <v>7</v>
      </c>
      <c r="I21" s="72" t="s">
        <v>90</v>
      </c>
      <c r="J21" s="73" t="s">
        <v>93</v>
      </c>
      <c r="K21" s="74">
        <f t="shared" si="5"/>
        <v>0</v>
      </c>
      <c r="L21" s="75">
        <f t="shared" si="5"/>
        <v>0</v>
      </c>
      <c r="M21" s="75">
        <f t="shared" si="5"/>
        <v>0</v>
      </c>
      <c r="N21" s="75">
        <f t="shared" si="5"/>
        <v>0</v>
      </c>
      <c r="O21" s="75">
        <f t="shared" si="5"/>
        <v>0</v>
      </c>
      <c r="P21" s="75">
        <f t="shared" si="5"/>
        <v>8743.157268501458</v>
      </c>
      <c r="Q21" s="75">
        <f t="shared" si="5"/>
        <v>0</v>
      </c>
      <c r="R21" s="75">
        <f t="shared" si="5"/>
        <v>0</v>
      </c>
      <c r="S21" s="75">
        <f t="shared" si="5"/>
        <v>0</v>
      </c>
      <c r="T21" s="75">
        <f t="shared" si="5"/>
        <v>8743.157268501458</v>
      </c>
      <c r="U21" s="75">
        <f t="shared" si="5"/>
        <v>0</v>
      </c>
      <c r="V21" s="75">
        <f t="shared" si="5"/>
        <v>0</v>
      </c>
      <c r="W21" s="75">
        <f t="shared" si="5"/>
        <v>8743.157268501458</v>
      </c>
      <c r="X21" s="75">
        <f t="shared" si="5"/>
        <v>0</v>
      </c>
      <c r="Y21" s="75">
        <f t="shared" si="5"/>
        <v>0</v>
      </c>
      <c r="Z21" s="75">
        <f t="shared" si="5"/>
        <v>0</v>
      </c>
      <c r="AA21" s="75">
        <f t="shared" ref="AA21:AN25" si="6">IF(AA$4="п",0,IF($I21=AA$3,$G21/$H21,IF($J21=AA$3,$G21/$H21,0)))</f>
        <v>8743.157268501458</v>
      </c>
      <c r="AB21" s="75">
        <f t="shared" si="6"/>
        <v>0</v>
      </c>
      <c r="AC21" s="75">
        <f t="shared" si="6"/>
        <v>0</v>
      </c>
      <c r="AD21" s="75">
        <f t="shared" si="6"/>
        <v>8743.157268501458</v>
      </c>
      <c r="AE21" s="75">
        <f t="shared" si="6"/>
        <v>0</v>
      </c>
      <c r="AF21" s="75">
        <f t="shared" si="6"/>
        <v>0</v>
      </c>
      <c r="AG21" s="75">
        <f t="shared" si="6"/>
        <v>0</v>
      </c>
      <c r="AH21" s="75">
        <f t="shared" si="6"/>
        <v>8743.157268501458</v>
      </c>
      <c r="AI21" s="75">
        <f t="shared" si="6"/>
        <v>0</v>
      </c>
      <c r="AJ21" s="75">
        <f t="shared" si="6"/>
        <v>0</v>
      </c>
      <c r="AK21" s="75">
        <f t="shared" si="6"/>
        <v>8743.157268501458</v>
      </c>
      <c r="AL21" s="75">
        <f t="shared" si="6"/>
        <v>0</v>
      </c>
      <c r="AM21" s="75">
        <f t="shared" si="6"/>
        <v>0</v>
      </c>
      <c r="AN21" s="75">
        <f t="shared" si="6"/>
        <v>0</v>
      </c>
      <c r="AO21" s="76"/>
      <c r="AP21" s="78">
        <f t="shared" si="4"/>
        <v>61202.100879510195</v>
      </c>
      <c r="AQ21" s="47">
        <f t="shared" si="3"/>
        <v>0</v>
      </c>
    </row>
    <row r="22" spans="1:43" ht="12.75" customHeight="1">
      <c r="A22" s="66">
        <v>300000</v>
      </c>
      <c r="B22" s="66">
        <v>60858</v>
      </c>
      <c r="C22" s="67">
        <v>0.21015010721944247</v>
      </c>
      <c r="D22" s="68" t="s">
        <v>11</v>
      </c>
      <c r="E22" s="66"/>
      <c r="F22" s="69"/>
      <c r="G22" s="70">
        <f t="shared" si="0"/>
        <v>63045.032165832738</v>
      </c>
      <c r="H22" s="71">
        <v>7</v>
      </c>
      <c r="I22" s="72" t="s">
        <v>90</v>
      </c>
      <c r="J22" s="73" t="s">
        <v>93</v>
      </c>
      <c r="K22" s="74">
        <f t="shared" si="5"/>
        <v>0</v>
      </c>
      <c r="L22" s="75">
        <f t="shared" si="5"/>
        <v>0</v>
      </c>
      <c r="M22" s="75">
        <f t="shared" si="5"/>
        <v>0</v>
      </c>
      <c r="N22" s="75">
        <f t="shared" si="5"/>
        <v>0</v>
      </c>
      <c r="O22" s="75">
        <f t="shared" si="5"/>
        <v>0</v>
      </c>
      <c r="P22" s="75">
        <f t="shared" si="5"/>
        <v>9006.4331665475347</v>
      </c>
      <c r="Q22" s="75">
        <f t="shared" si="5"/>
        <v>0</v>
      </c>
      <c r="R22" s="75">
        <f t="shared" si="5"/>
        <v>0</v>
      </c>
      <c r="S22" s="75">
        <f t="shared" si="5"/>
        <v>0</v>
      </c>
      <c r="T22" s="75">
        <f t="shared" si="5"/>
        <v>9006.4331665475347</v>
      </c>
      <c r="U22" s="75">
        <f t="shared" si="5"/>
        <v>0</v>
      </c>
      <c r="V22" s="75">
        <f t="shared" si="5"/>
        <v>0</v>
      </c>
      <c r="W22" s="75">
        <f t="shared" si="5"/>
        <v>9006.4331665475347</v>
      </c>
      <c r="X22" s="75">
        <f t="shared" si="5"/>
        <v>0</v>
      </c>
      <c r="Y22" s="75">
        <f t="shared" si="5"/>
        <v>0</v>
      </c>
      <c r="Z22" s="75">
        <f t="shared" si="5"/>
        <v>0</v>
      </c>
      <c r="AA22" s="75">
        <f t="shared" si="6"/>
        <v>9006.4331665475347</v>
      </c>
      <c r="AB22" s="75">
        <f t="shared" si="6"/>
        <v>0</v>
      </c>
      <c r="AC22" s="75">
        <f t="shared" si="6"/>
        <v>0</v>
      </c>
      <c r="AD22" s="75">
        <f t="shared" si="6"/>
        <v>9006.4331665475347</v>
      </c>
      <c r="AE22" s="75">
        <f t="shared" si="6"/>
        <v>0</v>
      </c>
      <c r="AF22" s="75">
        <f t="shared" si="6"/>
        <v>0</v>
      </c>
      <c r="AG22" s="75">
        <f t="shared" si="6"/>
        <v>0</v>
      </c>
      <c r="AH22" s="75">
        <f t="shared" si="6"/>
        <v>9006.4331665475347</v>
      </c>
      <c r="AI22" s="75">
        <f t="shared" si="6"/>
        <v>0</v>
      </c>
      <c r="AJ22" s="75">
        <f t="shared" si="6"/>
        <v>0</v>
      </c>
      <c r="AK22" s="75">
        <f t="shared" si="6"/>
        <v>9006.4331665475347</v>
      </c>
      <c r="AL22" s="75">
        <f t="shared" si="6"/>
        <v>0</v>
      </c>
      <c r="AM22" s="75">
        <f t="shared" si="6"/>
        <v>0</v>
      </c>
      <c r="AN22" s="75">
        <f t="shared" si="6"/>
        <v>0</v>
      </c>
      <c r="AO22" s="76"/>
      <c r="AP22" s="78">
        <f t="shared" si="4"/>
        <v>63045.032165832738</v>
      </c>
      <c r="AQ22" s="47">
        <f t="shared" si="3"/>
        <v>0</v>
      </c>
    </row>
    <row r="23" spans="1:43" ht="12.75" customHeight="1">
      <c r="A23" s="66">
        <v>300000</v>
      </c>
      <c r="B23" s="66">
        <v>68257</v>
      </c>
      <c r="C23" s="67">
        <v>0.23569975793613795</v>
      </c>
      <c r="D23" s="68" t="s">
        <v>11</v>
      </c>
      <c r="E23" s="66"/>
      <c r="F23" s="69"/>
      <c r="G23" s="70">
        <f t="shared" si="0"/>
        <v>70709.927380841385</v>
      </c>
      <c r="H23" s="71">
        <v>7</v>
      </c>
      <c r="I23" s="72" t="s">
        <v>90</v>
      </c>
      <c r="J23" s="73" t="s">
        <v>93</v>
      </c>
      <c r="K23" s="74">
        <f t="shared" si="5"/>
        <v>0</v>
      </c>
      <c r="L23" s="75">
        <f t="shared" si="5"/>
        <v>0</v>
      </c>
      <c r="M23" s="75">
        <f t="shared" si="5"/>
        <v>0</v>
      </c>
      <c r="N23" s="75">
        <f t="shared" si="5"/>
        <v>0</v>
      </c>
      <c r="O23" s="75">
        <f t="shared" si="5"/>
        <v>0</v>
      </c>
      <c r="P23" s="75">
        <f t="shared" si="5"/>
        <v>10101.418197263056</v>
      </c>
      <c r="Q23" s="75">
        <f t="shared" si="5"/>
        <v>0</v>
      </c>
      <c r="R23" s="75">
        <f t="shared" si="5"/>
        <v>0</v>
      </c>
      <c r="S23" s="75">
        <f t="shared" si="5"/>
        <v>0</v>
      </c>
      <c r="T23" s="75">
        <f t="shared" si="5"/>
        <v>10101.418197263056</v>
      </c>
      <c r="U23" s="75">
        <f t="shared" si="5"/>
        <v>0</v>
      </c>
      <c r="V23" s="75">
        <f t="shared" si="5"/>
        <v>0</v>
      </c>
      <c r="W23" s="75">
        <f t="shared" si="5"/>
        <v>10101.418197263056</v>
      </c>
      <c r="X23" s="75">
        <f t="shared" si="5"/>
        <v>0</v>
      </c>
      <c r="Y23" s="75">
        <f t="shared" si="5"/>
        <v>0</v>
      </c>
      <c r="Z23" s="75">
        <f t="shared" si="5"/>
        <v>0</v>
      </c>
      <c r="AA23" s="75">
        <f t="shared" si="6"/>
        <v>10101.418197263056</v>
      </c>
      <c r="AB23" s="75">
        <f t="shared" si="6"/>
        <v>0</v>
      </c>
      <c r="AC23" s="75">
        <f t="shared" si="6"/>
        <v>0</v>
      </c>
      <c r="AD23" s="75">
        <f t="shared" si="6"/>
        <v>10101.418197263056</v>
      </c>
      <c r="AE23" s="75">
        <f t="shared" si="6"/>
        <v>0</v>
      </c>
      <c r="AF23" s="75">
        <f t="shared" si="6"/>
        <v>0</v>
      </c>
      <c r="AG23" s="75">
        <f t="shared" si="6"/>
        <v>0</v>
      </c>
      <c r="AH23" s="75">
        <f t="shared" si="6"/>
        <v>10101.418197263056</v>
      </c>
      <c r="AI23" s="75">
        <f t="shared" si="6"/>
        <v>0</v>
      </c>
      <c r="AJ23" s="75">
        <f t="shared" si="6"/>
        <v>0</v>
      </c>
      <c r="AK23" s="75">
        <f t="shared" si="6"/>
        <v>10101.418197263056</v>
      </c>
      <c r="AL23" s="75">
        <f t="shared" si="6"/>
        <v>0</v>
      </c>
      <c r="AM23" s="75">
        <f t="shared" si="6"/>
        <v>0</v>
      </c>
      <c r="AN23" s="75">
        <f t="shared" si="6"/>
        <v>0</v>
      </c>
      <c r="AO23" s="76"/>
      <c r="AP23" s="78">
        <f t="shared" si="4"/>
        <v>70709.927380841385</v>
      </c>
      <c r="AQ23" s="47">
        <f t="shared" si="3"/>
        <v>0</v>
      </c>
    </row>
    <row r="24" spans="1:43" ht="12.75" customHeight="1">
      <c r="A24" s="66">
        <v>300000</v>
      </c>
      <c r="B24" s="66">
        <v>34063</v>
      </c>
      <c r="C24" s="67">
        <v>0.11762369946787388</v>
      </c>
      <c r="D24" s="68" t="s">
        <v>11</v>
      </c>
      <c r="E24" s="66"/>
      <c r="F24" s="69"/>
      <c r="G24" s="70">
        <f t="shared" si="0"/>
        <v>35287.109840362165</v>
      </c>
      <c r="H24" s="71">
        <v>7</v>
      </c>
      <c r="I24" s="72" t="s">
        <v>90</v>
      </c>
      <c r="J24" s="73" t="s">
        <v>93</v>
      </c>
      <c r="K24" s="74">
        <f t="shared" si="5"/>
        <v>0</v>
      </c>
      <c r="L24" s="75">
        <f t="shared" si="5"/>
        <v>0</v>
      </c>
      <c r="M24" s="75">
        <f t="shared" si="5"/>
        <v>0</v>
      </c>
      <c r="N24" s="75">
        <f t="shared" si="5"/>
        <v>0</v>
      </c>
      <c r="O24" s="75">
        <f t="shared" si="5"/>
        <v>0</v>
      </c>
      <c r="P24" s="75">
        <f t="shared" si="5"/>
        <v>5041.0156914803092</v>
      </c>
      <c r="Q24" s="75">
        <f t="shared" si="5"/>
        <v>0</v>
      </c>
      <c r="R24" s="75">
        <f t="shared" si="5"/>
        <v>0</v>
      </c>
      <c r="S24" s="75">
        <f t="shared" si="5"/>
        <v>0</v>
      </c>
      <c r="T24" s="75">
        <f t="shared" si="5"/>
        <v>5041.0156914803092</v>
      </c>
      <c r="U24" s="75">
        <f t="shared" si="5"/>
        <v>0</v>
      </c>
      <c r="V24" s="75">
        <f t="shared" si="5"/>
        <v>0</v>
      </c>
      <c r="W24" s="75">
        <f t="shared" si="5"/>
        <v>5041.0156914803092</v>
      </c>
      <c r="X24" s="75">
        <f t="shared" si="5"/>
        <v>0</v>
      </c>
      <c r="Y24" s="75">
        <f t="shared" si="5"/>
        <v>0</v>
      </c>
      <c r="Z24" s="75">
        <f t="shared" si="5"/>
        <v>0</v>
      </c>
      <c r="AA24" s="75">
        <f t="shared" si="6"/>
        <v>5041.0156914803092</v>
      </c>
      <c r="AB24" s="75">
        <f t="shared" si="6"/>
        <v>0</v>
      </c>
      <c r="AC24" s="75">
        <f t="shared" si="6"/>
        <v>0</v>
      </c>
      <c r="AD24" s="75">
        <f t="shared" si="6"/>
        <v>5041.0156914803092</v>
      </c>
      <c r="AE24" s="75">
        <f t="shared" si="6"/>
        <v>0</v>
      </c>
      <c r="AF24" s="75">
        <f t="shared" si="6"/>
        <v>0</v>
      </c>
      <c r="AG24" s="75">
        <f t="shared" si="6"/>
        <v>0</v>
      </c>
      <c r="AH24" s="75">
        <f t="shared" si="6"/>
        <v>5041.0156914803092</v>
      </c>
      <c r="AI24" s="75">
        <f t="shared" si="6"/>
        <v>0</v>
      </c>
      <c r="AJ24" s="75">
        <f t="shared" si="6"/>
        <v>0</v>
      </c>
      <c r="AK24" s="75">
        <f t="shared" si="6"/>
        <v>5041.0156914803092</v>
      </c>
      <c r="AL24" s="75">
        <f t="shared" si="6"/>
        <v>0</v>
      </c>
      <c r="AM24" s="75">
        <f t="shared" si="6"/>
        <v>0</v>
      </c>
      <c r="AN24" s="75">
        <f t="shared" si="6"/>
        <v>0</v>
      </c>
      <c r="AO24" s="76"/>
      <c r="AP24" s="78">
        <f t="shared" si="4"/>
        <v>35287.109840362165</v>
      </c>
      <c r="AQ24" s="47">
        <f t="shared" si="3"/>
        <v>0</v>
      </c>
    </row>
    <row r="25" spans="1:43" ht="12.75" customHeight="1">
      <c r="A25" s="66">
        <v>300000</v>
      </c>
      <c r="B25" s="66">
        <v>13338</v>
      </c>
      <c r="C25" s="67">
        <v>4.6057743108431491E-2</v>
      </c>
      <c r="D25" s="68" t="s">
        <v>11</v>
      </c>
      <c r="E25" s="66"/>
      <c r="F25" s="69"/>
      <c r="G25" s="70">
        <f t="shared" si="0"/>
        <v>13817.322932529447</v>
      </c>
      <c r="H25" s="71">
        <v>7</v>
      </c>
      <c r="I25" s="72" t="s">
        <v>90</v>
      </c>
      <c r="J25" s="73" t="s">
        <v>93</v>
      </c>
      <c r="K25" s="74">
        <f t="shared" si="5"/>
        <v>0</v>
      </c>
      <c r="L25" s="75">
        <f t="shared" si="5"/>
        <v>0</v>
      </c>
      <c r="M25" s="75">
        <f t="shared" si="5"/>
        <v>0</v>
      </c>
      <c r="N25" s="75">
        <f t="shared" si="5"/>
        <v>0</v>
      </c>
      <c r="O25" s="75">
        <f t="shared" si="5"/>
        <v>0</v>
      </c>
      <c r="P25" s="75">
        <f t="shared" si="5"/>
        <v>1973.9032760756352</v>
      </c>
      <c r="Q25" s="75">
        <f t="shared" si="5"/>
        <v>0</v>
      </c>
      <c r="R25" s="75">
        <f t="shared" si="5"/>
        <v>0</v>
      </c>
      <c r="S25" s="75">
        <f t="shared" si="5"/>
        <v>0</v>
      </c>
      <c r="T25" s="75">
        <f t="shared" si="5"/>
        <v>1973.9032760756352</v>
      </c>
      <c r="U25" s="75">
        <f t="shared" si="5"/>
        <v>0</v>
      </c>
      <c r="V25" s="75">
        <f t="shared" si="5"/>
        <v>0</v>
      </c>
      <c r="W25" s="75">
        <f t="shared" si="5"/>
        <v>1973.9032760756352</v>
      </c>
      <c r="X25" s="75">
        <f t="shared" si="5"/>
        <v>0</v>
      </c>
      <c r="Y25" s="75">
        <f t="shared" si="5"/>
        <v>0</v>
      </c>
      <c r="Z25" s="75">
        <f t="shared" si="5"/>
        <v>0</v>
      </c>
      <c r="AA25" s="75">
        <f t="shared" si="6"/>
        <v>1973.9032760756352</v>
      </c>
      <c r="AB25" s="75">
        <f t="shared" si="6"/>
        <v>0</v>
      </c>
      <c r="AC25" s="75">
        <f t="shared" si="6"/>
        <v>0</v>
      </c>
      <c r="AD25" s="75">
        <f t="shared" si="6"/>
        <v>1973.9032760756352</v>
      </c>
      <c r="AE25" s="75">
        <f t="shared" si="6"/>
        <v>0</v>
      </c>
      <c r="AF25" s="75">
        <f t="shared" si="6"/>
        <v>0</v>
      </c>
      <c r="AG25" s="75">
        <f t="shared" si="6"/>
        <v>0</v>
      </c>
      <c r="AH25" s="75">
        <f t="shared" si="6"/>
        <v>1973.9032760756352</v>
      </c>
      <c r="AI25" s="75">
        <f t="shared" si="6"/>
        <v>0</v>
      </c>
      <c r="AJ25" s="75">
        <f t="shared" si="6"/>
        <v>0</v>
      </c>
      <c r="AK25" s="75">
        <f t="shared" si="6"/>
        <v>1973.9032760756352</v>
      </c>
      <c r="AL25" s="75">
        <f t="shared" si="6"/>
        <v>0</v>
      </c>
      <c r="AM25" s="75">
        <f t="shared" si="6"/>
        <v>0</v>
      </c>
      <c r="AN25" s="75">
        <f t="shared" si="6"/>
        <v>0</v>
      </c>
      <c r="AO25" s="76"/>
      <c r="AP25" s="78">
        <f t="shared" si="4"/>
        <v>13817.322932529445</v>
      </c>
      <c r="AQ25" s="47">
        <f t="shared" si="3"/>
        <v>0</v>
      </c>
    </row>
    <row r="27" spans="1:43" ht="15">
      <c r="P27" s="147"/>
    </row>
  </sheetData>
  <mergeCells count="14">
    <mergeCell ref="D2:D4"/>
    <mergeCell ref="A1:C1"/>
    <mergeCell ref="A2:A4"/>
    <mergeCell ref="B2:B4"/>
    <mergeCell ref="C2:C4"/>
    <mergeCell ref="AQ2:AQ4"/>
    <mergeCell ref="I3:J3"/>
    <mergeCell ref="I4:J4"/>
    <mergeCell ref="E2:E4"/>
    <mergeCell ref="F2:F4"/>
    <mergeCell ref="G2:G4"/>
    <mergeCell ref="H2:H4"/>
    <mergeCell ref="I2:J2"/>
    <mergeCell ref="AP2:AP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СЕТИ</vt:lpstr>
      <vt:lpstr>Акваточки + БЦ</vt:lpstr>
      <vt:lpstr>А кат</vt:lpstr>
      <vt:lpstr>План по дням</vt:lpstr>
      <vt:lpstr>СЕТИ!Область_печати</vt:lpstr>
    </vt:vector>
  </TitlesOfParts>
  <Company>visma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a.rafikova</dc:creator>
  <cp:lastModifiedBy>Музыкин М.А.</cp:lastModifiedBy>
  <cp:lastPrinted>2014-11-06T07:58:54Z</cp:lastPrinted>
  <dcterms:created xsi:type="dcterms:W3CDTF">2011-04-11T12:45:41Z</dcterms:created>
  <dcterms:modified xsi:type="dcterms:W3CDTF">2014-11-13T11:50:34Z</dcterms:modified>
</cp:coreProperties>
</file>