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ShaydullinaIR\Desktop\"/>
    </mc:Choice>
  </mc:AlternateContent>
  <bookViews>
    <workbookView xWindow="600" yWindow="375" windowWidth="26985" windowHeight="11895" tabRatio="479"/>
  </bookViews>
  <sheets>
    <sheet name="Количественные " sheetId="1" r:id="rId1"/>
  </sheets>
  <definedNames>
    <definedName name="_xlnm._FilterDatabase" localSheetId="0" hidden="1">'Количественные '!$A$1:$S$98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7" i="1" l="1"/>
  <c r="L77" i="1"/>
  <c r="I77" i="1"/>
  <c r="S98" i="1" l="1"/>
  <c r="P98" i="1"/>
  <c r="M98" i="1"/>
  <c r="J98" i="1"/>
  <c r="F98" i="1"/>
  <c r="E98" i="1"/>
  <c r="S97" i="1"/>
  <c r="P97" i="1"/>
  <c r="M97" i="1"/>
  <c r="J97" i="1"/>
  <c r="F97" i="1"/>
  <c r="E97" i="1"/>
  <c r="S96" i="1"/>
  <c r="P96" i="1"/>
  <c r="M96" i="1"/>
  <c r="J96" i="1"/>
  <c r="F96" i="1"/>
  <c r="E96" i="1"/>
  <c r="S95" i="1"/>
  <c r="P95" i="1"/>
  <c r="M95" i="1"/>
  <c r="J95" i="1"/>
  <c r="F95" i="1"/>
  <c r="E95" i="1"/>
  <c r="S94" i="1"/>
  <c r="P94" i="1"/>
  <c r="M94" i="1"/>
  <c r="J94" i="1"/>
  <c r="F94" i="1"/>
  <c r="E94" i="1"/>
  <c r="S93" i="1"/>
  <c r="P93" i="1"/>
  <c r="M93" i="1"/>
  <c r="J93" i="1"/>
  <c r="F93" i="1"/>
  <c r="E93" i="1"/>
  <c r="S92" i="1"/>
  <c r="P92" i="1"/>
  <c r="M92" i="1"/>
  <c r="J92" i="1"/>
  <c r="F92" i="1"/>
  <c r="E92" i="1"/>
  <c r="S91" i="1"/>
  <c r="P91" i="1"/>
  <c r="M91" i="1"/>
  <c r="J91" i="1"/>
  <c r="F91" i="1"/>
  <c r="E91" i="1"/>
  <c r="S90" i="1"/>
  <c r="P90" i="1"/>
  <c r="M90" i="1"/>
  <c r="J90" i="1"/>
  <c r="F90" i="1"/>
  <c r="E90" i="1"/>
  <c r="S89" i="1"/>
  <c r="P89" i="1"/>
  <c r="M89" i="1"/>
  <c r="J89" i="1"/>
  <c r="F89" i="1"/>
  <c r="E89" i="1"/>
  <c r="S88" i="1"/>
  <c r="P88" i="1"/>
  <c r="M88" i="1"/>
  <c r="J88" i="1"/>
  <c r="F88" i="1"/>
  <c r="E88" i="1"/>
  <c r="S87" i="1"/>
  <c r="P87" i="1"/>
  <c r="M87" i="1"/>
  <c r="J87" i="1"/>
  <c r="F87" i="1"/>
  <c r="E87" i="1"/>
  <c r="S86" i="1"/>
  <c r="P86" i="1"/>
  <c r="M86" i="1"/>
  <c r="J86" i="1"/>
  <c r="F86" i="1"/>
  <c r="E86" i="1"/>
  <c r="S85" i="1"/>
  <c r="P85" i="1"/>
  <c r="M85" i="1"/>
  <c r="J85" i="1"/>
  <c r="F85" i="1"/>
  <c r="E85" i="1"/>
  <c r="S84" i="1"/>
  <c r="P84" i="1"/>
  <c r="M84" i="1"/>
  <c r="J84" i="1"/>
  <c r="F84" i="1"/>
  <c r="E84" i="1"/>
  <c r="S83" i="1"/>
  <c r="P83" i="1"/>
  <c r="M83" i="1"/>
  <c r="J83" i="1"/>
  <c r="F83" i="1"/>
  <c r="E83" i="1"/>
  <c r="S82" i="1"/>
  <c r="P82" i="1"/>
  <c r="M82" i="1"/>
  <c r="J82" i="1"/>
  <c r="F82" i="1"/>
  <c r="E82" i="1"/>
  <c r="S81" i="1"/>
  <c r="P81" i="1"/>
  <c r="M81" i="1"/>
  <c r="J81" i="1"/>
  <c r="F81" i="1"/>
  <c r="E81" i="1"/>
  <c r="S80" i="1"/>
  <c r="P80" i="1"/>
  <c r="M80" i="1"/>
  <c r="J80" i="1"/>
  <c r="F80" i="1"/>
  <c r="E80" i="1"/>
  <c r="S79" i="1"/>
  <c r="P79" i="1"/>
  <c r="M79" i="1"/>
  <c r="J79" i="1"/>
  <c r="F79" i="1"/>
  <c r="E79" i="1"/>
  <c r="S78" i="1"/>
  <c r="P78" i="1"/>
  <c r="M78" i="1"/>
  <c r="J78" i="1"/>
  <c r="F78" i="1"/>
  <c r="E78" i="1"/>
  <c r="S77" i="1"/>
  <c r="P77" i="1"/>
  <c r="M77" i="1"/>
  <c r="J77" i="1"/>
  <c r="F77" i="1"/>
  <c r="E77" i="1"/>
  <c r="S76" i="1"/>
  <c r="P76" i="1"/>
  <c r="M76" i="1"/>
  <c r="J76" i="1"/>
  <c r="F76" i="1"/>
  <c r="E76" i="1"/>
  <c r="S75" i="1"/>
  <c r="P75" i="1"/>
  <c r="M75" i="1"/>
  <c r="J75" i="1"/>
  <c r="F75" i="1"/>
  <c r="E75" i="1"/>
  <c r="S74" i="1"/>
  <c r="P74" i="1"/>
  <c r="M74" i="1"/>
  <c r="J74" i="1"/>
  <c r="F74" i="1"/>
  <c r="E74" i="1"/>
  <c r="S73" i="1"/>
  <c r="P73" i="1"/>
  <c r="M73" i="1"/>
  <c r="J73" i="1"/>
  <c r="F73" i="1"/>
  <c r="E73" i="1"/>
  <c r="S72" i="1"/>
  <c r="P72" i="1"/>
  <c r="M72" i="1"/>
  <c r="J72" i="1"/>
  <c r="F72" i="1"/>
  <c r="E72" i="1"/>
  <c r="S71" i="1"/>
  <c r="P71" i="1"/>
  <c r="M71" i="1"/>
  <c r="J71" i="1"/>
  <c r="F71" i="1"/>
  <c r="E71" i="1"/>
  <c r="S70" i="1"/>
  <c r="P70" i="1"/>
  <c r="M70" i="1"/>
  <c r="J70" i="1"/>
  <c r="F70" i="1"/>
  <c r="E70" i="1"/>
  <c r="S69" i="1"/>
  <c r="P69" i="1"/>
  <c r="M69" i="1"/>
  <c r="J69" i="1"/>
  <c r="F69" i="1"/>
  <c r="E69" i="1"/>
  <c r="S68" i="1"/>
  <c r="P68" i="1"/>
  <c r="M68" i="1"/>
  <c r="J68" i="1"/>
  <c r="F68" i="1"/>
  <c r="E68" i="1"/>
  <c r="S67" i="1"/>
  <c r="P67" i="1"/>
  <c r="M67" i="1"/>
  <c r="J67" i="1"/>
  <c r="F67" i="1"/>
  <c r="E67" i="1"/>
  <c r="S66" i="1"/>
  <c r="P66" i="1"/>
  <c r="M66" i="1"/>
  <c r="J66" i="1"/>
  <c r="F66" i="1"/>
  <c r="E66" i="1"/>
  <c r="S65" i="1"/>
  <c r="P65" i="1"/>
  <c r="M65" i="1"/>
  <c r="J65" i="1"/>
  <c r="F65" i="1"/>
  <c r="E65" i="1"/>
  <c r="S64" i="1"/>
  <c r="P64" i="1"/>
  <c r="M64" i="1"/>
  <c r="J64" i="1"/>
  <c r="F64" i="1"/>
  <c r="E64" i="1"/>
  <c r="S63" i="1"/>
  <c r="P63" i="1"/>
  <c r="M63" i="1"/>
  <c r="J63" i="1"/>
  <c r="F63" i="1"/>
  <c r="E63" i="1"/>
  <c r="S62" i="1"/>
  <c r="P62" i="1"/>
  <c r="M62" i="1"/>
  <c r="J62" i="1"/>
  <c r="F62" i="1"/>
  <c r="E62" i="1"/>
  <c r="S61" i="1"/>
  <c r="P61" i="1"/>
  <c r="M61" i="1"/>
  <c r="J61" i="1"/>
  <c r="F61" i="1"/>
  <c r="E61" i="1"/>
  <c r="S60" i="1"/>
  <c r="P60" i="1"/>
  <c r="M60" i="1"/>
  <c r="J60" i="1"/>
  <c r="F60" i="1"/>
  <c r="E60" i="1"/>
  <c r="S59" i="1"/>
  <c r="P59" i="1"/>
  <c r="M59" i="1"/>
  <c r="J59" i="1"/>
  <c r="F59" i="1"/>
  <c r="E59" i="1"/>
  <c r="S58" i="1"/>
  <c r="P58" i="1"/>
  <c r="M58" i="1"/>
  <c r="J58" i="1"/>
  <c r="F58" i="1"/>
  <c r="E58" i="1"/>
  <c r="S57" i="1"/>
  <c r="P57" i="1"/>
  <c r="M57" i="1"/>
  <c r="J57" i="1"/>
  <c r="F57" i="1"/>
  <c r="E57" i="1"/>
  <c r="S56" i="1"/>
  <c r="P56" i="1"/>
  <c r="M56" i="1"/>
  <c r="J56" i="1"/>
  <c r="F56" i="1"/>
  <c r="E56" i="1"/>
  <c r="S55" i="1"/>
  <c r="P55" i="1"/>
  <c r="M55" i="1"/>
  <c r="J55" i="1"/>
  <c r="F55" i="1"/>
  <c r="E55" i="1"/>
  <c r="S54" i="1"/>
  <c r="P54" i="1"/>
  <c r="M54" i="1"/>
  <c r="J54" i="1"/>
  <c r="F54" i="1"/>
  <c r="E54" i="1"/>
  <c r="S53" i="1"/>
  <c r="P53" i="1"/>
  <c r="M53" i="1"/>
  <c r="J53" i="1"/>
  <c r="F53" i="1"/>
  <c r="E53" i="1"/>
  <c r="S52" i="1"/>
  <c r="P52" i="1"/>
  <c r="M52" i="1"/>
  <c r="J52" i="1"/>
  <c r="F52" i="1"/>
  <c r="E52" i="1"/>
  <c r="S51" i="1"/>
  <c r="P51" i="1"/>
  <c r="M51" i="1"/>
  <c r="J51" i="1"/>
  <c r="F51" i="1"/>
  <c r="E51" i="1"/>
  <c r="S50" i="1"/>
  <c r="P50" i="1"/>
  <c r="M50" i="1"/>
  <c r="J50" i="1"/>
  <c r="F50" i="1"/>
  <c r="E50" i="1"/>
  <c r="S49" i="1"/>
  <c r="P49" i="1"/>
  <c r="M49" i="1"/>
  <c r="J49" i="1"/>
  <c r="F49" i="1"/>
  <c r="E49" i="1"/>
  <c r="S48" i="1"/>
  <c r="P48" i="1"/>
  <c r="M48" i="1"/>
  <c r="J48" i="1"/>
  <c r="F48" i="1"/>
  <c r="E48" i="1"/>
  <c r="S47" i="1"/>
  <c r="P47" i="1"/>
  <c r="M47" i="1"/>
  <c r="J47" i="1"/>
  <c r="F47" i="1"/>
  <c r="E47" i="1"/>
  <c r="S46" i="1"/>
  <c r="P46" i="1"/>
  <c r="M46" i="1"/>
  <c r="J46" i="1"/>
  <c r="F46" i="1"/>
  <c r="E46" i="1"/>
  <c r="S45" i="1"/>
  <c r="P45" i="1"/>
  <c r="M45" i="1"/>
  <c r="J45" i="1"/>
  <c r="F45" i="1"/>
  <c r="E45" i="1"/>
  <c r="S44" i="1"/>
  <c r="P44" i="1"/>
  <c r="M44" i="1"/>
  <c r="J44" i="1"/>
  <c r="F44" i="1"/>
  <c r="E44" i="1"/>
  <c r="S43" i="1"/>
  <c r="P43" i="1"/>
  <c r="M43" i="1"/>
  <c r="J43" i="1"/>
  <c r="F43" i="1"/>
  <c r="E43" i="1"/>
  <c r="S42" i="1"/>
  <c r="P42" i="1"/>
  <c r="M42" i="1"/>
  <c r="J42" i="1"/>
  <c r="F42" i="1"/>
  <c r="E42" i="1"/>
  <c r="S41" i="1"/>
  <c r="P41" i="1"/>
  <c r="M41" i="1"/>
  <c r="J41" i="1"/>
  <c r="F41" i="1"/>
  <c r="E41" i="1"/>
  <c r="S40" i="1"/>
  <c r="P40" i="1"/>
  <c r="M40" i="1"/>
  <c r="J40" i="1"/>
  <c r="F40" i="1"/>
  <c r="E40" i="1"/>
  <c r="S39" i="1"/>
  <c r="P39" i="1"/>
  <c r="M39" i="1"/>
  <c r="J39" i="1"/>
  <c r="F39" i="1"/>
  <c r="E39" i="1"/>
  <c r="S38" i="1"/>
  <c r="P38" i="1"/>
  <c r="M38" i="1"/>
  <c r="J38" i="1"/>
  <c r="F38" i="1"/>
  <c r="E38" i="1"/>
  <c r="S37" i="1"/>
  <c r="P37" i="1"/>
  <c r="M37" i="1"/>
  <c r="J37" i="1"/>
  <c r="F37" i="1"/>
  <c r="E37" i="1"/>
  <c r="S36" i="1"/>
  <c r="P36" i="1"/>
  <c r="M36" i="1"/>
  <c r="J36" i="1"/>
  <c r="F36" i="1"/>
  <c r="E36" i="1"/>
  <c r="S35" i="1"/>
  <c r="P35" i="1"/>
  <c r="M35" i="1"/>
  <c r="J35" i="1"/>
  <c r="F35" i="1"/>
  <c r="E35" i="1"/>
  <c r="S34" i="1"/>
  <c r="P34" i="1"/>
  <c r="M34" i="1"/>
  <c r="J34" i="1"/>
  <c r="F34" i="1"/>
  <c r="E34" i="1"/>
  <c r="S33" i="1"/>
  <c r="P33" i="1"/>
  <c r="M33" i="1"/>
  <c r="J33" i="1"/>
  <c r="F33" i="1"/>
  <c r="E33" i="1"/>
  <c r="S32" i="1"/>
  <c r="P32" i="1"/>
  <c r="M32" i="1"/>
  <c r="J32" i="1"/>
  <c r="F32" i="1"/>
  <c r="E32" i="1"/>
  <c r="S31" i="1"/>
  <c r="P31" i="1"/>
  <c r="M31" i="1"/>
  <c r="J31" i="1"/>
  <c r="F31" i="1"/>
  <c r="E31" i="1"/>
  <c r="S30" i="1"/>
  <c r="P30" i="1"/>
  <c r="M30" i="1"/>
  <c r="J30" i="1"/>
  <c r="F30" i="1"/>
  <c r="E30" i="1"/>
  <c r="S29" i="1"/>
  <c r="P29" i="1"/>
  <c r="M29" i="1"/>
  <c r="J29" i="1"/>
  <c r="F29" i="1"/>
  <c r="E29" i="1"/>
  <c r="S28" i="1"/>
  <c r="P28" i="1"/>
  <c r="M28" i="1"/>
  <c r="J28" i="1"/>
  <c r="F28" i="1"/>
  <c r="E28" i="1"/>
  <c r="S27" i="1"/>
  <c r="P27" i="1"/>
  <c r="M27" i="1"/>
  <c r="J27" i="1"/>
  <c r="F27" i="1"/>
  <c r="E27" i="1"/>
  <c r="S26" i="1"/>
  <c r="P26" i="1"/>
  <c r="M26" i="1"/>
  <c r="J26" i="1"/>
  <c r="F26" i="1"/>
  <c r="E26" i="1"/>
  <c r="S25" i="1"/>
  <c r="P25" i="1"/>
  <c r="M25" i="1"/>
  <c r="J25" i="1"/>
  <c r="F25" i="1"/>
  <c r="E25" i="1"/>
  <c r="S24" i="1"/>
  <c r="P24" i="1"/>
  <c r="M24" i="1"/>
  <c r="J24" i="1"/>
  <c r="F24" i="1"/>
  <c r="E24" i="1"/>
  <c r="S23" i="1"/>
  <c r="P23" i="1"/>
  <c r="M23" i="1"/>
  <c r="J23" i="1"/>
  <c r="F23" i="1"/>
  <c r="E23" i="1"/>
  <c r="S22" i="1"/>
  <c r="P22" i="1"/>
  <c r="M22" i="1"/>
  <c r="J22" i="1"/>
  <c r="F22" i="1"/>
  <c r="E22" i="1"/>
  <c r="S21" i="1"/>
  <c r="P21" i="1"/>
  <c r="M21" i="1"/>
  <c r="J21" i="1"/>
  <c r="F21" i="1"/>
  <c r="E21" i="1"/>
  <c r="S20" i="1"/>
  <c r="P20" i="1"/>
  <c r="M20" i="1"/>
  <c r="J20" i="1"/>
  <c r="F20" i="1"/>
  <c r="E20" i="1"/>
  <c r="S19" i="1"/>
  <c r="P19" i="1"/>
  <c r="M19" i="1"/>
  <c r="J19" i="1"/>
  <c r="F19" i="1"/>
  <c r="E19" i="1"/>
  <c r="S18" i="1"/>
  <c r="P18" i="1"/>
  <c r="M18" i="1"/>
  <c r="J18" i="1"/>
  <c r="F18" i="1"/>
  <c r="E18" i="1"/>
  <c r="S17" i="1"/>
  <c r="P17" i="1"/>
  <c r="M17" i="1"/>
  <c r="J17" i="1"/>
  <c r="F17" i="1"/>
  <c r="E17" i="1"/>
  <c r="S16" i="1"/>
  <c r="P16" i="1"/>
  <c r="M16" i="1"/>
  <c r="J16" i="1"/>
  <c r="F16" i="1"/>
  <c r="E16" i="1"/>
  <c r="S15" i="1"/>
  <c r="P15" i="1"/>
  <c r="M15" i="1"/>
  <c r="J15" i="1"/>
  <c r="F15" i="1"/>
  <c r="E15" i="1"/>
  <c r="S14" i="1"/>
  <c r="P14" i="1"/>
  <c r="M14" i="1"/>
  <c r="J14" i="1"/>
  <c r="F14" i="1"/>
  <c r="E14" i="1"/>
  <c r="S13" i="1"/>
  <c r="P13" i="1"/>
  <c r="M13" i="1"/>
  <c r="J13" i="1"/>
  <c r="F13" i="1"/>
  <c r="E13" i="1"/>
  <c r="S12" i="1"/>
  <c r="P12" i="1"/>
  <c r="M12" i="1"/>
  <c r="J12" i="1"/>
  <c r="F12" i="1"/>
  <c r="E12" i="1"/>
  <c r="S11" i="1"/>
  <c r="P11" i="1"/>
  <c r="M11" i="1"/>
  <c r="J11" i="1"/>
  <c r="F11" i="1"/>
  <c r="E11" i="1"/>
  <c r="S10" i="1"/>
  <c r="P10" i="1"/>
  <c r="M10" i="1"/>
  <c r="J10" i="1"/>
  <c r="F10" i="1"/>
  <c r="E10" i="1"/>
  <c r="S9" i="1"/>
  <c r="P9" i="1"/>
  <c r="M9" i="1"/>
  <c r="J9" i="1"/>
  <c r="F9" i="1"/>
  <c r="E9" i="1"/>
  <c r="S8" i="1"/>
  <c r="P8" i="1"/>
  <c r="M8" i="1"/>
  <c r="J8" i="1"/>
  <c r="F8" i="1"/>
  <c r="E8" i="1"/>
  <c r="S7" i="1"/>
  <c r="P7" i="1"/>
  <c r="M7" i="1"/>
  <c r="J7" i="1"/>
  <c r="F7" i="1"/>
  <c r="E7" i="1"/>
  <c r="S6" i="1"/>
  <c r="P6" i="1"/>
  <c r="M6" i="1"/>
  <c r="J6" i="1"/>
  <c r="F6" i="1"/>
  <c r="E6" i="1"/>
  <c r="S5" i="1"/>
  <c r="P5" i="1"/>
  <c r="M5" i="1"/>
  <c r="J5" i="1"/>
  <c r="F5" i="1"/>
  <c r="E5" i="1"/>
  <c r="S4" i="1"/>
  <c r="P4" i="1"/>
  <c r="M4" i="1"/>
  <c r="J4" i="1"/>
  <c r="F4" i="1"/>
  <c r="E4" i="1"/>
  <c r="S3" i="1"/>
  <c r="P3" i="1"/>
  <c r="M3" i="1"/>
  <c r="J3" i="1"/>
  <c r="F3" i="1"/>
  <c r="E3" i="1"/>
  <c r="G27" i="1" l="1"/>
  <c r="G29" i="1"/>
  <c r="G31" i="1"/>
  <c r="G33" i="1"/>
  <c r="G35" i="1"/>
  <c r="G37" i="1"/>
  <c r="G39" i="1"/>
  <c r="G41" i="1"/>
  <c r="G43" i="1"/>
  <c r="G45" i="1"/>
  <c r="G47" i="1"/>
  <c r="G49" i="1"/>
  <c r="G51" i="1"/>
  <c r="G53" i="1"/>
  <c r="G55" i="1"/>
  <c r="G57" i="1"/>
  <c r="G59" i="1"/>
  <c r="G61" i="1"/>
  <c r="G79" i="1"/>
  <c r="G81" i="1"/>
  <c r="G83" i="1"/>
  <c r="G85" i="1"/>
  <c r="G87" i="1"/>
  <c r="G91" i="1"/>
  <c r="G93" i="1"/>
  <c r="G95" i="1"/>
  <c r="G97" i="1"/>
  <c r="G3" i="1"/>
  <c r="G5" i="1"/>
  <c r="G7" i="1"/>
  <c r="G9" i="1"/>
  <c r="G11" i="1"/>
  <c r="G13" i="1"/>
  <c r="G16" i="1"/>
  <c r="G18" i="1"/>
  <c r="G20" i="1"/>
  <c r="G22" i="1"/>
  <c r="G24" i="1"/>
  <c r="G26" i="1"/>
  <c r="G28" i="1"/>
  <c r="G30" i="1"/>
  <c r="G32" i="1"/>
  <c r="G34" i="1"/>
  <c r="G36" i="1"/>
  <c r="G38" i="1"/>
  <c r="G40" i="1"/>
  <c r="G42" i="1"/>
  <c r="G44" i="1"/>
  <c r="G46" i="1"/>
  <c r="G48" i="1"/>
  <c r="G50" i="1"/>
  <c r="G52" i="1"/>
  <c r="G54" i="1"/>
  <c r="G56" i="1"/>
  <c r="G58" i="1"/>
  <c r="G60" i="1"/>
  <c r="G62" i="1"/>
  <c r="G4" i="1"/>
  <c r="G6" i="1"/>
  <c r="G8" i="1"/>
  <c r="G10" i="1"/>
  <c r="G12" i="1"/>
  <c r="G14" i="1"/>
  <c r="G15" i="1"/>
  <c r="G17" i="1"/>
  <c r="G19" i="1"/>
  <c r="G21" i="1"/>
  <c r="G23" i="1"/>
  <c r="G25" i="1"/>
  <c r="G76" i="1"/>
  <c r="G78" i="1"/>
  <c r="G80" i="1"/>
  <c r="G82" i="1"/>
  <c r="G84" i="1"/>
  <c r="G86" i="1"/>
  <c r="G88" i="1"/>
  <c r="G90" i="1"/>
  <c r="G92" i="1"/>
  <c r="G94" i="1"/>
  <c r="G96" i="1"/>
  <c r="G98" i="1"/>
  <c r="G63" i="1"/>
  <c r="G65" i="1"/>
  <c r="G67" i="1"/>
  <c r="G69" i="1"/>
  <c r="G71" i="1"/>
  <c r="G73" i="1"/>
  <c r="G64" i="1"/>
  <c r="G66" i="1"/>
  <c r="G68" i="1"/>
  <c r="G70" i="1"/>
  <c r="G72" i="1"/>
  <c r="G74" i="1"/>
  <c r="G75" i="1"/>
  <c r="G77" i="1"/>
  <c r="G89" i="1"/>
</calcChain>
</file>

<file path=xl/sharedStrings.xml><?xml version="1.0" encoding="utf-8"?>
<sst xmlns="http://schemas.openxmlformats.org/spreadsheetml/2006/main" count="312" uniqueCount="43">
  <si>
    <t>Итого</t>
  </si>
  <si>
    <t>Другие заказчики</t>
  </si>
  <si>
    <t>Название показателя</t>
  </si>
  <si>
    <t>ед. измерения</t>
  </si>
  <si>
    <t xml:space="preserve">Год </t>
  </si>
  <si>
    <t>Месяц</t>
  </si>
  <si>
    <t>План          Итого</t>
  </si>
  <si>
    <t>Факт           Итого</t>
  </si>
  <si>
    <t>Процент           Итого</t>
  </si>
  <si>
    <t>План          ОАО "Татнефть"</t>
  </si>
  <si>
    <t>Факт                   ОАО "Татнефть"</t>
  </si>
  <si>
    <t>Процент                 ОАО "Татнефть"</t>
  </si>
  <si>
    <t>План                       ДЗО ОАО "Татнефть"</t>
  </si>
  <si>
    <t>Факт                ДЗО ОАО "Татнефть"</t>
  </si>
  <si>
    <t>Процент                    ДЗО ОАО "Татнефть"</t>
  </si>
  <si>
    <t xml:space="preserve">План </t>
  </si>
  <si>
    <t xml:space="preserve">Факт   </t>
  </si>
  <si>
    <t xml:space="preserve">Процент  </t>
  </si>
  <si>
    <t>План                   Другие заказчики</t>
  </si>
  <si>
    <t>Факт                        Другие заказчики</t>
  </si>
  <si>
    <t>Процент                    Другие заказчики</t>
  </si>
  <si>
    <t>шт.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</si>
  <si>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</si>
  <si>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</si>
  <si>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</si>
  <si>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</si>
  <si>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</si>
  <si>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</si>
  <si>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</si>
  <si>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</si>
  <si>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</si>
  <si>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</si>
  <si>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</si>
  <si>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</si>
  <si>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Выполнение производственной программы по количеству сданных БС и БГС</t>
  </si>
  <si>
    <t>м.</t>
  </si>
  <si>
    <t>Выполнение  производственной программы по бурению БС и БГС</t>
  </si>
  <si>
    <t>Выручка от основной производственной деятельности, ВСЕГО</t>
  </si>
  <si>
    <t>тыс.руб.</t>
  </si>
  <si>
    <t>Выручка от основной производственной деятельности, Субподряд</t>
  </si>
  <si>
    <t>1 заказчик</t>
  </si>
  <si>
    <t>2 заказчик</t>
  </si>
  <si>
    <t>3 заказчик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</si>
</sst>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0"/>
      </left>
      <right/>
      <top style="thin">
        <color theme="4"/>
      </top>
      <bottom style="thin">
        <color theme="4"/>
      </bottom>
      <diagonal/>
    </border>
    <border>
      <left style="thin">
        <color theme="0"/>
      </left>
      <right/>
      <top style="thin">
        <color theme="4"/>
      </top>
      <bottom/>
      <diagonal/>
    </border>
    <border>
      <left style="thin">
        <color theme="0"/>
      </left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0" fillId="3" borderId="8" xfId="0" applyFont="1" applyFill="1" applyBorder="1" applyAlignment="1" applyProtection="1">
      <alignment horizontal="center" vertical="center"/>
    </xf>
    <xf numFmtId="2" fontId="0" fillId="3" borderId="3" xfId="0" applyNumberFormat="1" applyFont="1" applyFill="1" applyBorder="1" applyProtection="1"/>
    <xf numFmtId="2" fontId="0" fillId="3" borderId="1" xfId="0" applyNumberFormat="1" applyFont="1" applyFill="1" applyBorder="1" applyProtection="1">
      <protection locked="0"/>
    </xf>
    <xf numFmtId="2" fontId="0" fillId="3" borderId="3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3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2" fontId="0" fillId="4" borderId="2" xfId="0" applyNumberFormat="1" applyFont="1" applyFill="1" applyBorder="1" applyProtection="1">
      <protection locked="0"/>
    </xf>
    <xf numFmtId="2" fontId="0" fillId="3" borderId="0" xfId="0" applyNumberFormat="1" applyFont="1" applyFill="1" applyBorder="1" applyProtection="1">
      <protection locked="0"/>
    </xf>
    <xf numFmtId="2" fontId="0" fillId="0" borderId="0" xfId="0" applyNumberForma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98"/>
  <sheetViews>
    <sheetView tabSelected="1" zoomScale="80" zoomScaleNormal="80" workbookViewId="0"/>
  </sheetViews>
  <sheetFormatPr defaultRowHeight="15" x14ac:dyDescent="0.25"/>
  <cols>
    <col min="1" max="1" width="45.140625" style="1" customWidth="1"/>
    <col min="2" max="2" width="9.85546875" style="1" customWidth="1"/>
    <col min="3" max="3" width="11.85546875" customWidth="1"/>
    <col min="4" max="4" width="13.7109375" bestFit="1" customWidth="1"/>
    <col min="5" max="6" width="11.85546875" customWidth="1"/>
    <col min="7" max="7" width="15.85546875" bestFit="1" customWidth="1"/>
    <col min="8" max="9" width="11.85546875" customWidth="1"/>
    <col min="10" max="10" width="15.85546875" bestFit="1" customWidth="1"/>
    <col min="11" max="12" width="12.85546875" customWidth="1"/>
    <col min="13" max="13" width="15.85546875" bestFit="1" customWidth="1"/>
    <col min="14" max="16" width="13.28515625" customWidth="1"/>
    <col min="17" max="18" width="12.85546875" customWidth="1"/>
    <col min="19" max="19" width="15.85546875" bestFit="1" customWidth="1"/>
  </cols>
  <sheetData>
    <row r="1" spans="1:19" ht="18.75" x14ac:dyDescent="0.3">
      <c r="A1" s="5"/>
      <c r="B1" s="5"/>
      <c r="C1" s="4"/>
      <c r="D1" s="4"/>
      <c r="E1" s="24" t="s">
        <v>0</v>
      </c>
      <c r="F1" s="24"/>
      <c r="G1" s="24"/>
      <c r="H1" s="25" t="s">
        <v>40</v>
      </c>
      <c r="I1" s="25"/>
      <c r="J1" s="25"/>
      <c r="K1" s="25" t="s">
        <v>41</v>
      </c>
      <c r="L1" s="25"/>
      <c r="M1" s="25"/>
      <c r="N1" s="25" t="s">
        <v>42</v>
      </c>
      <c r="O1" s="25"/>
      <c r="P1" s="25"/>
      <c r="Q1" s="25" t="s">
        <v>1</v>
      </c>
      <c r="R1" s="25"/>
      <c r="S1" s="25"/>
    </row>
    <row r="2" spans="1:19" ht="56.25" customHeight="1" x14ac:dyDescent="0.3">
      <c r="A2" s="5" t="s">
        <v>2</v>
      </c>
      <c r="B2" s="5" t="s">
        <v>3</v>
      </c>
      <c r="C2" s="4" t="s">
        <v>4</v>
      </c>
      <c r="D2" s="4" t="s">
        <v>5</v>
      </c>
      <c r="E2" s="6" t="s">
        <v>6</v>
      </c>
      <c r="F2" s="6" t="s">
        <v>7</v>
      </c>
      <c r="G2" s="7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</row>
    <row r="3" spans="1:19" ht="30" customHeight="1" x14ac:dyDescent="0.25">
      <c r="A3" s="2" t="s">
        <v>34</v>
      </c>
      <c r="B3" s="11" t="s">
        <v>21</v>
      </c>
      <c r="C3" s="9">
        <v>2013</v>
      </c>
      <c r="D3" s="9" t="s">
        <v>22</v>
      </c>
      <c r="E3" s="15">
        <f t="shared" ref="E3:F8" si="0">H3+K3+N3+Q3</f>
        <v>2</v>
      </c>
      <c r="F3" s="15">
        <f t="shared" si="0"/>
        <v>6</v>
      </c>
      <c r="G3" s="15">
        <f t="shared" ref="G3:G14" si="1">IFERROR(F3/E3*100,0)</f>
        <v>300</v>
      </c>
      <c r="H3" s="16">
        <v>1</v>
      </c>
      <c r="I3" s="17">
        <v>2</v>
      </c>
      <c r="J3" s="15">
        <f t="shared" ref="J3:J14" si="2">IFERROR(I3/H3*100,0)</f>
        <v>200</v>
      </c>
      <c r="K3" s="17"/>
      <c r="L3" s="17"/>
      <c r="M3" s="15">
        <f t="shared" ref="M3:M14" si="3">IFERROR(L3/K3*100,0)</f>
        <v>0</v>
      </c>
      <c r="N3" s="17"/>
      <c r="O3" s="17"/>
      <c r="P3" s="15">
        <f t="shared" ref="P3:P14" si="4">IFERROR(O3/N3*100,0)</f>
        <v>0</v>
      </c>
      <c r="Q3" s="17">
        <v>1</v>
      </c>
      <c r="R3" s="17">
        <v>4</v>
      </c>
      <c r="S3" s="15">
        <f t="shared" ref="S3:S14" si="5">IFERROR(R3/Q3*100,0)</f>
        <v>400</v>
      </c>
    </row>
    <row r="4" spans="1:19" ht="30" customHeight="1" x14ac:dyDescent="0.25">
      <c r="A4" s="3" t="s">
        <v>34</v>
      </c>
      <c r="B4" s="11" t="s">
        <v>21</v>
      </c>
      <c r="C4" s="10">
        <v>2013</v>
      </c>
      <c r="D4" s="10" t="s">
        <v>23</v>
      </c>
      <c r="E4" s="15">
        <f t="shared" si="0"/>
        <v>8</v>
      </c>
      <c r="F4" s="15">
        <f t="shared" si="0"/>
        <v>4</v>
      </c>
      <c r="G4" s="15">
        <f t="shared" si="1"/>
        <v>50</v>
      </c>
      <c r="H4" s="18">
        <v>6</v>
      </c>
      <c r="I4" s="19">
        <v>3</v>
      </c>
      <c r="J4" s="15">
        <f t="shared" si="2"/>
        <v>50</v>
      </c>
      <c r="K4" s="19"/>
      <c r="L4" s="19"/>
      <c r="M4" s="15">
        <f t="shared" si="3"/>
        <v>0</v>
      </c>
      <c r="N4" s="19"/>
      <c r="O4" s="19"/>
      <c r="P4" s="15">
        <f t="shared" si="4"/>
        <v>0</v>
      </c>
      <c r="Q4" s="19">
        <v>2</v>
      </c>
      <c r="R4" s="19">
        <v>1</v>
      </c>
      <c r="S4" s="15">
        <f t="shared" si="5"/>
        <v>50</v>
      </c>
    </row>
    <row r="5" spans="1:19" ht="30" customHeight="1" x14ac:dyDescent="0.25">
      <c r="A5" s="2" t="s">
        <v>34</v>
      </c>
      <c r="B5" s="11" t="s">
        <v>21</v>
      </c>
      <c r="C5" s="9">
        <v>2013</v>
      </c>
      <c r="D5" s="9" t="s">
        <v>24</v>
      </c>
      <c r="E5" s="15">
        <f t="shared" si="0"/>
        <v>8</v>
      </c>
      <c r="F5" s="15">
        <f t="shared" si="0"/>
        <v>9</v>
      </c>
      <c r="G5" s="15">
        <f t="shared" si="1"/>
        <v>112.5</v>
      </c>
      <c r="H5" s="16">
        <v>6</v>
      </c>
      <c r="I5" s="17">
        <v>6</v>
      </c>
      <c r="J5" s="15">
        <f t="shared" si="2"/>
        <v>100</v>
      </c>
      <c r="K5" s="17"/>
      <c r="L5" s="17"/>
      <c r="M5" s="15">
        <f t="shared" si="3"/>
        <v>0</v>
      </c>
      <c r="N5" s="17"/>
      <c r="O5" s="17"/>
      <c r="P5" s="15">
        <f t="shared" si="4"/>
        <v>0</v>
      </c>
      <c r="Q5" s="17">
        <v>2</v>
      </c>
      <c r="R5" s="17">
        <v>3</v>
      </c>
      <c r="S5" s="15">
        <f t="shared" si="5"/>
        <v>150</v>
      </c>
    </row>
    <row r="6" spans="1:19" ht="30" customHeight="1" x14ac:dyDescent="0.25">
      <c r="A6" s="3" t="s">
        <v>34</v>
      </c>
      <c r="B6" s="11" t="s">
        <v>21</v>
      </c>
      <c r="C6" s="10">
        <v>2013</v>
      </c>
      <c r="D6" s="10" t="s">
        <v>25</v>
      </c>
      <c r="E6" s="15">
        <f t="shared" si="0"/>
        <v>8</v>
      </c>
      <c r="F6" s="15">
        <f t="shared" si="0"/>
        <v>11</v>
      </c>
      <c r="G6" s="15">
        <f t="shared" si="1"/>
        <v>137.5</v>
      </c>
      <c r="H6" s="18">
        <v>6</v>
      </c>
      <c r="I6" s="19">
        <v>9</v>
      </c>
      <c r="J6" s="15">
        <f t="shared" si="2"/>
        <v>150</v>
      </c>
      <c r="K6" s="19"/>
      <c r="L6" s="19"/>
      <c r="M6" s="15">
        <f t="shared" si="3"/>
        <v>0</v>
      </c>
      <c r="N6" s="19"/>
      <c r="O6" s="19"/>
      <c r="P6" s="15">
        <f t="shared" si="4"/>
        <v>0</v>
      </c>
      <c r="Q6" s="19">
        <v>2</v>
      </c>
      <c r="R6" s="19">
        <v>2</v>
      </c>
      <c r="S6" s="15">
        <f t="shared" si="5"/>
        <v>100</v>
      </c>
    </row>
    <row r="7" spans="1:19" ht="30" customHeight="1" x14ac:dyDescent="0.25">
      <c r="A7" s="2" t="s">
        <v>34</v>
      </c>
      <c r="B7" s="11" t="s">
        <v>21</v>
      </c>
      <c r="C7" s="9">
        <v>2013</v>
      </c>
      <c r="D7" s="9" t="s">
        <v>26</v>
      </c>
      <c r="E7" s="15">
        <f t="shared" si="0"/>
        <v>10</v>
      </c>
      <c r="F7" s="15">
        <f t="shared" si="0"/>
        <v>13</v>
      </c>
      <c r="G7" s="15">
        <f t="shared" si="1"/>
        <v>130</v>
      </c>
      <c r="H7" s="16">
        <v>7</v>
      </c>
      <c r="I7" s="17">
        <v>9</v>
      </c>
      <c r="J7" s="15">
        <f t="shared" si="2"/>
        <v>128.57142857142858</v>
      </c>
      <c r="K7" s="17"/>
      <c r="L7" s="17"/>
      <c r="M7" s="15">
        <f t="shared" si="3"/>
        <v>0</v>
      </c>
      <c r="N7" s="17"/>
      <c r="O7" s="17"/>
      <c r="P7" s="15">
        <f t="shared" si="4"/>
        <v>0</v>
      </c>
      <c r="Q7" s="17">
        <v>3</v>
      </c>
      <c r="R7" s="17">
        <v>4</v>
      </c>
      <c r="S7" s="15">
        <f t="shared" si="5"/>
        <v>133.33333333333331</v>
      </c>
    </row>
    <row r="8" spans="1:19" ht="30" customHeight="1" x14ac:dyDescent="0.25">
      <c r="A8" s="3" t="s">
        <v>34</v>
      </c>
      <c r="B8" s="11" t="s">
        <v>21</v>
      </c>
      <c r="C8" s="10">
        <v>2013</v>
      </c>
      <c r="D8" s="10" t="s">
        <v>27</v>
      </c>
      <c r="E8" s="15">
        <f t="shared" si="0"/>
        <v>7</v>
      </c>
      <c r="F8" s="15">
        <f t="shared" si="0"/>
        <v>9</v>
      </c>
      <c r="G8" s="15">
        <f t="shared" si="1"/>
        <v>128.57142857142858</v>
      </c>
      <c r="H8" s="18">
        <v>5</v>
      </c>
      <c r="I8" s="19">
        <v>6</v>
      </c>
      <c r="J8" s="15">
        <f t="shared" si="2"/>
        <v>120</v>
      </c>
      <c r="K8" s="19"/>
      <c r="L8" s="19"/>
      <c r="M8" s="15">
        <f t="shared" si="3"/>
        <v>0</v>
      </c>
      <c r="N8" s="19"/>
      <c r="O8" s="19"/>
      <c r="P8" s="15">
        <f t="shared" si="4"/>
        <v>0</v>
      </c>
      <c r="Q8" s="19">
        <v>2</v>
      </c>
      <c r="R8" s="19">
        <v>3</v>
      </c>
      <c r="S8" s="15">
        <f t="shared" si="5"/>
        <v>150</v>
      </c>
    </row>
    <row r="9" spans="1:19" ht="30" customHeight="1" x14ac:dyDescent="0.25">
      <c r="A9" s="2" t="s">
        <v>34</v>
      </c>
      <c r="B9" s="11" t="s">
        <v>21</v>
      </c>
      <c r="C9" s="9">
        <v>2013</v>
      </c>
      <c r="D9" s="9" t="s">
        <v>28</v>
      </c>
      <c r="E9" s="15">
        <f t="shared" ref="E9:F14" si="6">H9+K9+N9+Q9</f>
        <v>7</v>
      </c>
      <c r="F9" s="15">
        <f t="shared" si="6"/>
        <v>8</v>
      </c>
      <c r="G9" s="15">
        <f t="shared" si="1"/>
        <v>114.28571428571428</v>
      </c>
      <c r="H9" s="16">
        <v>5</v>
      </c>
      <c r="I9" s="17">
        <v>6</v>
      </c>
      <c r="J9" s="15">
        <f t="shared" si="2"/>
        <v>120</v>
      </c>
      <c r="K9" s="17"/>
      <c r="L9" s="17"/>
      <c r="M9" s="15">
        <f t="shared" si="3"/>
        <v>0</v>
      </c>
      <c r="N9" s="17"/>
      <c r="O9" s="17"/>
      <c r="P9" s="15">
        <f t="shared" si="4"/>
        <v>0</v>
      </c>
      <c r="Q9" s="17">
        <v>2</v>
      </c>
      <c r="R9" s="17">
        <v>2</v>
      </c>
      <c r="S9" s="15">
        <f t="shared" si="5"/>
        <v>100</v>
      </c>
    </row>
    <row r="10" spans="1:19" ht="30" customHeight="1" x14ac:dyDescent="0.25">
      <c r="A10" s="3" t="s">
        <v>34</v>
      </c>
      <c r="B10" s="11" t="s">
        <v>21</v>
      </c>
      <c r="C10" s="10">
        <v>2013</v>
      </c>
      <c r="D10" s="10" t="s">
        <v>29</v>
      </c>
      <c r="E10" s="15">
        <f t="shared" si="6"/>
        <v>13</v>
      </c>
      <c r="F10" s="15">
        <f t="shared" si="6"/>
        <v>15</v>
      </c>
      <c r="G10" s="15">
        <f t="shared" si="1"/>
        <v>115.38461538461537</v>
      </c>
      <c r="H10" s="18">
        <v>10</v>
      </c>
      <c r="I10" s="19">
        <v>10</v>
      </c>
      <c r="J10" s="15">
        <f t="shared" si="2"/>
        <v>100</v>
      </c>
      <c r="K10" s="19"/>
      <c r="L10" s="19"/>
      <c r="M10" s="15">
        <f t="shared" si="3"/>
        <v>0</v>
      </c>
      <c r="N10" s="19"/>
      <c r="O10" s="19"/>
      <c r="P10" s="15">
        <f t="shared" si="4"/>
        <v>0</v>
      </c>
      <c r="Q10" s="19">
        <v>3</v>
      </c>
      <c r="R10" s="19">
        <v>5</v>
      </c>
      <c r="S10" s="15">
        <f t="shared" si="5"/>
        <v>166.66666666666669</v>
      </c>
    </row>
    <row r="11" spans="1:19" ht="30" customHeight="1" x14ac:dyDescent="0.25">
      <c r="A11" s="2" t="s">
        <v>34</v>
      </c>
      <c r="B11" s="11" t="s">
        <v>21</v>
      </c>
      <c r="C11" s="9">
        <v>2013</v>
      </c>
      <c r="D11" s="9" t="s">
        <v>30</v>
      </c>
      <c r="E11" s="15">
        <f t="shared" si="6"/>
        <v>14</v>
      </c>
      <c r="F11" s="15">
        <f t="shared" si="6"/>
        <v>15</v>
      </c>
      <c r="G11" s="15">
        <f t="shared" si="1"/>
        <v>107.14285714285714</v>
      </c>
      <c r="H11" s="16">
        <v>9</v>
      </c>
      <c r="I11" s="17">
        <v>9</v>
      </c>
      <c r="J11" s="15">
        <f t="shared" si="2"/>
        <v>100</v>
      </c>
      <c r="K11" s="17"/>
      <c r="L11" s="17"/>
      <c r="M11" s="15">
        <f t="shared" si="3"/>
        <v>0</v>
      </c>
      <c r="N11" s="17"/>
      <c r="O11" s="17"/>
      <c r="P11" s="15">
        <f t="shared" si="4"/>
        <v>0</v>
      </c>
      <c r="Q11" s="17">
        <v>5</v>
      </c>
      <c r="R11" s="17">
        <v>6</v>
      </c>
      <c r="S11" s="15">
        <f t="shared" si="5"/>
        <v>120</v>
      </c>
    </row>
    <row r="12" spans="1:19" ht="30" customHeight="1" x14ac:dyDescent="0.25">
      <c r="A12" s="3" t="s">
        <v>34</v>
      </c>
      <c r="B12" s="11" t="s">
        <v>21</v>
      </c>
      <c r="C12" s="10">
        <v>2013</v>
      </c>
      <c r="D12" s="10" t="s">
        <v>31</v>
      </c>
      <c r="E12" s="15">
        <f t="shared" si="6"/>
        <v>15</v>
      </c>
      <c r="F12" s="15">
        <f t="shared" si="6"/>
        <v>8</v>
      </c>
      <c r="G12" s="15">
        <f t="shared" si="1"/>
        <v>53.333333333333336</v>
      </c>
      <c r="H12" s="18">
        <v>7</v>
      </c>
      <c r="I12" s="19">
        <v>3</v>
      </c>
      <c r="J12" s="15">
        <f t="shared" si="2"/>
        <v>42.857142857142854</v>
      </c>
      <c r="K12" s="19"/>
      <c r="L12" s="19"/>
      <c r="M12" s="15">
        <f t="shared" si="3"/>
        <v>0</v>
      </c>
      <c r="N12" s="19"/>
      <c r="O12" s="19"/>
      <c r="P12" s="15">
        <f t="shared" si="4"/>
        <v>0</v>
      </c>
      <c r="Q12" s="19">
        <v>8</v>
      </c>
      <c r="R12" s="19">
        <v>5</v>
      </c>
      <c r="S12" s="15">
        <f t="shared" si="5"/>
        <v>62.5</v>
      </c>
    </row>
    <row r="13" spans="1:19" ht="30" customHeight="1" x14ac:dyDescent="0.25">
      <c r="A13" s="2" t="s">
        <v>34</v>
      </c>
      <c r="B13" s="11" t="s">
        <v>21</v>
      </c>
      <c r="C13" s="9">
        <v>2013</v>
      </c>
      <c r="D13" s="9" t="s">
        <v>32</v>
      </c>
      <c r="E13" s="15">
        <f t="shared" si="6"/>
        <v>13</v>
      </c>
      <c r="F13" s="15">
        <f t="shared" si="6"/>
        <v>10</v>
      </c>
      <c r="G13" s="15">
        <f t="shared" si="1"/>
        <v>76.923076923076934</v>
      </c>
      <c r="H13" s="16">
        <v>6</v>
      </c>
      <c r="I13" s="17">
        <v>7</v>
      </c>
      <c r="J13" s="15">
        <f t="shared" si="2"/>
        <v>116.66666666666667</v>
      </c>
      <c r="K13" s="17"/>
      <c r="L13" s="17"/>
      <c r="M13" s="15">
        <f t="shared" si="3"/>
        <v>0</v>
      </c>
      <c r="N13" s="17"/>
      <c r="O13" s="17"/>
      <c r="P13" s="15">
        <f t="shared" si="4"/>
        <v>0</v>
      </c>
      <c r="Q13" s="17">
        <v>7</v>
      </c>
      <c r="R13" s="17">
        <v>3</v>
      </c>
      <c r="S13" s="15">
        <f t="shared" si="5"/>
        <v>42.857142857142854</v>
      </c>
    </row>
    <row r="14" spans="1:19" ht="30" customHeight="1" x14ac:dyDescent="0.25">
      <c r="A14" s="3" t="s">
        <v>34</v>
      </c>
      <c r="B14" s="11" t="s">
        <v>21</v>
      </c>
      <c r="C14" s="10">
        <v>2013</v>
      </c>
      <c r="D14" s="10" t="s">
        <v>33</v>
      </c>
      <c r="E14" s="15">
        <f t="shared" si="6"/>
        <v>4</v>
      </c>
      <c r="F14" s="15">
        <f t="shared" si="6"/>
        <v>8</v>
      </c>
      <c r="G14" s="15">
        <f t="shared" si="1"/>
        <v>200</v>
      </c>
      <c r="H14" s="18">
        <v>3</v>
      </c>
      <c r="I14" s="19">
        <v>2</v>
      </c>
      <c r="J14" s="15">
        <f t="shared" si="2"/>
        <v>66.666666666666657</v>
      </c>
      <c r="K14" s="19"/>
      <c r="L14" s="19"/>
      <c r="M14" s="15">
        <f t="shared" si="3"/>
        <v>0</v>
      </c>
      <c r="N14" s="19"/>
      <c r="O14" s="19"/>
      <c r="P14" s="15">
        <f t="shared" si="4"/>
        <v>0</v>
      </c>
      <c r="Q14" s="19">
        <v>1</v>
      </c>
      <c r="R14" s="19">
        <v>6</v>
      </c>
      <c r="S14" s="15">
        <f t="shared" si="5"/>
        <v>600</v>
      </c>
    </row>
    <row r="15" spans="1:19" ht="30" customHeight="1" x14ac:dyDescent="0.25">
      <c r="A15" s="2" t="s">
        <v>36</v>
      </c>
      <c r="B15" s="12" t="s">
        <v>35</v>
      </c>
      <c r="C15" s="9">
        <v>2013</v>
      </c>
      <c r="D15" s="9" t="s">
        <v>22</v>
      </c>
      <c r="E15" s="15">
        <f t="shared" ref="E15:F26" si="7">H15+K15+N15+Q15</f>
        <v>3132</v>
      </c>
      <c r="F15" s="15">
        <f t="shared" si="7"/>
        <v>3061</v>
      </c>
      <c r="G15" s="15">
        <f t="shared" ref="G15:G26" si="8">IFERROR(F15/E15*100,0)</f>
        <v>97.733077905491697</v>
      </c>
      <c r="H15" s="16">
        <v>2082</v>
      </c>
      <c r="I15" s="17">
        <v>1370</v>
      </c>
      <c r="J15" s="15">
        <f t="shared" ref="J15:J26" si="9">IFERROR(I15/H15*100,0)</f>
        <v>65.802113352545632</v>
      </c>
      <c r="K15" s="17"/>
      <c r="L15" s="17"/>
      <c r="M15" s="15">
        <f t="shared" ref="M15:M26" si="10">IFERROR(L15/K15*100,0)</f>
        <v>0</v>
      </c>
      <c r="N15" s="17"/>
      <c r="O15" s="17"/>
      <c r="P15" s="15">
        <f t="shared" ref="P15:P26" si="11">IFERROR(O15/N15*100,0)</f>
        <v>0</v>
      </c>
      <c r="Q15" s="17">
        <v>1050</v>
      </c>
      <c r="R15" s="17">
        <v>1691</v>
      </c>
      <c r="S15" s="15">
        <f t="shared" ref="S15:S26" si="12">IFERROR(R15/Q15*100,0)</f>
        <v>161.04761904761904</v>
      </c>
    </row>
    <row r="16" spans="1:19" ht="30" customHeight="1" x14ac:dyDescent="0.25">
      <c r="A16" s="3" t="s">
        <v>36</v>
      </c>
      <c r="B16" s="12" t="s">
        <v>35</v>
      </c>
      <c r="C16" s="10">
        <v>2013</v>
      </c>
      <c r="D16" s="10" t="s">
        <v>23</v>
      </c>
      <c r="E16" s="15">
        <f t="shared" si="7"/>
        <v>4536</v>
      </c>
      <c r="F16" s="15">
        <f t="shared" si="7"/>
        <v>4612</v>
      </c>
      <c r="G16" s="15">
        <f t="shared" si="8"/>
        <v>101.67548500881833</v>
      </c>
      <c r="H16" s="18">
        <v>2161</v>
      </c>
      <c r="I16" s="19">
        <v>2146</v>
      </c>
      <c r="J16" s="15">
        <f t="shared" si="9"/>
        <v>99.305876908838499</v>
      </c>
      <c r="K16" s="19"/>
      <c r="L16" s="19"/>
      <c r="M16" s="15">
        <f t="shared" si="10"/>
        <v>0</v>
      </c>
      <c r="N16" s="19"/>
      <c r="O16" s="19"/>
      <c r="P16" s="15">
        <f t="shared" si="11"/>
        <v>0</v>
      </c>
      <c r="Q16" s="19">
        <v>2375</v>
      </c>
      <c r="R16" s="19">
        <v>2466</v>
      </c>
      <c r="S16" s="15">
        <f t="shared" si="12"/>
        <v>103.83157894736843</v>
      </c>
    </row>
    <row r="17" spans="1:19" ht="30" customHeight="1" x14ac:dyDescent="0.25">
      <c r="A17" s="2" t="s">
        <v>36</v>
      </c>
      <c r="B17" s="12" t="s">
        <v>35</v>
      </c>
      <c r="C17" s="9">
        <v>2013</v>
      </c>
      <c r="D17" s="9" t="s">
        <v>24</v>
      </c>
      <c r="E17" s="15">
        <f t="shared" si="7"/>
        <v>3031</v>
      </c>
      <c r="F17" s="15">
        <f t="shared" si="7"/>
        <v>4093</v>
      </c>
      <c r="G17" s="15">
        <f t="shared" si="8"/>
        <v>135.0379412735071</v>
      </c>
      <c r="H17" s="16">
        <v>1731</v>
      </c>
      <c r="I17" s="17">
        <v>2332</v>
      </c>
      <c r="J17" s="15">
        <f t="shared" si="9"/>
        <v>134.71981513575969</v>
      </c>
      <c r="K17" s="17"/>
      <c r="L17" s="17"/>
      <c r="M17" s="15">
        <f t="shared" si="10"/>
        <v>0</v>
      </c>
      <c r="N17" s="17"/>
      <c r="O17" s="17"/>
      <c r="P17" s="15">
        <f t="shared" si="11"/>
        <v>0</v>
      </c>
      <c r="Q17" s="17">
        <v>1300</v>
      </c>
      <c r="R17" s="17">
        <v>1761</v>
      </c>
      <c r="S17" s="15">
        <f t="shared" si="12"/>
        <v>135.46153846153845</v>
      </c>
    </row>
    <row r="18" spans="1:19" ht="30" customHeight="1" x14ac:dyDescent="0.25">
      <c r="A18" s="3" t="s">
        <v>36</v>
      </c>
      <c r="B18" s="12" t="s">
        <v>35</v>
      </c>
      <c r="C18" s="10">
        <v>2013</v>
      </c>
      <c r="D18" s="10" t="s">
        <v>25</v>
      </c>
      <c r="E18" s="15">
        <f t="shared" si="7"/>
        <v>2830</v>
      </c>
      <c r="F18" s="15">
        <f t="shared" si="7"/>
        <v>4668</v>
      </c>
      <c r="G18" s="15">
        <f t="shared" si="8"/>
        <v>164.9469964664311</v>
      </c>
      <c r="H18" s="18">
        <v>1830</v>
      </c>
      <c r="I18" s="19">
        <v>2297</v>
      </c>
      <c r="J18" s="15">
        <f t="shared" si="9"/>
        <v>125.51912568306011</v>
      </c>
      <c r="K18" s="19"/>
      <c r="L18" s="19"/>
      <c r="M18" s="15">
        <f t="shared" si="10"/>
        <v>0</v>
      </c>
      <c r="N18" s="19"/>
      <c r="O18" s="19"/>
      <c r="P18" s="15">
        <f t="shared" si="11"/>
        <v>0</v>
      </c>
      <c r="Q18" s="19">
        <v>1000</v>
      </c>
      <c r="R18" s="19">
        <v>2371</v>
      </c>
      <c r="S18" s="15">
        <f t="shared" si="12"/>
        <v>237.1</v>
      </c>
    </row>
    <row r="19" spans="1:19" ht="30" customHeight="1" x14ac:dyDescent="0.25">
      <c r="A19" s="2" t="s">
        <v>36</v>
      </c>
      <c r="B19" s="12" t="s">
        <v>35</v>
      </c>
      <c r="C19" s="9">
        <v>2013</v>
      </c>
      <c r="D19" s="9" t="s">
        <v>26</v>
      </c>
      <c r="E19" s="15">
        <f t="shared" si="7"/>
        <v>3304</v>
      </c>
      <c r="F19" s="15">
        <f t="shared" si="7"/>
        <v>5596</v>
      </c>
      <c r="G19" s="15">
        <f t="shared" si="8"/>
        <v>169.37046004842614</v>
      </c>
      <c r="H19" s="16">
        <v>2017</v>
      </c>
      <c r="I19" s="17">
        <v>3314</v>
      </c>
      <c r="J19" s="15">
        <f t="shared" si="9"/>
        <v>164.30342092216165</v>
      </c>
      <c r="K19" s="17"/>
      <c r="L19" s="17"/>
      <c r="M19" s="15">
        <f t="shared" si="10"/>
        <v>0</v>
      </c>
      <c r="N19" s="17"/>
      <c r="O19" s="17"/>
      <c r="P19" s="15">
        <f t="shared" si="11"/>
        <v>0</v>
      </c>
      <c r="Q19" s="17">
        <v>1287</v>
      </c>
      <c r="R19" s="17">
        <v>2282</v>
      </c>
      <c r="S19" s="15">
        <f t="shared" si="12"/>
        <v>177.31157731157731</v>
      </c>
    </row>
    <row r="20" spans="1:19" ht="30" customHeight="1" x14ac:dyDescent="0.25">
      <c r="A20" s="3" t="s">
        <v>36</v>
      </c>
      <c r="B20" s="12" t="s">
        <v>35</v>
      </c>
      <c r="C20" s="10">
        <v>2013</v>
      </c>
      <c r="D20" s="10" t="s">
        <v>27</v>
      </c>
      <c r="E20" s="15">
        <f t="shared" si="7"/>
        <v>3502</v>
      </c>
      <c r="F20" s="15">
        <f t="shared" si="7"/>
        <v>6243</v>
      </c>
      <c r="G20" s="15">
        <f t="shared" si="8"/>
        <v>178.26956025128499</v>
      </c>
      <c r="H20" s="18">
        <v>2102</v>
      </c>
      <c r="I20" s="19">
        <v>2150</v>
      </c>
      <c r="J20" s="15">
        <f t="shared" si="9"/>
        <v>102.28353948620361</v>
      </c>
      <c r="K20" s="19"/>
      <c r="L20" s="19"/>
      <c r="M20" s="15">
        <f t="shared" si="10"/>
        <v>0</v>
      </c>
      <c r="N20" s="19"/>
      <c r="O20" s="19"/>
      <c r="P20" s="15">
        <f t="shared" si="11"/>
        <v>0</v>
      </c>
      <c r="Q20" s="19">
        <v>1400</v>
      </c>
      <c r="R20" s="19">
        <v>4093</v>
      </c>
      <c r="S20" s="15">
        <f t="shared" si="12"/>
        <v>292.35714285714283</v>
      </c>
    </row>
    <row r="21" spans="1:19" ht="30" customHeight="1" x14ac:dyDescent="0.25">
      <c r="A21" s="2" t="s">
        <v>36</v>
      </c>
      <c r="B21" s="12" t="s">
        <v>35</v>
      </c>
      <c r="C21" s="9">
        <v>2013</v>
      </c>
      <c r="D21" s="9" t="s">
        <v>28</v>
      </c>
      <c r="E21" s="15">
        <f t="shared" si="7"/>
        <v>3526</v>
      </c>
      <c r="F21" s="15">
        <f t="shared" si="7"/>
        <v>4460</v>
      </c>
      <c r="G21" s="15">
        <f t="shared" si="8"/>
        <v>126.48893930799774</v>
      </c>
      <c r="H21" s="16">
        <v>2276</v>
      </c>
      <c r="I21" s="17">
        <v>1789</v>
      </c>
      <c r="J21" s="15">
        <f t="shared" si="9"/>
        <v>78.602811950790866</v>
      </c>
      <c r="K21" s="17"/>
      <c r="L21" s="17"/>
      <c r="M21" s="15">
        <f t="shared" si="10"/>
        <v>0</v>
      </c>
      <c r="N21" s="17"/>
      <c r="O21" s="17"/>
      <c r="P21" s="15">
        <f t="shared" si="11"/>
        <v>0</v>
      </c>
      <c r="Q21" s="17">
        <v>1250</v>
      </c>
      <c r="R21" s="17">
        <v>2671</v>
      </c>
      <c r="S21" s="15">
        <f t="shared" si="12"/>
        <v>213.68</v>
      </c>
    </row>
    <row r="22" spans="1:19" ht="30" customHeight="1" x14ac:dyDescent="0.25">
      <c r="A22" s="3" t="s">
        <v>36</v>
      </c>
      <c r="B22" s="12" t="s">
        <v>35</v>
      </c>
      <c r="C22" s="10">
        <v>2013</v>
      </c>
      <c r="D22" s="10" t="s">
        <v>29</v>
      </c>
      <c r="E22" s="15">
        <f t="shared" si="7"/>
        <v>6759</v>
      </c>
      <c r="F22" s="15">
        <f t="shared" si="7"/>
        <v>5420</v>
      </c>
      <c r="G22" s="15">
        <f t="shared" si="8"/>
        <v>80.1893771267939</v>
      </c>
      <c r="H22" s="18">
        <v>3079</v>
      </c>
      <c r="I22" s="19">
        <v>3381</v>
      </c>
      <c r="J22" s="15">
        <f t="shared" si="9"/>
        <v>109.80837934394283</v>
      </c>
      <c r="K22" s="19"/>
      <c r="L22" s="19"/>
      <c r="M22" s="15">
        <f t="shared" si="10"/>
        <v>0</v>
      </c>
      <c r="N22" s="19"/>
      <c r="O22" s="19"/>
      <c r="P22" s="15">
        <f t="shared" si="11"/>
        <v>0</v>
      </c>
      <c r="Q22" s="19">
        <v>3680</v>
      </c>
      <c r="R22" s="19">
        <v>2039</v>
      </c>
      <c r="S22" s="15">
        <f t="shared" si="12"/>
        <v>55.407608695652179</v>
      </c>
    </row>
    <row r="23" spans="1:19" ht="30" customHeight="1" x14ac:dyDescent="0.25">
      <c r="A23" s="2" t="s">
        <v>36</v>
      </c>
      <c r="B23" s="12" t="s">
        <v>35</v>
      </c>
      <c r="C23" s="9">
        <v>2013</v>
      </c>
      <c r="D23" s="9" t="s">
        <v>30</v>
      </c>
      <c r="E23" s="15">
        <f t="shared" si="7"/>
        <v>5135</v>
      </c>
      <c r="F23" s="15">
        <f t="shared" si="7"/>
        <v>3642</v>
      </c>
      <c r="G23" s="15">
        <f t="shared" si="8"/>
        <v>70.925024342745857</v>
      </c>
      <c r="H23" s="16">
        <v>3118</v>
      </c>
      <c r="I23" s="17">
        <v>1412</v>
      </c>
      <c r="J23" s="15">
        <f t="shared" si="9"/>
        <v>45.285439384220652</v>
      </c>
      <c r="K23" s="17"/>
      <c r="L23" s="17"/>
      <c r="M23" s="15">
        <f t="shared" si="10"/>
        <v>0</v>
      </c>
      <c r="N23" s="17"/>
      <c r="O23" s="17"/>
      <c r="P23" s="15">
        <f t="shared" si="11"/>
        <v>0</v>
      </c>
      <c r="Q23" s="17">
        <v>2017</v>
      </c>
      <c r="R23" s="17">
        <v>2230</v>
      </c>
      <c r="S23" s="15">
        <f t="shared" si="12"/>
        <v>110.56023797719385</v>
      </c>
    </row>
    <row r="24" spans="1:19" ht="30" customHeight="1" x14ac:dyDescent="0.25">
      <c r="A24" s="3" t="s">
        <v>36</v>
      </c>
      <c r="B24" s="12" t="s">
        <v>35</v>
      </c>
      <c r="C24" s="10">
        <v>2013</v>
      </c>
      <c r="D24" s="10" t="s">
        <v>31</v>
      </c>
      <c r="E24" s="15">
        <f t="shared" si="7"/>
        <v>6730</v>
      </c>
      <c r="F24" s="15">
        <f t="shared" si="7"/>
        <v>4297</v>
      </c>
      <c r="G24" s="15">
        <f t="shared" si="8"/>
        <v>63.848439821693901</v>
      </c>
      <c r="H24" s="18">
        <v>1805</v>
      </c>
      <c r="I24" s="19">
        <v>1182</v>
      </c>
      <c r="J24" s="15">
        <f t="shared" si="9"/>
        <v>65.48476454293629</v>
      </c>
      <c r="K24" s="19"/>
      <c r="L24" s="19"/>
      <c r="M24" s="15">
        <f t="shared" si="10"/>
        <v>0</v>
      </c>
      <c r="N24" s="19"/>
      <c r="O24" s="19"/>
      <c r="P24" s="15">
        <f t="shared" si="11"/>
        <v>0</v>
      </c>
      <c r="Q24" s="19">
        <v>4925</v>
      </c>
      <c r="R24" s="19">
        <v>3115</v>
      </c>
      <c r="S24" s="15">
        <f t="shared" si="12"/>
        <v>63.248730964467001</v>
      </c>
    </row>
    <row r="25" spans="1:19" ht="30" customHeight="1" x14ac:dyDescent="0.25">
      <c r="A25" s="2" t="s">
        <v>36</v>
      </c>
      <c r="B25" s="12" t="s">
        <v>35</v>
      </c>
      <c r="C25" s="9">
        <v>2013</v>
      </c>
      <c r="D25" s="9" t="s">
        <v>32</v>
      </c>
      <c r="E25" s="15">
        <f t="shared" si="7"/>
        <v>5914</v>
      </c>
      <c r="F25" s="15">
        <f t="shared" si="7"/>
        <v>2720</v>
      </c>
      <c r="G25" s="15">
        <f t="shared" si="8"/>
        <v>45.992560027054445</v>
      </c>
      <c r="H25" s="16">
        <v>1562</v>
      </c>
      <c r="I25" s="17">
        <v>718</v>
      </c>
      <c r="J25" s="15">
        <f t="shared" si="9"/>
        <v>45.966709346991038</v>
      </c>
      <c r="K25" s="17"/>
      <c r="L25" s="17"/>
      <c r="M25" s="15">
        <f t="shared" si="10"/>
        <v>0</v>
      </c>
      <c r="N25" s="17"/>
      <c r="O25" s="17"/>
      <c r="P25" s="15">
        <f t="shared" si="11"/>
        <v>0</v>
      </c>
      <c r="Q25" s="17">
        <v>4352</v>
      </c>
      <c r="R25" s="17">
        <v>2002</v>
      </c>
      <c r="S25" s="15">
        <f t="shared" si="12"/>
        <v>46.001838235294116</v>
      </c>
    </row>
    <row r="26" spans="1:19" ht="15" customHeight="1" x14ac:dyDescent="0.25">
      <c r="A26" s="3" t="s">
        <v>36</v>
      </c>
      <c r="B26" s="12" t="s">
        <v>35</v>
      </c>
      <c r="C26" s="10">
        <v>2013</v>
      </c>
      <c r="D26" s="10" t="s">
        <v>33</v>
      </c>
      <c r="E26" s="15">
        <f t="shared" si="7"/>
        <v>2571</v>
      </c>
      <c r="F26" s="15">
        <f t="shared" si="7"/>
        <v>4540</v>
      </c>
      <c r="G26" s="15">
        <f t="shared" si="8"/>
        <v>176.58498638661999</v>
      </c>
      <c r="H26" s="18">
        <v>880</v>
      </c>
      <c r="I26" s="19">
        <v>2443</v>
      </c>
      <c r="J26" s="15">
        <f t="shared" si="9"/>
        <v>277.61363636363637</v>
      </c>
      <c r="K26" s="19"/>
      <c r="L26" s="19"/>
      <c r="M26" s="15">
        <f t="shared" si="10"/>
        <v>0</v>
      </c>
      <c r="N26" s="19"/>
      <c r="O26" s="19"/>
      <c r="P26" s="15">
        <f t="shared" si="11"/>
        <v>0</v>
      </c>
      <c r="Q26" s="19">
        <v>1691</v>
      </c>
      <c r="R26" s="19">
        <v>2097</v>
      </c>
      <c r="S26" s="15">
        <f t="shared" si="12"/>
        <v>124.00946185688942</v>
      </c>
    </row>
    <row r="27" spans="1:19" ht="30" customHeight="1" x14ac:dyDescent="0.25">
      <c r="A27" s="8" t="s">
        <v>37</v>
      </c>
      <c r="B27" s="13" t="s">
        <v>38</v>
      </c>
      <c r="C27" s="9">
        <v>2013</v>
      </c>
      <c r="D27" s="9" t="s">
        <v>22</v>
      </c>
      <c r="E27" s="15">
        <f t="shared" ref="E27:F62" si="13">H27+K27+N27+Q27</f>
        <v>0</v>
      </c>
      <c r="F27" s="15">
        <f t="shared" si="13"/>
        <v>684269.06599999999</v>
      </c>
      <c r="G27" s="15">
        <f t="shared" ref="G27:G39" si="14">IFERROR(F27/E27*100,0)</f>
        <v>0</v>
      </c>
      <c r="H27" s="16"/>
      <c r="I27" s="17">
        <v>438898.01199999999</v>
      </c>
      <c r="J27" s="15">
        <f t="shared" ref="J27:J40" si="15">IFERROR(I27/H27*100,0)</f>
        <v>0</v>
      </c>
      <c r="K27" s="17"/>
      <c r="L27" s="17">
        <v>121871.87699999999</v>
      </c>
      <c r="M27" s="15">
        <f t="shared" ref="M27:M39" si="16">IFERROR(L27/K27*100,0)</f>
        <v>0</v>
      </c>
      <c r="N27" s="17"/>
      <c r="O27" s="17"/>
      <c r="P27" s="15">
        <f t="shared" ref="P27:P39" si="17">IFERROR(O27/N27*100,0)</f>
        <v>0</v>
      </c>
      <c r="Q27" s="17"/>
      <c r="R27" s="17">
        <v>123499.177</v>
      </c>
      <c r="S27" s="15">
        <f t="shared" ref="S27:S39" si="18">IFERROR(R27/Q27*100,0)</f>
        <v>0</v>
      </c>
    </row>
    <row r="28" spans="1:19" ht="30" customHeight="1" x14ac:dyDescent="0.25">
      <c r="A28" s="8" t="s">
        <v>39</v>
      </c>
      <c r="B28" s="13" t="s">
        <v>38</v>
      </c>
      <c r="C28" s="9">
        <v>2013</v>
      </c>
      <c r="D28" s="9" t="s">
        <v>22</v>
      </c>
      <c r="E28" s="15">
        <f t="shared" si="13"/>
        <v>0</v>
      </c>
      <c r="F28" s="15">
        <f t="shared" si="13"/>
        <v>0</v>
      </c>
      <c r="G28" s="15">
        <f t="shared" si="14"/>
        <v>0</v>
      </c>
      <c r="H28" s="20"/>
      <c r="I28" s="21">
        <v>0</v>
      </c>
      <c r="J28" s="15">
        <f t="shared" si="15"/>
        <v>0</v>
      </c>
      <c r="K28" s="21"/>
      <c r="L28" s="21"/>
      <c r="M28" s="15">
        <f t="shared" si="16"/>
        <v>0</v>
      </c>
      <c r="N28" s="19"/>
      <c r="O28" s="19"/>
      <c r="P28" s="15">
        <f t="shared" si="17"/>
        <v>0</v>
      </c>
      <c r="Q28" s="21"/>
      <c r="R28" s="21"/>
      <c r="S28" s="15">
        <f t="shared" si="18"/>
        <v>0</v>
      </c>
    </row>
    <row r="29" spans="1:19" ht="30" customHeight="1" x14ac:dyDescent="0.25">
      <c r="A29" s="8" t="s">
        <v>37</v>
      </c>
      <c r="B29" s="13" t="s">
        <v>38</v>
      </c>
      <c r="C29" s="9">
        <v>2013</v>
      </c>
      <c r="D29" s="10" t="s">
        <v>23</v>
      </c>
      <c r="E29" s="15">
        <f>H31+K29+N29+Q29</f>
        <v>2698230</v>
      </c>
      <c r="F29" s="15">
        <f t="shared" si="13"/>
        <v>1056815.233</v>
      </c>
      <c r="G29" s="15">
        <f t="shared" si="14"/>
        <v>39.166981057952803</v>
      </c>
      <c r="H29" s="16"/>
      <c r="I29" s="17">
        <v>712255.81599999999</v>
      </c>
      <c r="J29" s="15">
        <f>IFERROR(I29/H29*100,0)</f>
        <v>0</v>
      </c>
      <c r="K29" s="17"/>
      <c r="L29" s="17">
        <v>139926.283</v>
      </c>
      <c r="M29" s="15">
        <f t="shared" si="16"/>
        <v>0</v>
      </c>
      <c r="N29" s="17"/>
      <c r="O29" s="17"/>
      <c r="P29" s="15">
        <f t="shared" si="17"/>
        <v>0</v>
      </c>
      <c r="Q29" s="17"/>
      <c r="R29" s="17">
        <v>204633.13399999999</v>
      </c>
      <c r="S29" s="15">
        <f t="shared" si="18"/>
        <v>0</v>
      </c>
    </row>
    <row r="30" spans="1:19" ht="30" customHeight="1" x14ac:dyDescent="0.25">
      <c r="A30" s="8" t="s">
        <v>39</v>
      </c>
      <c r="B30" s="13" t="s">
        <v>38</v>
      </c>
      <c r="C30" s="9">
        <v>2013</v>
      </c>
      <c r="D30" s="10" t="s">
        <v>23</v>
      </c>
      <c r="E30" s="15">
        <f t="shared" si="13"/>
        <v>0</v>
      </c>
      <c r="F30" s="15">
        <f t="shared" si="13"/>
        <v>16953.750749999999</v>
      </c>
      <c r="G30" s="15">
        <f t="shared" si="14"/>
        <v>0</v>
      </c>
      <c r="H30" s="20"/>
      <c r="I30" s="21">
        <v>16953.750749999999</v>
      </c>
      <c r="J30" s="15">
        <f t="shared" si="15"/>
        <v>0</v>
      </c>
      <c r="K30" s="21"/>
      <c r="L30" s="21"/>
      <c r="M30" s="15">
        <f t="shared" si="16"/>
        <v>0</v>
      </c>
      <c r="N30" s="19"/>
      <c r="O30" s="19"/>
      <c r="P30" s="15">
        <f t="shared" si="17"/>
        <v>0</v>
      </c>
      <c r="Q30" s="21"/>
      <c r="R30" s="21"/>
      <c r="S30" s="15">
        <f t="shared" si="18"/>
        <v>0</v>
      </c>
    </row>
    <row r="31" spans="1:19" ht="30" customHeight="1" x14ac:dyDescent="0.25">
      <c r="A31" s="8" t="s">
        <v>37</v>
      </c>
      <c r="B31" s="13" t="s">
        <v>38</v>
      </c>
      <c r="C31" s="9">
        <v>2013</v>
      </c>
      <c r="D31" s="9" t="s">
        <v>24</v>
      </c>
      <c r="E31" s="15">
        <f>H31+K31+N31+Q31</f>
        <v>3548802</v>
      </c>
      <c r="F31" s="15">
        <f t="shared" si="13"/>
        <v>1293432.7610000002</v>
      </c>
      <c r="G31" s="15">
        <f t="shared" si="14"/>
        <v>36.447025249647631</v>
      </c>
      <c r="H31" s="16">
        <v>2698230</v>
      </c>
      <c r="I31" s="17">
        <v>1054209.172</v>
      </c>
      <c r="J31" s="15">
        <f>IFERROR(I31/H31*100,0)</f>
        <v>39.070396963935615</v>
      </c>
      <c r="K31" s="17">
        <v>397483</v>
      </c>
      <c r="L31" s="17">
        <v>106510.84</v>
      </c>
      <c r="M31" s="15">
        <f t="shared" si="16"/>
        <v>26.7963258806037</v>
      </c>
      <c r="N31" s="17">
        <v>4616</v>
      </c>
      <c r="O31" s="17">
        <v>6205</v>
      </c>
      <c r="P31" s="15">
        <f t="shared" si="17"/>
        <v>134.42374350086655</v>
      </c>
      <c r="Q31" s="17">
        <v>448473</v>
      </c>
      <c r="R31" s="17">
        <v>126507.749</v>
      </c>
      <c r="S31" s="15">
        <f t="shared" si="18"/>
        <v>28.208554138153239</v>
      </c>
    </row>
    <row r="32" spans="1:19" ht="30" customHeight="1" x14ac:dyDescent="0.25">
      <c r="A32" s="8" t="s">
        <v>39</v>
      </c>
      <c r="B32" s="13" t="s">
        <v>38</v>
      </c>
      <c r="C32" s="9">
        <v>2013</v>
      </c>
      <c r="D32" s="9" t="s">
        <v>24</v>
      </c>
      <c r="E32" s="15">
        <f t="shared" si="13"/>
        <v>0</v>
      </c>
      <c r="F32" s="15">
        <f t="shared" si="13"/>
        <v>0</v>
      </c>
      <c r="G32" s="15">
        <f t="shared" si="14"/>
        <v>0</v>
      </c>
      <c r="H32" s="20"/>
      <c r="I32" s="21">
        <v>0</v>
      </c>
      <c r="J32" s="15">
        <f t="shared" si="15"/>
        <v>0</v>
      </c>
      <c r="K32" s="21"/>
      <c r="L32" s="21"/>
      <c r="M32" s="15">
        <f t="shared" si="16"/>
        <v>0</v>
      </c>
      <c r="N32" s="19"/>
      <c r="O32" s="19"/>
      <c r="P32" s="15">
        <f t="shared" si="17"/>
        <v>0</v>
      </c>
      <c r="Q32" s="21"/>
      <c r="R32" s="21"/>
      <c r="S32" s="15">
        <f t="shared" si="18"/>
        <v>0</v>
      </c>
    </row>
    <row r="33" spans="1:19" ht="30" customHeight="1" x14ac:dyDescent="0.25">
      <c r="A33" s="8" t="s">
        <v>37</v>
      </c>
      <c r="B33" s="13" t="s">
        <v>38</v>
      </c>
      <c r="C33" s="9">
        <v>2013</v>
      </c>
      <c r="D33" s="10" t="s">
        <v>25</v>
      </c>
      <c r="E33" s="15">
        <f t="shared" si="13"/>
        <v>0</v>
      </c>
      <c r="F33" s="15">
        <f t="shared" si="13"/>
        <v>1209175.111</v>
      </c>
      <c r="G33" s="15">
        <f t="shared" si="14"/>
        <v>0</v>
      </c>
      <c r="H33" s="16"/>
      <c r="I33" s="17">
        <v>1006793.496</v>
      </c>
      <c r="J33" s="15">
        <f t="shared" si="15"/>
        <v>0</v>
      </c>
      <c r="K33" s="17"/>
      <c r="L33" s="17">
        <v>109266.087</v>
      </c>
      <c r="M33" s="15">
        <f t="shared" si="16"/>
        <v>0</v>
      </c>
      <c r="N33" s="17"/>
      <c r="O33" s="17"/>
      <c r="P33" s="15">
        <f t="shared" si="17"/>
        <v>0</v>
      </c>
      <c r="Q33" s="17"/>
      <c r="R33" s="17">
        <v>93115.528000000006</v>
      </c>
      <c r="S33" s="15">
        <f t="shared" si="18"/>
        <v>0</v>
      </c>
    </row>
    <row r="34" spans="1:19" ht="30" customHeight="1" x14ac:dyDescent="0.25">
      <c r="A34" s="8" t="s">
        <v>39</v>
      </c>
      <c r="B34" s="13" t="s">
        <v>38</v>
      </c>
      <c r="C34" s="9">
        <v>2013</v>
      </c>
      <c r="D34" s="10" t="s">
        <v>25</v>
      </c>
      <c r="E34" s="15">
        <f t="shared" si="13"/>
        <v>0</v>
      </c>
      <c r="F34" s="15">
        <f t="shared" si="13"/>
        <v>14214.159</v>
      </c>
      <c r="G34" s="15">
        <f t="shared" si="14"/>
        <v>0</v>
      </c>
      <c r="H34" s="20"/>
      <c r="I34" s="21">
        <v>14214.159</v>
      </c>
      <c r="J34" s="15">
        <f t="shared" si="15"/>
        <v>0</v>
      </c>
      <c r="K34" s="21"/>
      <c r="L34" s="21"/>
      <c r="M34" s="15">
        <f t="shared" si="16"/>
        <v>0</v>
      </c>
      <c r="N34" s="19"/>
      <c r="O34" s="19"/>
      <c r="P34" s="15">
        <f t="shared" si="17"/>
        <v>0</v>
      </c>
      <c r="Q34" s="21"/>
      <c r="R34" s="21"/>
      <c r="S34" s="15">
        <f t="shared" si="18"/>
        <v>0</v>
      </c>
    </row>
    <row r="35" spans="1:19" ht="30" customHeight="1" x14ac:dyDescent="0.25">
      <c r="A35" s="8" t="s">
        <v>37</v>
      </c>
      <c r="B35" s="13" t="s">
        <v>38</v>
      </c>
      <c r="C35" s="9">
        <v>2013</v>
      </c>
      <c r="D35" s="9" t="s">
        <v>26</v>
      </c>
      <c r="E35" s="15">
        <f t="shared" si="13"/>
        <v>0</v>
      </c>
      <c r="F35" s="15">
        <f t="shared" si="13"/>
        <v>1262585.7609999999</v>
      </c>
      <c r="G35" s="15">
        <f t="shared" si="14"/>
        <v>0</v>
      </c>
      <c r="H35" s="16"/>
      <c r="I35" s="17">
        <v>943490.424</v>
      </c>
      <c r="J35" s="15">
        <f t="shared" si="15"/>
        <v>0</v>
      </c>
      <c r="K35" s="17"/>
      <c r="L35" s="17">
        <v>107047.18700000001</v>
      </c>
      <c r="M35" s="15">
        <f t="shared" si="16"/>
        <v>0</v>
      </c>
      <c r="N35" s="17"/>
      <c r="O35" s="17"/>
      <c r="P35" s="15">
        <f t="shared" si="17"/>
        <v>0</v>
      </c>
      <c r="Q35" s="17"/>
      <c r="R35" s="17">
        <v>212048.15</v>
      </c>
      <c r="S35" s="15">
        <f t="shared" si="18"/>
        <v>0</v>
      </c>
    </row>
    <row r="36" spans="1:19" ht="30" customHeight="1" x14ac:dyDescent="0.25">
      <c r="A36" s="8" t="s">
        <v>39</v>
      </c>
      <c r="B36" s="13" t="s">
        <v>38</v>
      </c>
      <c r="C36" s="9">
        <v>2013</v>
      </c>
      <c r="D36" s="9" t="s">
        <v>26</v>
      </c>
      <c r="E36" s="15">
        <f t="shared" si="13"/>
        <v>0</v>
      </c>
      <c r="F36" s="15">
        <f t="shared" si="13"/>
        <v>16991.985000000001</v>
      </c>
      <c r="G36" s="15">
        <f t="shared" si="14"/>
        <v>0</v>
      </c>
      <c r="H36" s="20"/>
      <c r="I36" s="21">
        <v>16991.985000000001</v>
      </c>
      <c r="J36" s="15">
        <f t="shared" si="15"/>
        <v>0</v>
      </c>
      <c r="K36" s="21"/>
      <c r="L36" s="21"/>
      <c r="M36" s="15">
        <f t="shared" si="16"/>
        <v>0</v>
      </c>
      <c r="N36" s="19"/>
      <c r="O36" s="19"/>
      <c r="P36" s="15">
        <f t="shared" si="17"/>
        <v>0</v>
      </c>
      <c r="Q36" s="21"/>
      <c r="R36" s="21"/>
      <c r="S36" s="15">
        <f t="shared" si="18"/>
        <v>0</v>
      </c>
    </row>
    <row r="37" spans="1:19" ht="30" customHeight="1" x14ac:dyDescent="0.25">
      <c r="A37" s="8" t="s">
        <v>37</v>
      </c>
      <c r="B37" s="13" t="s">
        <v>38</v>
      </c>
      <c r="C37" s="9">
        <v>2013</v>
      </c>
      <c r="D37" s="10" t="s">
        <v>27</v>
      </c>
      <c r="E37" s="15">
        <f t="shared" si="13"/>
        <v>3702257</v>
      </c>
      <c r="F37" s="15">
        <f t="shared" si="13"/>
        <v>1604213.128</v>
      </c>
      <c r="G37" s="15">
        <f t="shared" si="14"/>
        <v>43.330679852857322</v>
      </c>
      <c r="H37" s="16">
        <v>2946426</v>
      </c>
      <c r="I37" s="17">
        <v>1349964.08</v>
      </c>
      <c r="J37" s="15">
        <f t="shared" si="15"/>
        <v>45.81700270089933</v>
      </c>
      <c r="K37" s="17">
        <v>327454</v>
      </c>
      <c r="L37" s="17">
        <v>64145.726000000002</v>
      </c>
      <c r="M37" s="15">
        <f t="shared" si="16"/>
        <v>19.589232686117747</v>
      </c>
      <c r="N37" s="17">
        <v>5859</v>
      </c>
      <c r="O37" s="17">
        <v>6331</v>
      </c>
      <c r="P37" s="15">
        <f t="shared" si="17"/>
        <v>108.05598224953063</v>
      </c>
      <c r="Q37" s="17">
        <v>422518</v>
      </c>
      <c r="R37" s="17">
        <v>183772.32199999999</v>
      </c>
      <c r="S37" s="15">
        <f t="shared" si="18"/>
        <v>43.494554551522064</v>
      </c>
    </row>
    <row r="38" spans="1:19" ht="30" customHeight="1" x14ac:dyDescent="0.25">
      <c r="A38" s="8" t="s">
        <v>39</v>
      </c>
      <c r="B38" s="13" t="s">
        <v>38</v>
      </c>
      <c r="C38" s="9">
        <v>2013</v>
      </c>
      <c r="D38" s="10" t="s">
        <v>27</v>
      </c>
      <c r="E38" s="15">
        <f t="shared" si="13"/>
        <v>0</v>
      </c>
      <c r="F38" s="15">
        <f t="shared" si="13"/>
        <v>36216.758999999998</v>
      </c>
      <c r="G38" s="15">
        <f t="shared" si="14"/>
        <v>0</v>
      </c>
      <c r="H38" s="20"/>
      <c r="I38" s="21">
        <v>36216.758999999998</v>
      </c>
      <c r="J38" s="15">
        <f t="shared" si="15"/>
        <v>0</v>
      </c>
      <c r="K38" s="21"/>
      <c r="L38" s="21"/>
      <c r="M38" s="15">
        <f t="shared" si="16"/>
        <v>0</v>
      </c>
      <c r="N38" s="19"/>
      <c r="O38" s="19"/>
      <c r="P38" s="15">
        <f t="shared" si="17"/>
        <v>0</v>
      </c>
      <c r="Q38" s="21"/>
      <c r="R38" s="21"/>
      <c r="S38" s="15">
        <f t="shared" si="18"/>
        <v>0</v>
      </c>
    </row>
    <row r="39" spans="1:19" ht="30" customHeight="1" x14ac:dyDescent="0.25">
      <c r="A39" s="8" t="s">
        <v>37</v>
      </c>
      <c r="B39" s="13" t="s">
        <v>38</v>
      </c>
      <c r="C39" s="9">
        <v>2013</v>
      </c>
      <c r="D39" s="9" t="s">
        <v>28</v>
      </c>
      <c r="E39" s="15">
        <f t="shared" si="13"/>
        <v>0</v>
      </c>
      <c r="F39" s="15">
        <f t="shared" si="13"/>
        <v>1297977.7</v>
      </c>
      <c r="G39" s="15">
        <f t="shared" si="14"/>
        <v>0</v>
      </c>
      <c r="H39" s="16"/>
      <c r="I39" s="17">
        <v>1078366.2620000001</v>
      </c>
      <c r="J39" s="15">
        <f t="shared" si="15"/>
        <v>0</v>
      </c>
      <c r="K39" s="17"/>
      <c r="L39" s="17">
        <v>43677.750999999997</v>
      </c>
      <c r="M39" s="15">
        <f t="shared" si="16"/>
        <v>0</v>
      </c>
      <c r="N39" s="17"/>
      <c r="O39" s="17"/>
      <c r="P39" s="15">
        <f t="shared" si="17"/>
        <v>0</v>
      </c>
      <c r="Q39" s="17"/>
      <c r="R39" s="17">
        <v>175933.68700000001</v>
      </c>
      <c r="S39" s="15">
        <f t="shared" si="18"/>
        <v>0</v>
      </c>
    </row>
    <row r="40" spans="1:19" ht="30" customHeight="1" x14ac:dyDescent="0.25">
      <c r="A40" s="8" t="s">
        <v>39</v>
      </c>
      <c r="B40" s="13" t="s">
        <v>38</v>
      </c>
      <c r="C40" s="9">
        <v>2013</v>
      </c>
      <c r="D40" s="9" t="s">
        <v>28</v>
      </c>
      <c r="E40" s="15">
        <f t="shared" si="13"/>
        <v>0</v>
      </c>
      <c r="F40" s="15">
        <f t="shared" si="13"/>
        <v>15131.534250000001</v>
      </c>
      <c r="G40" s="15">
        <f t="shared" ref="G40:G62" si="19">IFERROR(F40/E40*100,0)</f>
        <v>0</v>
      </c>
      <c r="H40" s="20"/>
      <c r="I40" s="21">
        <v>15131.534250000001</v>
      </c>
      <c r="J40" s="15">
        <f t="shared" si="15"/>
        <v>0</v>
      </c>
      <c r="K40" s="21"/>
      <c r="L40" s="21"/>
      <c r="M40" s="15">
        <f t="shared" ref="M40:M62" si="20">IFERROR(L40/K40*100,0)</f>
        <v>0</v>
      </c>
      <c r="N40" s="19"/>
      <c r="O40" s="19"/>
      <c r="P40" s="15">
        <f t="shared" ref="P40:P62" si="21">IFERROR(O40/N40*100,0)</f>
        <v>0</v>
      </c>
      <c r="Q40" s="21"/>
      <c r="R40" s="21"/>
      <c r="S40" s="15">
        <f t="shared" ref="S40:S62" si="22">IFERROR(R40/Q40*100,0)</f>
        <v>0</v>
      </c>
    </row>
    <row r="41" spans="1:19" ht="30" customHeight="1" x14ac:dyDescent="0.25">
      <c r="A41" s="8" t="s">
        <v>37</v>
      </c>
      <c r="B41" s="13" t="s">
        <v>38</v>
      </c>
      <c r="C41" s="9">
        <v>2013</v>
      </c>
      <c r="D41" s="10" t="s">
        <v>29</v>
      </c>
      <c r="E41" s="15">
        <f t="shared" si="13"/>
        <v>0</v>
      </c>
      <c r="F41" s="15">
        <f t="shared" si="13"/>
        <v>1430312.213</v>
      </c>
      <c r="G41" s="15">
        <f t="shared" si="19"/>
        <v>0</v>
      </c>
      <c r="H41" s="16"/>
      <c r="I41" s="17">
        <v>1125883.07</v>
      </c>
      <c r="J41" s="15">
        <f t="shared" ref="J41:J62" si="23">IFERROR(I41/H41*100,0)</f>
        <v>0</v>
      </c>
      <c r="K41" s="17"/>
      <c r="L41" s="17">
        <v>84187.872000000003</v>
      </c>
      <c r="M41" s="15">
        <f t="shared" si="20"/>
        <v>0</v>
      </c>
      <c r="N41" s="17"/>
      <c r="O41" s="17"/>
      <c r="P41" s="15">
        <f t="shared" si="21"/>
        <v>0</v>
      </c>
      <c r="Q41" s="17"/>
      <c r="R41" s="17">
        <v>220241.27100000001</v>
      </c>
      <c r="S41" s="15">
        <f t="shared" si="22"/>
        <v>0</v>
      </c>
    </row>
    <row r="42" spans="1:19" ht="30" customHeight="1" x14ac:dyDescent="0.25">
      <c r="A42" s="8" t="s">
        <v>39</v>
      </c>
      <c r="B42" s="13" t="s">
        <v>38</v>
      </c>
      <c r="C42" s="9">
        <v>2013</v>
      </c>
      <c r="D42" s="10" t="s">
        <v>29</v>
      </c>
      <c r="E42" s="15">
        <f t="shared" si="13"/>
        <v>0</v>
      </c>
      <c r="F42" s="15">
        <f t="shared" si="13"/>
        <v>33583.953750000001</v>
      </c>
      <c r="G42" s="15">
        <f t="shared" si="19"/>
        <v>0</v>
      </c>
      <c r="H42" s="20"/>
      <c r="I42" s="21">
        <v>33583.953750000001</v>
      </c>
      <c r="J42" s="15">
        <f t="shared" si="23"/>
        <v>0</v>
      </c>
      <c r="K42" s="21"/>
      <c r="L42" s="21"/>
      <c r="M42" s="15">
        <f t="shared" si="20"/>
        <v>0</v>
      </c>
      <c r="N42" s="19"/>
      <c r="O42" s="19"/>
      <c r="P42" s="15">
        <f t="shared" si="21"/>
        <v>0</v>
      </c>
      <c r="Q42" s="21"/>
      <c r="R42" s="21"/>
      <c r="S42" s="15">
        <f t="shared" si="22"/>
        <v>0</v>
      </c>
    </row>
    <row r="43" spans="1:19" ht="30" customHeight="1" x14ac:dyDescent="0.25">
      <c r="A43" s="8" t="s">
        <v>37</v>
      </c>
      <c r="B43" s="13" t="s">
        <v>38</v>
      </c>
      <c r="C43" s="9">
        <v>2013</v>
      </c>
      <c r="D43" s="9" t="s">
        <v>30</v>
      </c>
      <c r="E43" s="15">
        <f t="shared" si="13"/>
        <v>3892906</v>
      </c>
      <c r="F43" s="15">
        <f t="shared" si="13"/>
        <v>1313737</v>
      </c>
      <c r="G43" s="15">
        <f t="shared" si="19"/>
        <v>33.746948937374803</v>
      </c>
      <c r="H43" s="16">
        <v>2852388</v>
      </c>
      <c r="I43" s="17">
        <v>1074660</v>
      </c>
      <c r="J43" s="15">
        <f t="shared" si="23"/>
        <v>37.675800066470622</v>
      </c>
      <c r="K43" s="17">
        <v>353743</v>
      </c>
      <c r="L43" s="17">
        <v>55813</v>
      </c>
      <c r="M43" s="15">
        <f t="shared" si="20"/>
        <v>15.777838713416237</v>
      </c>
      <c r="N43" s="17">
        <v>5951</v>
      </c>
      <c r="O43" s="17">
        <v>9785</v>
      </c>
      <c r="P43" s="15">
        <f t="shared" si="21"/>
        <v>164.42614686607294</v>
      </c>
      <c r="Q43" s="17">
        <v>680824</v>
      </c>
      <c r="R43" s="17">
        <v>173479</v>
      </c>
      <c r="S43" s="15">
        <f t="shared" si="22"/>
        <v>25.48074098445413</v>
      </c>
    </row>
    <row r="44" spans="1:19" ht="30" customHeight="1" x14ac:dyDescent="0.25">
      <c r="A44" s="8" t="s">
        <v>39</v>
      </c>
      <c r="B44" s="13" t="s">
        <v>38</v>
      </c>
      <c r="C44" s="9">
        <v>2013</v>
      </c>
      <c r="D44" s="9" t="s">
        <v>30</v>
      </c>
      <c r="E44" s="15">
        <f t="shared" si="13"/>
        <v>0</v>
      </c>
      <c r="F44" s="15">
        <f>I45+L45+O44+R45</f>
        <v>1100687</v>
      </c>
      <c r="G44" s="15">
        <f t="shared" si="19"/>
        <v>0</v>
      </c>
      <c r="H44" s="20"/>
      <c r="I44" s="22">
        <v>0</v>
      </c>
      <c r="J44" s="15">
        <f>IFERROR(I45/H44*100,0)</f>
        <v>0</v>
      </c>
      <c r="K44" s="21"/>
      <c r="L44" s="23">
        <v>0</v>
      </c>
      <c r="M44" s="15">
        <f>IFERROR(L45/K44*100,0)</f>
        <v>0</v>
      </c>
      <c r="N44" s="19"/>
      <c r="O44" s="19">
        <v>0</v>
      </c>
      <c r="P44" s="15">
        <f t="shared" si="21"/>
        <v>0</v>
      </c>
      <c r="Q44" s="21"/>
      <c r="R44" s="23">
        <v>0</v>
      </c>
      <c r="S44" s="15">
        <f>IFERROR(R45/Q44*100,0)</f>
        <v>0</v>
      </c>
    </row>
    <row r="45" spans="1:19" ht="30" customHeight="1" x14ac:dyDescent="0.25">
      <c r="A45" s="8" t="s">
        <v>37</v>
      </c>
      <c r="B45" s="13" t="s">
        <v>38</v>
      </c>
      <c r="C45" s="9">
        <v>2013</v>
      </c>
      <c r="D45" s="10" t="s">
        <v>31</v>
      </c>
      <c r="E45" s="15">
        <f t="shared" si="13"/>
        <v>0</v>
      </c>
      <c r="F45" s="15">
        <f>I46+L46+O45+R46</f>
        <v>0</v>
      </c>
      <c r="G45" s="15">
        <f t="shared" si="19"/>
        <v>0</v>
      </c>
      <c r="H45" s="16"/>
      <c r="I45" s="21">
        <v>962690</v>
      </c>
      <c r="J45" s="15">
        <f>IFERROR(#REF!/H45*100,0)</f>
        <v>0</v>
      </c>
      <c r="K45" s="17"/>
      <c r="L45" s="21">
        <v>42310</v>
      </c>
      <c r="M45" s="15">
        <f>IFERROR(#REF!/K45*100,0)</f>
        <v>0</v>
      </c>
      <c r="N45" s="17"/>
      <c r="O45" s="17"/>
      <c r="P45" s="15">
        <f t="shared" si="21"/>
        <v>0</v>
      </c>
      <c r="Q45" s="17"/>
      <c r="R45" s="21">
        <v>95687</v>
      </c>
      <c r="S45" s="15">
        <f>IFERROR(#REF!/Q45*100,0)</f>
        <v>0</v>
      </c>
    </row>
    <row r="46" spans="1:19" ht="30" customHeight="1" x14ac:dyDescent="0.25">
      <c r="A46" s="8" t="s">
        <v>39</v>
      </c>
      <c r="B46" s="13" t="s">
        <v>38</v>
      </c>
      <c r="C46" s="9">
        <v>2013</v>
      </c>
      <c r="D46" s="10" t="s">
        <v>31</v>
      </c>
      <c r="E46" s="15">
        <f t="shared" si="13"/>
        <v>0</v>
      </c>
      <c r="F46" s="15">
        <f t="shared" si="13"/>
        <v>0</v>
      </c>
      <c r="G46" s="15">
        <f t="shared" si="19"/>
        <v>0</v>
      </c>
      <c r="H46" s="20"/>
      <c r="I46" s="21"/>
      <c r="J46" s="15">
        <f t="shared" si="23"/>
        <v>0</v>
      </c>
      <c r="K46" s="21"/>
      <c r="L46" s="21"/>
      <c r="M46" s="15">
        <f t="shared" si="20"/>
        <v>0</v>
      </c>
      <c r="N46" s="19"/>
      <c r="O46" s="19"/>
      <c r="P46" s="15">
        <f t="shared" si="21"/>
        <v>0</v>
      </c>
      <c r="Q46" s="21"/>
      <c r="R46" s="21"/>
      <c r="S46" s="15">
        <f t="shared" si="22"/>
        <v>0</v>
      </c>
    </row>
    <row r="47" spans="1:19" ht="30" customHeight="1" x14ac:dyDescent="0.25">
      <c r="A47" s="8" t="s">
        <v>37</v>
      </c>
      <c r="B47" s="13" t="s">
        <v>38</v>
      </c>
      <c r="C47" s="9">
        <v>2013</v>
      </c>
      <c r="D47" s="9" t="s">
        <v>32</v>
      </c>
      <c r="E47" s="15">
        <f t="shared" si="13"/>
        <v>0</v>
      </c>
      <c r="F47" s="15">
        <f t="shared" si="13"/>
        <v>0</v>
      </c>
      <c r="G47" s="15">
        <f t="shared" si="19"/>
        <v>0</v>
      </c>
      <c r="H47" s="16">
        <v>0</v>
      </c>
      <c r="I47" s="17"/>
      <c r="J47" s="15">
        <f t="shared" si="23"/>
        <v>0</v>
      </c>
      <c r="K47" s="17">
        <v>0</v>
      </c>
      <c r="L47" s="17">
        <v>0</v>
      </c>
      <c r="M47" s="15">
        <f t="shared" si="20"/>
        <v>0</v>
      </c>
      <c r="N47" s="17"/>
      <c r="O47" s="17"/>
      <c r="P47" s="15">
        <f t="shared" si="21"/>
        <v>0</v>
      </c>
      <c r="Q47" s="17">
        <v>0</v>
      </c>
      <c r="R47" s="17">
        <v>0</v>
      </c>
      <c r="S47" s="15">
        <f t="shared" si="22"/>
        <v>0</v>
      </c>
    </row>
    <row r="48" spans="1:19" ht="30" customHeight="1" x14ac:dyDescent="0.25">
      <c r="A48" s="8" t="s">
        <v>39</v>
      </c>
      <c r="B48" s="13" t="s">
        <v>38</v>
      </c>
      <c r="C48" s="9">
        <v>2013</v>
      </c>
      <c r="D48" s="9" t="s">
        <v>32</v>
      </c>
      <c r="E48" s="15">
        <f t="shared" si="13"/>
        <v>0</v>
      </c>
      <c r="F48" s="15">
        <f t="shared" si="13"/>
        <v>0</v>
      </c>
      <c r="G48" s="15">
        <f t="shared" si="19"/>
        <v>0</v>
      </c>
      <c r="H48" s="20"/>
      <c r="I48" s="21"/>
      <c r="J48" s="15">
        <f t="shared" si="23"/>
        <v>0</v>
      </c>
      <c r="K48" s="21"/>
      <c r="L48" s="21"/>
      <c r="M48" s="15">
        <f t="shared" si="20"/>
        <v>0</v>
      </c>
      <c r="N48" s="19"/>
      <c r="O48" s="19"/>
      <c r="P48" s="15">
        <f t="shared" si="21"/>
        <v>0</v>
      </c>
      <c r="Q48" s="21"/>
      <c r="R48" s="21"/>
      <c r="S48" s="15">
        <f t="shared" si="22"/>
        <v>0</v>
      </c>
    </row>
    <row r="49" spans="1:19" ht="30" customHeight="1" x14ac:dyDescent="0.25">
      <c r="A49" s="8" t="s">
        <v>37</v>
      </c>
      <c r="B49" s="13" t="s">
        <v>38</v>
      </c>
      <c r="C49" s="9">
        <v>2013</v>
      </c>
      <c r="D49" s="10" t="s">
        <v>33</v>
      </c>
      <c r="E49" s="15">
        <f t="shared" si="13"/>
        <v>0</v>
      </c>
      <c r="F49" s="15">
        <f t="shared" si="13"/>
        <v>0</v>
      </c>
      <c r="G49" s="15">
        <f t="shared" si="19"/>
        <v>0</v>
      </c>
      <c r="H49" s="16"/>
      <c r="I49" s="17"/>
      <c r="J49" s="15">
        <f t="shared" si="23"/>
        <v>0</v>
      </c>
      <c r="K49" s="17"/>
      <c r="L49" s="17"/>
      <c r="M49" s="15">
        <f t="shared" si="20"/>
        <v>0</v>
      </c>
      <c r="N49" s="17"/>
      <c r="O49" s="17"/>
      <c r="P49" s="15">
        <f t="shared" si="21"/>
        <v>0</v>
      </c>
      <c r="Q49" s="17"/>
      <c r="R49" s="17"/>
      <c r="S49" s="15">
        <f t="shared" si="22"/>
        <v>0</v>
      </c>
    </row>
    <row r="50" spans="1:19" ht="30" customHeight="1" x14ac:dyDescent="0.25">
      <c r="A50" s="8" t="s">
        <v>39</v>
      </c>
      <c r="B50" s="13" t="s">
        <v>38</v>
      </c>
      <c r="C50" s="9">
        <v>2013</v>
      </c>
      <c r="D50" s="10" t="s">
        <v>33</v>
      </c>
      <c r="E50" s="15">
        <f t="shared" si="13"/>
        <v>0</v>
      </c>
      <c r="F50" s="15">
        <f t="shared" si="13"/>
        <v>0</v>
      </c>
      <c r="G50" s="15">
        <f t="shared" si="19"/>
        <v>0</v>
      </c>
      <c r="H50" s="20"/>
      <c r="I50" s="21"/>
      <c r="J50" s="15">
        <f t="shared" si="23"/>
        <v>0</v>
      </c>
      <c r="K50" s="21"/>
      <c r="L50" s="21"/>
      <c r="M50" s="15">
        <f t="shared" si="20"/>
        <v>0</v>
      </c>
      <c r="N50" s="19"/>
      <c r="O50" s="19"/>
      <c r="P50" s="15">
        <f t="shared" si="21"/>
        <v>0</v>
      </c>
      <c r="Q50" s="21"/>
      <c r="R50" s="21"/>
      <c r="S50" s="15">
        <f t="shared" si="22"/>
        <v>0</v>
      </c>
    </row>
    <row r="51" spans="1:19" ht="30" customHeight="1" x14ac:dyDescent="0.25">
      <c r="A51" s="3" t="s">
        <v>36</v>
      </c>
      <c r="B51" s="12" t="s">
        <v>35</v>
      </c>
      <c r="C51" s="14">
        <v>2014</v>
      </c>
      <c r="D51" s="9" t="s">
        <v>22</v>
      </c>
      <c r="E51" s="15">
        <f t="shared" si="13"/>
        <v>5422</v>
      </c>
      <c r="F51" s="15">
        <f t="shared" si="13"/>
        <v>5254</v>
      </c>
      <c r="G51" s="15">
        <f t="shared" si="19"/>
        <v>96.901512357063808</v>
      </c>
      <c r="H51" s="18">
        <v>1903</v>
      </c>
      <c r="I51" s="19">
        <v>1590</v>
      </c>
      <c r="J51" s="15">
        <f t="shared" si="23"/>
        <v>83.55228586442459</v>
      </c>
      <c r="K51" s="19">
        <v>0</v>
      </c>
      <c r="L51" s="19">
        <v>0</v>
      </c>
      <c r="M51" s="15">
        <f t="shared" si="20"/>
        <v>0</v>
      </c>
      <c r="N51" s="19">
        <v>0</v>
      </c>
      <c r="O51" s="19">
        <v>0</v>
      </c>
      <c r="P51" s="15">
        <f t="shared" si="21"/>
        <v>0</v>
      </c>
      <c r="Q51" s="19">
        <v>3519</v>
      </c>
      <c r="R51" s="19">
        <v>3664</v>
      </c>
      <c r="S51" s="15">
        <f t="shared" si="22"/>
        <v>104.12048877522024</v>
      </c>
    </row>
    <row r="52" spans="1:19" ht="30" customHeight="1" x14ac:dyDescent="0.25">
      <c r="A52" s="3" t="s">
        <v>36</v>
      </c>
      <c r="B52" s="12" t="s">
        <v>35</v>
      </c>
      <c r="C52" s="14">
        <v>2014</v>
      </c>
      <c r="D52" s="10" t="s">
        <v>23</v>
      </c>
      <c r="E52" s="15">
        <f t="shared" si="13"/>
        <v>3298</v>
      </c>
      <c r="F52" s="15">
        <f t="shared" si="13"/>
        <v>3545</v>
      </c>
      <c r="G52" s="15">
        <f t="shared" si="19"/>
        <v>107.48938750758035</v>
      </c>
      <c r="H52" s="18">
        <v>1698</v>
      </c>
      <c r="I52" s="19">
        <v>1633</v>
      </c>
      <c r="J52" s="15">
        <f t="shared" si="23"/>
        <v>96.171967020023558</v>
      </c>
      <c r="K52" s="19"/>
      <c r="L52" s="19"/>
      <c r="M52" s="15">
        <f t="shared" si="20"/>
        <v>0</v>
      </c>
      <c r="N52" s="19"/>
      <c r="O52" s="19"/>
      <c r="P52" s="15">
        <f t="shared" si="21"/>
        <v>0</v>
      </c>
      <c r="Q52" s="19">
        <v>1600</v>
      </c>
      <c r="R52" s="19">
        <v>1912</v>
      </c>
      <c r="S52" s="15">
        <f t="shared" si="22"/>
        <v>119.5</v>
      </c>
    </row>
    <row r="53" spans="1:19" ht="30" customHeight="1" x14ac:dyDescent="0.25">
      <c r="A53" s="3" t="s">
        <v>36</v>
      </c>
      <c r="B53" s="12" t="s">
        <v>35</v>
      </c>
      <c r="C53" s="14">
        <v>2014</v>
      </c>
      <c r="D53" s="9" t="s">
        <v>24</v>
      </c>
      <c r="E53" s="15">
        <f t="shared" si="13"/>
        <v>3944</v>
      </c>
      <c r="F53" s="15">
        <f t="shared" si="13"/>
        <v>5566</v>
      </c>
      <c r="G53" s="15">
        <f t="shared" si="19"/>
        <v>141.12576064908723</v>
      </c>
      <c r="H53" s="18">
        <v>1044</v>
      </c>
      <c r="I53" s="19">
        <v>1974</v>
      </c>
      <c r="J53" s="15">
        <f t="shared" si="23"/>
        <v>189.08045977011494</v>
      </c>
      <c r="K53" s="19"/>
      <c r="L53" s="19"/>
      <c r="M53" s="15">
        <f t="shared" si="20"/>
        <v>0</v>
      </c>
      <c r="N53" s="19"/>
      <c r="O53" s="19"/>
      <c r="P53" s="15">
        <f t="shared" si="21"/>
        <v>0</v>
      </c>
      <c r="Q53" s="19">
        <v>2900</v>
      </c>
      <c r="R53" s="19">
        <v>3592</v>
      </c>
      <c r="S53" s="15">
        <f t="shared" si="22"/>
        <v>123.86206896551724</v>
      </c>
    </row>
    <row r="54" spans="1:19" ht="30" customHeight="1" x14ac:dyDescent="0.25">
      <c r="A54" s="3" t="s">
        <v>36</v>
      </c>
      <c r="B54" s="12" t="s">
        <v>35</v>
      </c>
      <c r="C54" s="14">
        <v>2014</v>
      </c>
      <c r="D54" s="10" t="s">
        <v>25</v>
      </c>
      <c r="E54" s="15">
        <f t="shared" si="13"/>
        <v>2999</v>
      </c>
      <c r="F54" s="15">
        <f t="shared" si="13"/>
        <v>3270</v>
      </c>
      <c r="G54" s="15">
        <f t="shared" si="19"/>
        <v>109.03634544848282</v>
      </c>
      <c r="H54" s="18">
        <v>1124</v>
      </c>
      <c r="I54" s="19">
        <v>1345</v>
      </c>
      <c r="J54" s="15">
        <f t="shared" si="23"/>
        <v>119.66192170818506</v>
      </c>
      <c r="K54" s="19"/>
      <c r="L54" s="19"/>
      <c r="M54" s="15">
        <f t="shared" si="20"/>
        <v>0</v>
      </c>
      <c r="N54" s="19"/>
      <c r="O54" s="19"/>
      <c r="P54" s="15">
        <f t="shared" si="21"/>
        <v>0</v>
      </c>
      <c r="Q54" s="19">
        <v>1875</v>
      </c>
      <c r="R54" s="19">
        <v>1925</v>
      </c>
      <c r="S54" s="15">
        <f t="shared" si="22"/>
        <v>102.66666666666666</v>
      </c>
    </row>
    <row r="55" spans="1:19" ht="30" customHeight="1" x14ac:dyDescent="0.25">
      <c r="A55" s="3" t="s">
        <v>36</v>
      </c>
      <c r="B55" s="12" t="s">
        <v>35</v>
      </c>
      <c r="C55" s="14">
        <v>2014</v>
      </c>
      <c r="D55" s="9" t="s">
        <v>26</v>
      </c>
      <c r="E55" s="15">
        <f t="shared" si="13"/>
        <v>4927</v>
      </c>
      <c r="F55" s="15">
        <f t="shared" si="13"/>
        <v>5773</v>
      </c>
      <c r="G55" s="15">
        <f t="shared" si="19"/>
        <v>117.17069210472903</v>
      </c>
      <c r="H55" s="18">
        <v>1727</v>
      </c>
      <c r="I55" s="19">
        <v>2192</v>
      </c>
      <c r="J55" s="15">
        <f t="shared" si="23"/>
        <v>126.9253039953677</v>
      </c>
      <c r="K55" s="19"/>
      <c r="L55" s="19"/>
      <c r="M55" s="15">
        <f t="shared" si="20"/>
        <v>0</v>
      </c>
      <c r="N55" s="19"/>
      <c r="O55" s="19"/>
      <c r="P55" s="15">
        <f t="shared" si="21"/>
        <v>0</v>
      </c>
      <c r="Q55" s="19">
        <v>3200</v>
      </c>
      <c r="R55" s="19">
        <v>3581</v>
      </c>
      <c r="S55" s="15">
        <f t="shared" si="22"/>
        <v>111.90625</v>
      </c>
    </row>
    <row r="56" spans="1:19" ht="30" customHeight="1" x14ac:dyDescent="0.25">
      <c r="A56" s="3" t="s">
        <v>36</v>
      </c>
      <c r="B56" s="12" t="s">
        <v>35</v>
      </c>
      <c r="C56" s="14">
        <v>2014</v>
      </c>
      <c r="D56" s="10" t="s">
        <v>27</v>
      </c>
      <c r="E56" s="15">
        <f t="shared" si="13"/>
        <v>4541</v>
      </c>
      <c r="F56" s="15">
        <f t="shared" si="13"/>
        <v>4141</v>
      </c>
      <c r="G56" s="15">
        <f t="shared" si="19"/>
        <v>91.19136754018939</v>
      </c>
      <c r="H56" s="18">
        <v>1716</v>
      </c>
      <c r="I56" s="19">
        <v>1338</v>
      </c>
      <c r="J56" s="15">
        <f t="shared" si="23"/>
        <v>77.972027972027973</v>
      </c>
      <c r="K56" s="19"/>
      <c r="L56" s="19"/>
      <c r="M56" s="15">
        <f t="shared" si="20"/>
        <v>0</v>
      </c>
      <c r="N56" s="19"/>
      <c r="O56" s="19"/>
      <c r="P56" s="15">
        <f t="shared" si="21"/>
        <v>0</v>
      </c>
      <c r="Q56" s="19">
        <v>2825</v>
      </c>
      <c r="R56" s="19">
        <v>2803</v>
      </c>
      <c r="S56" s="15">
        <f t="shared" si="22"/>
        <v>99.221238938053105</v>
      </c>
    </row>
    <row r="57" spans="1:19" ht="30" customHeight="1" x14ac:dyDescent="0.25">
      <c r="A57" s="3" t="s">
        <v>36</v>
      </c>
      <c r="B57" s="12" t="s">
        <v>35</v>
      </c>
      <c r="C57" s="14">
        <v>2014</v>
      </c>
      <c r="D57" s="9" t="s">
        <v>28</v>
      </c>
      <c r="E57" s="15">
        <f t="shared" si="13"/>
        <v>4846</v>
      </c>
      <c r="F57" s="15">
        <f t="shared" si="13"/>
        <v>5662</v>
      </c>
      <c r="G57" s="15">
        <f t="shared" si="19"/>
        <v>116.83862979777135</v>
      </c>
      <c r="H57" s="18">
        <v>1199</v>
      </c>
      <c r="I57" s="19">
        <v>1577</v>
      </c>
      <c r="J57" s="15">
        <f t="shared" si="23"/>
        <v>131.52627189324437</v>
      </c>
      <c r="K57" s="19"/>
      <c r="L57" s="19"/>
      <c r="M57" s="15">
        <f t="shared" si="20"/>
        <v>0</v>
      </c>
      <c r="N57" s="19"/>
      <c r="O57" s="19"/>
      <c r="P57" s="15">
        <f t="shared" si="21"/>
        <v>0</v>
      </c>
      <c r="Q57" s="19">
        <v>3647</v>
      </c>
      <c r="R57" s="19">
        <v>4085</v>
      </c>
      <c r="S57" s="15">
        <f t="shared" si="22"/>
        <v>112.00987112695367</v>
      </c>
    </row>
    <row r="58" spans="1:19" ht="30" customHeight="1" x14ac:dyDescent="0.25">
      <c r="A58" s="3" t="s">
        <v>36</v>
      </c>
      <c r="B58" s="12" t="s">
        <v>35</v>
      </c>
      <c r="C58" s="14">
        <v>2014</v>
      </c>
      <c r="D58" s="10" t="s">
        <v>29</v>
      </c>
      <c r="E58" s="15">
        <f t="shared" si="13"/>
        <v>4620</v>
      </c>
      <c r="F58" s="15">
        <f t="shared" si="13"/>
        <v>5076</v>
      </c>
      <c r="G58" s="15">
        <f t="shared" si="19"/>
        <v>109.87012987012987</v>
      </c>
      <c r="H58" s="18">
        <v>1623</v>
      </c>
      <c r="I58" s="19">
        <v>1428</v>
      </c>
      <c r="J58" s="15">
        <f t="shared" si="23"/>
        <v>87.98521256931609</v>
      </c>
      <c r="K58" s="19"/>
      <c r="L58" s="19"/>
      <c r="M58" s="15">
        <f t="shared" si="20"/>
        <v>0</v>
      </c>
      <c r="N58" s="19"/>
      <c r="O58" s="19"/>
      <c r="P58" s="15">
        <f t="shared" si="21"/>
        <v>0</v>
      </c>
      <c r="Q58" s="19">
        <v>2997</v>
      </c>
      <c r="R58" s="19">
        <v>3648</v>
      </c>
      <c r="S58" s="15">
        <f t="shared" si="22"/>
        <v>121.72172172172174</v>
      </c>
    </row>
    <row r="59" spans="1:19" ht="30" customHeight="1" x14ac:dyDescent="0.25">
      <c r="A59" s="3" t="s">
        <v>36</v>
      </c>
      <c r="B59" s="12" t="s">
        <v>35</v>
      </c>
      <c r="C59" s="14">
        <v>2014</v>
      </c>
      <c r="D59" s="9" t="s">
        <v>30</v>
      </c>
      <c r="E59" s="15">
        <f t="shared" si="13"/>
        <v>4518</v>
      </c>
      <c r="F59" s="15">
        <f t="shared" si="13"/>
        <v>5512</v>
      </c>
      <c r="G59" s="15">
        <f t="shared" si="19"/>
        <v>122.00088534749889</v>
      </c>
      <c r="H59" s="18">
        <v>1330</v>
      </c>
      <c r="I59" s="19">
        <v>1795</v>
      </c>
      <c r="J59" s="15">
        <f t="shared" si="23"/>
        <v>134.9624060150376</v>
      </c>
      <c r="K59" s="19"/>
      <c r="L59" s="19"/>
      <c r="M59" s="15">
        <f t="shared" si="20"/>
        <v>0</v>
      </c>
      <c r="N59" s="19"/>
      <c r="O59" s="19"/>
      <c r="P59" s="15">
        <f t="shared" si="21"/>
        <v>0</v>
      </c>
      <c r="Q59" s="19">
        <v>3188</v>
      </c>
      <c r="R59" s="19">
        <v>3717</v>
      </c>
      <c r="S59" s="15">
        <f t="shared" si="22"/>
        <v>116.59347553324967</v>
      </c>
    </row>
    <row r="60" spans="1:19" ht="30" customHeight="1" x14ac:dyDescent="0.25">
      <c r="A60" s="3" t="s">
        <v>36</v>
      </c>
      <c r="B60" s="12" t="s">
        <v>35</v>
      </c>
      <c r="C60" s="14">
        <v>2014</v>
      </c>
      <c r="D60" s="10" t="s">
        <v>31</v>
      </c>
      <c r="E60" s="15">
        <f t="shared" si="13"/>
        <v>0</v>
      </c>
      <c r="F60" s="15">
        <f t="shared" si="13"/>
        <v>0</v>
      </c>
      <c r="G60" s="15">
        <f t="shared" si="19"/>
        <v>0</v>
      </c>
      <c r="H60" s="18"/>
      <c r="I60" s="19"/>
      <c r="J60" s="15">
        <f t="shared" si="23"/>
        <v>0</v>
      </c>
      <c r="K60" s="19"/>
      <c r="L60" s="19"/>
      <c r="M60" s="15">
        <f t="shared" si="20"/>
        <v>0</v>
      </c>
      <c r="N60" s="19"/>
      <c r="O60" s="19"/>
      <c r="P60" s="15">
        <f t="shared" si="21"/>
        <v>0</v>
      </c>
      <c r="Q60" s="19"/>
      <c r="R60" s="19"/>
      <c r="S60" s="15">
        <f t="shared" si="22"/>
        <v>0</v>
      </c>
    </row>
    <row r="61" spans="1:19" ht="30" customHeight="1" x14ac:dyDescent="0.25">
      <c r="A61" s="3" t="s">
        <v>36</v>
      </c>
      <c r="B61" s="12" t="s">
        <v>35</v>
      </c>
      <c r="C61" s="14">
        <v>2014</v>
      </c>
      <c r="D61" s="9" t="s">
        <v>32</v>
      </c>
      <c r="E61" s="15">
        <f t="shared" si="13"/>
        <v>0</v>
      </c>
      <c r="F61" s="15">
        <f t="shared" si="13"/>
        <v>0</v>
      </c>
      <c r="G61" s="15">
        <f t="shared" si="19"/>
        <v>0</v>
      </c>
      <c r="H61" s="18"/>
      <c r="I61" s="19"/>
      <c r="J61" s="15">
        <f t="shared" si="23"/>
        <v>0</v>
      </c>
      <c r="K61" s="19"/>
      <c r="L61" s="19"/>
      <c r="M61" s="15">
        <f t="shared" si="20"/>
        <v>0</v>
      </c>
      <c r="N61" s="19"/>
      <c r="O61" s="19"/>
      <c r="P61" s="15">
        <f t="shared" si="21"/>
        <v>0</v>
      </c>
      <c r="Q61" s="19"/>
      <c r="R61" s="19"/>
      <c r="S61" s="15">
        <f t="shared" si="22"/>
        <v>0</v>
      </c>
    </row>
    <row r="62" spans="1:19" ht="30" customHeight="1" x14ac:dyDescent="0.25">
      <c r="A62" s="3" t="s">
        <v>36</v>
      </c>
      <c r="B62" s="12" t="s">
        <v>35</v>
      </c>
      <c r="C62" s="14">
        <v>2014</v>
      </c>
      <c r="D62" s="10" t="s">
        <v>33</v>
      </c>
      <c r="E62" s="15">
        <f t="shared" si="13"/>
        <v>0</v>
      </c>
      <c r="F62" s="15">
        <f t="shared" si="13"/>
        <v>0</v>
      </c>
      <c r="G62" s="15">
        <f t="shared" si="19"/>
        <v>0</v>
      </c>
      <c r="H62" s="18"/>
      <c r="I62" s="19"/>
      <c r="J62" s="15">
        <f t="shared" si="23"/>
        <v>0</v>
      </c>
      <c r="K62" s="19"/>
      <c r="L62" s="19"/>
      <c r="M62" s="15">
        <f t="shared" si="20"/>
        <v>0</v>
      </c>
      <c r="N62" s="19"/>
      <c r="O62" s="19"/>
      <c r="P62" s="15">
        <f t="shared" si="21"/>
        <v>0</v>
      </c>
      <c r="Q62" s="19"/>
      <c r="R62" s="19"/>
      <c r="S62" s="15">
        <f t="shared" si="22"/>
        <v>0</v>
      </c>
    </row>
    <row r="63" spans="1:19" ht="30" customHeight="1" x14ac:dyDescent="0.25">
      <c r="A63" s="3" t="s">
        <v>34</v>
      </c>
      <c r="B63" s="11" t="s">
        <v>21</v>
      </c>
      <c r="C63" s="14">
        <v>2014</v>
      </c>
      <c r="D63" s="9" t="s">
        <v>22</v>
      </c>
      <c r="E63" s="15">
        <f t="shared" ref="E63:F64" si="24">H63+K63+N63+Q63</f>
        <v>8</v>
      </c>
      <c r="F63" s="15">
        <f t="shared" si="24"/>
        <v>7</v>
      </c>
      <c r="G63" s="15">
        <f t="shared" ref="G63" si="25">IFERROR(F63/E63*100,0)</f>
        <v>87.5</v>
      </c>
      <c r="H63" s="18">
        <v>7</v>
      </c>
      <c r="I63" s="19">
        <v>6</v>
      </c>
      <c r="J63" s="15">
        <f t="shared" ref="J63:J64" si="26">IFERROR(I63/H63*100,0)</f>
        <v>85.714285714285708</v>
      </c>
      <c r="K63" s="19">
        <v>0</v>
      </c>
      <c r="L63" s="19">
        <v>0</v>
      </c>
      <c r="M63" s="15">
        <f t="shared" ref="M63" si="27">IFERROR(L63/K63*100,0)</f>
        <v>0</v>
      </c>
      <c r="N63" s="19">
        <v>0</v>
      </c>
      <c r="O63" s="19">
        <v>0</v>
      </c>
      <c r="P63" s="15">
        <f t="shared" ref="P63" si="28">IFERROR(O63/N63*100,0)</f>
        <v>0</v>
      </c>
      <c r="Q63" s="19">
        <v>1</v>
      </c>
      <c r="R63" s="19">
        <v>1</v>
      </c>
      <c r="S63" s="15">
        <f t="shared" ref="S63" si="29">IFERROR(R63/Q63*100,0)</f>
        <v>100</v>
      </c>
    </row>
    <row r="64" spans="1:19" ht="30" customHeight="1" x14ac:dyDescent="0.25">
      <c r="A64" s="3" t="s">
        <v>34</v>
      </c>
      <c r="B64" s="11" t="s">
        <v>21</v>
      </c>
      <c r="C64" s="14">
        <v>2014</v>
      </c>
      <c r="D64" s="10" t="s">
        <v>23</v>
      </c>
      <c r="E64" s="15">
        <f t="shared" si="24"/>
        <v>9</v>
      </c>
      <c r="F64" s="15">
        <f t="shared" si="24"/>
        <v>9</v>
      </c>
      <c r="G64" s="15">
        <f t="shared" ref="G64:G74" si="30">IFERROR(F64/E64*100,0)</f>
        <v>100</v>
      </c>
      <c r="H64" s="18">
        <v>6</v>
      </c>
      <c r="I64" s="19">
        <v>6</v>
      </c>
      <c r="J64" s="15">
        <f t="shared" si="26"/>
        <v>100</v>
      </c>
      <c r="K64" s="19"/>
      <c r="L64" s="19"/>
      <c r="M64" s="15">
        <f t="shared" ref="M64:M74" si="31">IFERROR(L64/K64*100,0)</f>
        <v>0</v>
      </c>
      <c r="N64" s="19"/>
      <c r="O64" s="19"/>
      <c r="P64" s="15">
        <f t="shared" ref="P64:P74" si="32">IFERROR(O64/N64*100,0)</f>
        <v>0</v>
      </c>
      <c r="Q64" s="19">
        <v>3</v>
      </c>
      <c r="R64" s="19">
        <v>3</v>
      </c>
      <c r="S64" s="15">
        <f t="shared" ref="S64:S74" si="33">IFERROR(R64/Q64*100,0)</f>
        <v>100</v>
      </c>
    </row>
    <row r="65" spans="1:19" ht="30" customHeight="1" x14ac:dyDescent="0.25">
      <c r="A65" s="3" t="s">
        <v>34</v>
      </c>
      <c r="B65" s="11" t="s">
        <v>21</v>
      </c>
      <c r="C65" s="14">
        <v>2014</v>
      </c>
      <c r="D65" s="9" t="s">
        <v>24</v>
      </c>
      <c r="E65" s="15">
        <f t="shared" ref="E65:F74" si="34">H65+K65+N65+Q65</f>
        <v>8</v>
      </c>
      <c r="F65" s="15">
        <f t="shared" si="34"/>
        <v>10</v>
      </c>
      <c r="G65" s="15">
        <f t="shared" si="30"/>
        <v>125</v>
      </c>
      <c r="H65" s="18">
        <v>6</v>
      </c>
      <c r="I65" s="19">
        <v>6</v>
      </c>
      <c r="J65" s="15">
        <f t="shared" ref="J65:J74" si="35">IFERROR(I65/H65*100,0)</f>
        <v>100</v>
      </c>
      <c r="K65" s="19"/>
      <c r="L65" s="19"/>
      <c r="M65" s="15">
        <f t="shared" si="31"/>
        <v>0</v>
      </c>
      <c r="N65" s="19"/>
      <c r="O65" s="19"/>
      <c r="P65" s="15">
        <f t="shared" si="32"/>
        <v>0</v>
      </c>
      <c r="Q65" s="19">
        <v>2</v>
      </c>
      <c r="R65" s="19">
        <v>4</v>
      </c>
      <c r="S65" s="15">
        <f t="shared" si="33"/>
        <v>200</v>
      </c>
    </row>
    <row r="66" spans="1:19" ht="30" customHeight="1" x14ac:dyDescent="0.25">
      <c r="A66" s="3" t="s">
        <v>34</v>
      </c>
      <c r="B66" s="11" t="s">
        <v>21</v>
      </c>
      <c r="C66" s="14">
        <v>2014</v>
      </c>
      <c r="D66" s="10" t="s">
        <v>25</v>
      </c>
      <c r="E66" s="15">
        <f t="shared" si="34"/>
        <v>6</v>
      </c>
      <c r="F66" s="15">
        <f t="shared" si="34"/>
        <v>11</v>
      </c>
      <c r="G66" s="15">
        <f t="shared" si="30"/>
        <v>183.33333333333331</v>
      </c>
      <c r="H66" s="18">
        <v>2</v>
      </c>
      <c r="I66" s="19">
        <v>5</v>
      </c>
      <c r="J66" s="15">
        <f t="shared" si="35"/>
        <v>250</v>
      </c>
      <c r="K66" s="19"/>
      <c r="L66" s="19"/>
      <c r="M66" s="15">
        <f t="shared" si="31"/>
        <v>0</v>
      </c>
      <c r="N66" s="19"/>
      <c r="O66" s="19"/>
      <c r="P66" s="15">
        <f t="shared" si="32"/>
        <v>0</v>
      </c>
      <c r="Q66" s="19">
        <v>4</v>
      </c>
      <c r="R66" s="19">
        <v>6</v>
      </c>
      <c r="S66" s="15">
        <f t="shared" si="33"/>
        <v>150</v>
      </c>
    </row>
    <row r="67" spans="1:19" ht="30" customHeight="1" x14ac:dyDescent="0.25">
      <c r="A67" s="3" t="s">
        <v>34</v>
      </c>
      <c r="B67" s="11" t="s">
        <v>21</v>
      </c>
      <c r="C67" s="14">
        <v>2014</v>
      </c>
      <c r="D67" s="9" t="s">
        <v>26</v>
      </c>
      <c r="E67" s="15">
        <f t="shared" si="34"/>
        <v>8</v>
      </c>
      <c r="F67" s="15">
        <f t="shared" si="34"/>
        <v>9</v>
      </c>
      <c r="G67" s="15">
        <f t="shared" si="30"/>
        <v>112.5</v>
      </c>
      <c r="H67" s="18">
        <v>2</v>
      </c>
      <c r="I67" s="19">
        <v>3</v>
      </c>
      <c r="J67" s="15">
        <f t="shared" si="35"/>
        <v>150</v>
      </c>
      <c r="K67" s="19"/>
      <c r="L67" s="19"/>
      <c r="M67" s="15">
        <f t="shared" si="31"/>
        <v>0</v>
      </c>
      <c r="N67" s="19"/>
      <c r="O67" s="19"/>
      <c r="P67" s="15">
        <f t="shared" si="32"/>
        <v>0</v>
      </c>
      <c r="Q67" s="19">
        <v>6</v>
      </c>
      <c r="R67" s="19">
        <v>6</v>
      </c>
      <c r="S67" s="15">
        <f t="shared" si="33"/>
        <v>100</v>
      </c>
    </row>
    <row r="68" spans="1:19" ht="30" customHeight="1" x14ac:dyDescent="0.25">
      <c r="A68" s="3" t="s">
        <v>34</v>
      </c>
      <c r="B68" s="11" t="s">
        <v>21</v>
      </c>
      <c r="C68" s="14">
        <v>2014</v>
      </c>
      <c r="D68" s="10" t="s">
        <v>27</v>
      </c>
      <c r="E68" s="15">
        <f t="shared" si="34"/>
        <v>11</v>
      </c>
      <c r="F68" s="15">
        <f t="shared" si="34"/>
        <v>9</v>
      </c>
      <c r="G68" s="15">
        <f t="shared" si="30"/>
        <v>81.818181818181827</v>
      </c>
      <c r="H68" s="18">
        <v>7</v>
      </c>
      <c r="I68" s="19">
        <v>5</v>
      </c>
      <c r="J68" s="15">
        <f t="shared" si="35"/>
        <v>71.428571428571431</v>
      </c>
      <c r="K68" s="19"/>
      <c r="L68" s="19"/>
      <c r="M68" s="15">
        <f t="shared" si="31"/>
        <v>0</v>
      </c>
      <c r="N68" s="19"/>
      <c r="O68" s="19"/>
      <c r="P68" s="15">
        <f t="shared" si="32"/>
        <v>0</v>
      </c>
      <c r="Q68" s="19">
        <v>4</v>
      </c>
      <c r="R68" s="19">
        <v>4</v>
      </c>
      <c r="S68" s="15">
        <f t="shared" si="33"/>
        <v>100</v>
      </c>
    </row>
    <row r="69" spans="1:19" ht="30" customHeight="1" x14ac:dyDescent="0.25">
      <c r="A69" s="3" t="s">
        <v>34</v>
      </c>
      <c r="B69" s="11" t="s">
        <v>21</v>
      </c>
      <c r="C69" s="14">
        <v>2014</v>
      </c>
      <c r="D69" s="9" t="s">
        <v>28</v>
      </c>
      <c r="E69" s="15">
        <f t="shared" si="34"/>
        <v>8</v>
      </c>
      <c r="F69" s="15">
        <f t="shared" si="34"/>
        <v>7</v>
      </c>
      <c r="G69" s="15">
        <f t="shared" si="30"/>
        <v>87.5</v>
      </c>
      <c r="H69" s="18">
        <v>5</v>
      </c>
      <c r="I69" s="19">
        <v>4</v>
      </c>
      <c r="J69" s="15">
        <f t="shared" si="35"/>
        <v>80</v>
      </c>
      <c r="K69" s="19"/>
      <c r="L69" s="19"/>
      <c r="M69" s="15">
        <f t="shared" si="31"/>
        <v>0</v>
      </c>
      <c r="N69" s="19"/>
      <c r="O69" s="19"/>
      <c r="P69" s="15">
        <f t="shared" si="32"/>
        <v>0</v>
      </c>
      <c r="Q69" s="19">
        <v>3</v>
      </c>
      <c r="R69" s="19">
        <v>3</v>
      </c>
      <c r="S69" s="15">
        <f t="shared" si="33"/>
        <v>100</v>
      </c>
    </row>
    <row r="70" spans="1:19" ht="30" customHeight="1" x14ac:dyDescent="0.25">
      <c r="A70" s="3" t="s">
        <v>34</v>
      </c>
      <c r="B70" s="11" t="s">
        <v>21</v>
      </c>
      <c r="C70" s="14">
        <v>2014</v>
      </c>
      <c r="D70" s="10" t="s">
        <v>29</v>
      </c>
      <c r="E70" s="15">
        <f t="shared" si="34"/>
        <v>10</v>
      </c>
      <c r="F70" s="15">
        <f t="shared" si="34"/>
        <v>11</v>
      </c>
      <c r="G70" s="15">
        <f t="shared" si="30"/>
        <v>110.00000000000001</v>
      </c>
      <c r="H70" s="18">
        <v>4</v>
      </c>
      <c r="I70" s="19">
        <v>5</v>
      </c>
      <c r="J70" s="15">
        <f t="shared" si="35"/>
        <v>125</v>
      </c>
      <c r="K70" s="19"/>
      <c r="L70" s="19"/>
      <c r="M70" s="15">
        <f t="shared" si="31"/>
        <v>0</v>
      </c>
      <c r="N70" s="19"/>
      <c r="O70" s="19"/>
      <c r="P70" s="15">
        <f t="shared" si="32"/>
        <v>0</v>
      </c>
      <c r="Q70" s="19">
        <v>6</v>
      </c>
      <c r="R70" s="19">
        <v>6</v>
      </c>
      <c r="S70" s="15">
        <f t="shared" si="33"/>
        <v>100</v>
      </c>
    </row>
    <row r="71" spans="1:19" ht="30" customHeight="1" x14ac:dyDescent="0.25">
      <c r="A71" s="3" t="s">
        <v>34</v>
      </c>
      <c r="B71" s="11" t="s">
        <v>21</v>
      </c>
      <c r="C71" s="14">
        <v>2014</v>
      </c>
      <c r="D71" s="9" t="s">
        <v>30</v>
      </c>
      <c r="E71" s="15">
        <f t="shared" si="34"/>
        <v>8</v>
      </c>
      <c r="F71" s="15">
        <f t="shared" si="34"/>
        <v>11</v>
      </c>
      <c r="G71" s="15">
        <f t="shared" si="30"/>
        <v>137.5</v>
      </c>
      <c r="H71" s="18">
        <v>4</v>
      </c>
      <c r="I71" s="19">
        <v>4</v>
      </c>
      <c r="J71" s="15">
        <f t="shared" si="35"/>
        <v>100</v>
      </c>
      <c r="K71" s="19"/>
      <c r="L71" s="19"/>
      <c r="M71" s="15">
        <f t="shared" si="31"/>
        <v>0</v>
      </c>
      <c r="N71" s="19"/>
      <c r="O71" s="19"/>
      <c r="P71" s="15">
        <f t="shared" si="32"/>
        <v>0</v>
      </c>
      <c r="Q71" s="19">
        <v>4</v>
      </c>
      <c r="R71" s="19">
        <v>7</v>
      </c>
      <c r="S71" s="15">
        <f t="shared" si="33"/>
        <v>175</v>
      </c>
    </row>
    <row r="72" spans="1:19" ht="30" customHeight="1" x14ac:dyDescent="0.25">
      <c r="A72" s="3" t="s">
        <v>34</v>
      </c>
      <c r="B72" s="11" t="s">
        <v>21</v>
      </c>
      <c r="C72" s="14">
        <v>2014</v>
      </c>
      <c r="D72" s="10" t="s">
        <v>31</v>
      </c>
      <c r="E72" s="15">
        <f t="shared" si="34"/>
        <v>0</v>
      </c>
      <c r="F72" s="15">
        <f t="shared" si="34"/>
        <v>0</v>
      </c>
      <c r="G72" s="15">
        <f t="shared" si="30"/>
        <v>0</v>
      </c>
      <c r="H72" s="18"/>
      <c r="I72" s="19"/>
      <c r="J72" s="15">
        <f t="shared" si="35"/>
        <v>0</v>
      </c>
      <c r="K72" s="19"/>
      <c r="L72" s="19"/>
      <c r="M72" s="15">
        <f t="shared" si="31"/>
        <v>0</v>
      </c>
      <c r="N72" s="19"/>
      <c r="O72" s="19"/>
      <c r="P72" s="15">
        <f t="shared" si="32"/>
        <v>0</v>
      </c>
      <c r="Q72" s="19"/>
      <c r="R72" s="19"/>
      <c r="S72" s="15">
        <f t="shared" si="33"/>
        <v>0</v>
      </c>
    </row>
    <row r="73" spans="1:19" ht="30" customHeight="1" x14ac:dyDescent="0.25">
      <c r="A73" s="3" t="s">
        <v>34</v>
      </c>
      <c r="B73" s="11" t="s">
        <v>21</v>
      </c>
      <c r="C73" s="14">
        <v>2014</v>
      </c>
      <c r="D73" s="9" t="s">
        <v>32</v>
      </c>
      <c r="E73" s="15">
        <f t="shared" si="34"/>
        <v>0</v>
      </c>
      <c r="F73" s="15">
        <f t="shared" si="34"/>
        <v>0</v>
      </c>
      <c r="G73" s="15">
        <f t="shared" si="30"/>
        <v>0</v>
      </c>
      <c r="H73" s="18"/>
      <c r="I73" s="19"/>
      <c r="J73" s="15">
        <f t="shared" si="35"/>
        <v>0</v>
      </c>
      <c r="K73" s="19"/>
      <c r="L73" s="19"/>
      <c r="M73" s="15">
        <f t="shared" si="31"/>
        <v>0</v>
      </c>
      <c r="N73" s="19"/>
      <c r="O73" s="19"/>
      <c r="P73" s="15">
        <f t="shared" si="32"/>
        <v>0</v>
      </c>
      <c r="Q73" s="19"/>
      <c r="R73" s="19"/>
      <c r="S73" s="15">
        <f t="shared" si="33"/>
        <v>0</v>
      </c>
    </row>
    <row r="74" spans="1:19" ht="30" customHeight="1" x14ac:dyDescent="0.25">
      <c r="A74" s="3" t="s">
        <v>34</v>
      </c>
      <c r="B74" s="11" t="s">
        <v>21</v>
      </c>
      <c r="C74" s="14">
        <v>2014</v>
      </c>
      <c r="D74" s="10" t="s">
        <v>33</v>
      </c>
      <c r="E74" s="15">
        <f t="shared" si="34"/>
        <v>0</v>
      </c>
      <c r="F74" s="15">
        <f t="shared" si="34"/>
        <v>0</v>
      </c>
      <c r="G74" s="15">
        <f t="shared" si="30"/>
        <v>0</v>
      </c>
      <c r="H74" s="18"/>
      <c r="I74" s="19"/>
      <c r="J74" s="15">
        <f t="shared" si="35"/>
        <v>0</v>
      </c>
      <c r="K74" s="19"/>
      <c r="L74" s="19"/>
      <c r="M74" s="15">
        <f t="shared" si="31"/>
        <v>0</v>
      </c>
      <c r="N74" s="19"/>
      <c r="O74" s="19"/>
      <c r="P74" s="15">
        <f t="shared" si="32"/>
        <v>0</v>
      </c>
      <c r="Q74" s="19"/>
      <c r="R74" s="19"/>
      <c r="S74" s="15">
        <f t="shared" si="33"/>
        <v>0</v>
      </c>
    </row>
    <row r="75" spans="1:19" ht="30" customHeight="1" x14ac:dyDescent="0.25">
      <c r="A75" s="8" t="s">
        <v>37</v>
      </c>
      <c r="B75" s="13" t="s">
        <v>38</v>
      </c>
      <c r="C75" s="14">
        <v>2014</v>
      </c>
      <c r="D75" s="9" t="s">
        <v>22</v>
      </c>
      <c r="E75" s="15">
        <f t="shared" ref="E75:F76" si="36">H75+K75+N75+Q75</f>
        <v>0</v>
      </c>
      <c r="F75" s="15">
        <f t="shared" si="36"/>
        <v>952138.72814999986</v>
      </c>
      <c r="G75" s="15">
        <f t="shared" ref="G75:G98" si="37">IFERROR(F75/E75*100,0)</f>
        <v>0</v>
      </c>
      <c r="H75" s="18"/>
      <c r="I75" s="19">
        <v>715619.77099999995</v>
      </c>
      <c r="J75" s="15">
        <f t="shared" ref="J75:J98" si="38">IFERROR(I75/H75*100,0)</f>
        <v>0</v>
      </c>
      <c r="K75" s="19"/>
      <c r="L75" s="19">
        <v>61223.59</v>
      </c>
      <c r="M75" s="15">
        <f t="shared" ref="M75:M98" si="39">IFERROR(L75/K75*100,0)</f>
        <v>0</v>
      </c>
      <c r="N75" s="19"/>
      <c r="O75" s="19"/>
      <c r="P75" s="15">
        <f t="shared" ref="P75:P98" si="40">IFERROR(O75/N75*100,0)</f>
        <v>0</v>
      </c>
      <c r="Q75" s="19"/>
      <c r="R75" s="19">
        <v>175295.36715000001</v>
      </c>
      <c r="S75" s="15">
        <f t="shared" ref="S75:S98" si="41">IFERROR(R75/Q75*100,0)</f>
        <v>0</v>
      </c>
    </row>
    <row r="76" spans="1:19" ht="30" customHeight="1" x14ac:dyDescent="0.25">
      <c r="A76" s="8" t="s">
        <v>37</v>
      </c>
      <c r="B76" s="13" t="s">
        <v>38</v>
      </c>
      <c r="C76" s="14">
        <v>2014</v>
      </c>
      <c r="D76" s="10" t="s">
        <v>23</v>
      </c>
      <c r="E76" s="15">
        <f t="shared" si="36"/>
        <v>0</v>
      </c>
      <c r="F76" s="15">
        <f t="shared" si="36"/>
        <v>914147.69758000004</v>
      </c>
      <c r="G76" s="15">
        <f t="shared" si="37"/>
        <v>0</v>
      </c>
      <c r="H76" s="18"/>
      <c r="I76" s="19">
        <v>700215.49900000007</v>
      </c>
      <c r="J76" s="15">
        <f t="shared" si="38"/>
        <v>0</v>
      </c>
      <c r="K76" s="19"/>
      <c r="L76" s="19">
        <v>9320.2350000000006</v>
      </c>
      <c r="M76" s="15">
        <f t="shared" si="39"/>
        <v>0</v>
      </c>
      <c r="N76" s="19"/>
      <c r="O76" s="19"/>
      <c r="P76" s="15">
        <f t="shared" si="40"/>
        <v>0</v>
      </c>
      <c r="Q76" s="19"/>
      <c r="R76" s="19">
        <v>204611.96357999998</v>
      </c>
      <c r="S76" s="15">
        <f t="shared" si="41"/>
        <v>0</v>
      </c>
    </row>
    <row r="77" spans="1:19" ht="30" customHeight="1" x14ac:dyDescent="0.25">
      <c r="A77" s="8" t="s">
        <v>37</v>
      </c>
      <c r="B77" s="13" t="s">
        <v>38</v>
      </c>
      <c r="C77" s="14">
        <v>2014</v>
      </c>
      <c r="D77" s="9" t="s">
        <v>24</v>
      </c>
      <c r="E77" s="15">
        <f t="shared" ref="E77:F88" si="42">H77+K77+N77+Q77</f>
        <v>2995313</v>
      </c>
      <c r="F77" s="15">
        <f t="shared" si="42"/>
        <v>1247913.57427</v>
      </c>
      <c r="G77" s="15">
        <f t="shared" si="37"/>
        <v>41.662209400820551</v>
      </c>
      <c r="H77" s="18">
        <v>2412865</v>
      </c>
      <c r="I77" s="19">
        <f>2383250-I76-I75</f>
        <v>967414.73</v>
      </c>
      <c r="J77" s="15">
        <f t="shared" si="38"/>
        <v>40.094026396006406</v>
      </c>
      <c r="K77" s="19">
        <v>65005</v>
      </c>
      <c r="L77" s="19">
        <f>88255-L76-L75</f>
        <v>17711.175000000003</v>
      </c>
      <c r="M77" s="15">
        <f t="shared" si="39"/>
        <v>27.245865702638262</v>
      </c>
      <c r="N77" s="19">
        <v>6277</v>
      </c>
      <c r="O77" s="19">
        <v>55262</v>
      </c>
      <c r="P77" s="15">
        <f t="shared" si="40"/>
        <v>880.38872072646177</v>
      </c>
      <c r="Q77" s="19">
        <v>511166</v>
      </c>
      <c r="R77" s="19">
        <f>587433-R76-R75</f>
        <v>207525.66927000001</v>
      </c>
      <c r="S77" s="15">
        <f t="shared" si="41"/>
        <v>40.598488410809793</v>
      </c>
    </row>
    <row r="78" spans="1:19" ht="30" customHeight="1" x14ac:dyDescent="0.25">
      <c r="A78" s="8" t="s">
        <v>37</v>
      </c>
      <c r="B78" s="13" t="s">
        <v>38</v>
      </c>
      <c r="C78" s="14">
        <v>2014</v>
      </c>
      <c r="D78" s="10" t="s">
        <v>25</v>
      </c>
      <c r="E78" s="15">
        <f t="shared" si="42"/>
        <v>0</v>
      </c>
      <c r="F78" s="15">
        <f t="shared" si="42"/>
        <v>927708.70205000008</v>
      </c>
      <c r="G78" s="15">
        <f t="shared" si="37"/>
        <v>0</v>
      </c>
      <c r="H78" s="18"/>
      <c r="I78" s="19">
        <v>730033.56</v>
      </c>
      <c r="J78" s="15">
        <f t="shared" si="38"/>
        <v>0</v>
      </c>
      <c r="K78" s="19"/>
      <c r="L78" s="19">
        <v>12235.904999999999</v>
      </c>
      <c r="M78" s="15">
        <f t="shared" si="39"/>
        <v>0</v>
      </c>
      <c r="N78" s="19"/>
      <c r="O78" s="19"/>
      <c r="P78" s="15">
        <f t="shared" si="40"/>
        <v>0</v>
      </c>
      <c r="Q78" s="19"/>
      <c r="R78" s="19">
        <v>185439.23705</v>
      </c>
      <c r="S78" s="15">
        <f t="shared" si="41"/>
        <v>0</v>
      </c>
    </row>
    <row r="79" spans="1:19" ht="30" customHeight="1" x14ac:dyDescent="0.25">
      <c r="A79" s="8" t="s">
        <v>37</v>
      </c>
      <c r="B79" s="13" t="s">
        <v>38</v>
      </c>
      <c r="C79" s="14">
        <v>2014</v>
      </c>
      <c r="D79" s="9" t="s">
        <v>26</v>
      </c>
      <c r="E79" s="15">
        <f t="shared" si="42"/>
        <v>0</v>
      </c>
      <c r="F79" s="15">
        <f t="shared" si="42"/>
        <v>1375871.9347300003</v>
      </c>
      <c r="G79" s="15">
        <f t="shared" si="37"/>
        <v>0</v>
      </c>
      <c r="H79" s="18"/>
      <c r="I79" s="19">
        <v>1109399.2810000004</v>
      </c>
      <c r="J79" s="15">
        <f t="shared" si="38"/>
        <v>0</v>
      </c>
      <c r="K79" s="19"/>
      <c r="L79" s="19">
        <v>46464.106</v>
      </c>
      <c r="M79" s="15">
        <f t="shared" si="39"/>
        <v>0</v>
      </c>
      <c r="N79" s="19"/>
      <c r="O79" s="19"/>
      <c r="P79" s="15">
        <f t="shared" si="40"/>
        <v>0</v>
      </c>
      <c r="Q79" s="19"/>
      <c r="R79" s="19">
        <v>220008.54772999999</v>
      </c>
      <c r="S79" s="15">
        <f t="shared" si="41"/>
        <v>0</v>
      </c>
    </row>
    <row r="80" spans="1:19" ht="30" customHeight="1" x14ac:dyDescent="0.25">
      <c r="A80" s="8" t="s">
        <v>37</v>
      </c>
      <c r="B80" s="13" t="s">
        <v>38</v>
      </c>
      <c r="C80" s="14">
        <v>2014</v>
      </c>
      <c r="D80" s="10" t="s">
        <v>27</v>
      </c>
      <c r="E80" s="15">
        <f t="shared" si="42"/>
        <v>3715465</v>
      </c>
      <c r="F80" s="15">
        <f t="shared" si="42"/>
        <v>1190619.3632199997</v>
      </c>
      <c r="G80" s="15">
        <f t="shared" si="37"/>
        <v>32.044962426506501</v>
      </c>
      <c r="H80" s="18">
        <v>3050974</v>
      </c>
      <c r="I80" s="19">
        <v>1003944.1589999995</v>
      </c>
      <c r="J80" s="15">
        <f t="shared" si="38"/>
        <v>32.905693689949487</v>
      </c>
      <c r="K80" s="19">
        <v>164801</v>
      </c>
      <c r="L80" s="19">
        <v>17562.989000000001</v>
      </c>
      <c r="M80" s="15">
        <f t="shared" si="39"/>
        <v>10.657088852616187</v>
      </c>
      <c r="N80" s="19">
        <v>6045</v>
      </c>
      <c r="O80" s="19">
        <v>36387</v>
      </c>
      <c r="P80" s="15">
        <f t="shared" si="40"/>
        <v>601.9354838709678</v>
      </c>
      <c r="Q80" s="19">
        <v>493645</v>
      </c>
      <c r="R80" s="19">
        <v>132725.21522000001</v>
      </c>
      <c r="S80" s="15">
        <f t="shared" si="41"/>
        <v>26.88677394078741</v>
      </c>
    </row>
    <row r="81" spans="1:19" ht="30" customHeight="1" x14ac:dyDescent="0.25">
      <c r="A81" s="8" t="s">
        <v>37</v>
      </c>
      <c r="B81" s="13" t="s">
        <v>38</v>
      </c>
      <c r="C81" s="14">
        <v>2014</v>
      </c>
      <c r="D81" s="9" t="s">
        <v>28</v>
      </c>
      <c r="E81" s="15">
        <f t="shared" si="42"/>
        <v>0</v>
      </c>
      <c r="F81" s="15">
        <f t="shared" si="42"/>
        <v>1390356.28</v>
      </c>
      <c r="G81" s="15">
        <f t="shared" si="37"/>
        <v>0</v>
      </c>
      <c r="H81" s="18"/>
      <c r="I81" s="19">
        <v>1045502.21</v>
      </c>
      <c r="J81" s="15">
        <f t="shared" si="38"/>
        <v>0</v>
      </c>
      <c r="K81" s="19"/>
      <c r="L81" s="19">
        <v>92292.83</v>
      </c>
      <c r="M81" s="15">
        <f t="shared" si="39"/>
        <v>0</v>
      </c>
      <c r="N81" s="19"/>
      <c r="O81" s="19"/>
      <c r="P81" s="15">
        <f t="shared" si="40"/>
        <v>0</v>
      </c>
      <c r="Q81" s="19"/>
      <c r="R81" s="19">
        <v>252561.24</v>
      </c>
      <c r="S81" s="15">
        <f t="shared" si="41"/>
        <v>0</v>
      </c>
    </row>
    <row r="82" spans="1:19" ht="30" customHeight="1" x14ac:dyDescent="0.25">
      <c r="A82" s="8" t="s">
        <v>37</v>
      </c>
      <c r="B82" s="13" t="s">
        <v>38</v>
      </c>
      <c r="C82" s="14">
        <v>2014</v>
      </c>
      <c r="D82" s="10" t="s">
        <v>29</v>
      </c>
      <c r="E82" s="15">
        <f t="shared" si="42"/>
        <v>0</v>
      </c>
      <c r="F82" s="15">
        <f t="shared" si="42"/>
        <v>1233940.97</v>
      </c>
      <c r="G82" s="15">
        <f t="shared" si="37"/>
        <v>0</v>
      </c>
      <c r="H82" s="18"/>
      <c r="I82" s="19">
        <v>867909.52</v>
      </c>
      <c r="J82" s="15">
        <f t="shared" si="38"/>
        <v>0</v>
      </c>
      <c r="K82" s="19"/>
      <c r="L82" s="19">
        <v>105097.41</v>
      </c>
      <c r="M82" s="15">
        <f t="shared" si="39"/>
        <v>0</v>
      </c>
      <c r="N82" s="19"/>
      <c r="O82" s="19"/>
      <c r="P82" s="15">
        <f t="shared" si="40"/>
        <v>0</v>
      </c>
      <c r="Q82" s="19"/>
      <c r="R82" s="19">
        <v>260934.04</v>
      </c>
      <c r="S82" s="15">
        <f t="shared" si="41"/>
        <v>0</v>
      </c>
    </row>
    <row r="83" spans="1:19" ht="30" customHeight="1" x14ac:dyDescent="0.25">
      <c r="A83" s="8" t="s">
        <v>37</v>
      </c>
      <c r="B83" s="13" t="s">
        <v>38</v>
      </c>
      <c r="C83" s="14">
        <v>2014</v>
      </c>
      <c r="D83" s="9" t="s">
        <v>30</v>
      </c>
      <c r="E83" s="15">
        <f t="shared" si="42"/>
        <v>4279485</v>
      </c>
      <c r="F83" s="15">
        <f t="shared" si="42"/>
        <v>1491094</v>
      </c>
      <c r="G83" s="15">
        <f t="shared" si="37"/>
        <v>34.842837397490584</v>
      </c>
      <c r="H83" s="18">
        <v>3450825</v>
      </c>
      <c r="I83" s="19">
        <v>1176990</v>
      </c>
      <c r="J83" s="15">
        <f t="shared" si="38"/>
        <v>34.107496033557197</v>
      </c>
      <c r="K83" s="19">
        <v>44196</v>
      </c>
      <c r="L83" s="19">
        <v>49885</v>
      </c>
      <c r="M83" s="15">
        <f t="shared" si="39"/>
        <v>112.87220562946874</v>
      </c>
      <c r="N83" s="19"/>
      <c r="O83" s="19"/>
      <c r="P83" s="15">
        <f t="shared" si="40"/>
        <v>0</v>
      </c>
      <c r="Q83" s="19">
        <v>784464</v>
      </c>
      <c r="R83" s="19">
        <v>264219</v>
      </c>
      <c r="S83" s="15">
        <f t="shared" si="41"/>
        <v>33.681469130514593</v>
      </c>
    </row>
    <row r="84" spans="1:19" ht="30" customHeight="1" x14ac:dyDescent="0.25">
      <c r="A84" s="8" t="s">
        <v>37</v>
      </c>
      <c r="B84" s="13" t="s">
        <v>38</v>
      </c>
      <c r="C84" s="14">
        <v>2014</v>
      </c>
      <c r="D84" s="10" t="s">
        <v>31</v>
      </c>
      <c r="E84" s="15">
        <f t="shared" si="42"/>
        <v>0</v>
      </c>
      <c r="F84" s="15">
        <f t="shared" si="42"/>
        <v>0</v>
      </c>
      <c r="G84" s="15">
        <f t="shared" si="37"/>
        <v>0</v>
      </c>
      <c r="H84" s="18"/>
      <c r="I84" s="19"/>
      <c r="J84" s="15">
        <f t="shared" si="38"/>
        <v>0</v>
      </c>
      <c r="K84" s="19"/>
      <c r="L84" s="19"/>
      <c r="M84" s="15">
        <f t="shared" si="39"/>
        <v>0</v>
      </c>
      <c r="N84" s="19"/>
      <c r="O84" s="19"/>
      <c r="P84" s="15">
        <f t="shared" si="40"/>
        <v>0</v>
      </c>
      <c r="Q84" s="19"/>
      <c r="R84" s="19"/>
      <c r="S84" s="15">
        <f t="shared" si="41"/>
        <v>0</v>
      </c>
    </row>
    <row r="85" spans="1:19" ht="30" customHeight="1" x14ac:dyDescent="0.25">
      <c r="A85" s="8" t="s">
        <v>37</v>
      </c>
      <c r="B85" s="13" t="s">
        <v>38</v>
      </c>
      <c r="C85" s="14">
        <v>2014</v>
      </c>
      <c r="D85" s="9" t="s">
        <v>32</v>
      </c>
      <c r="E85" s="15">
        <f t="shared" si="42"/>
        <v>0</v>
      </c>
      <c r="F85" s="15">
        <f t="shared" si="42"/>
        <v>0</v>
      </c>
      <c r="G85" s="15">
        <f t="shared" si="37"/>
        <v>0</v>
      </c>
      <c r="H85" s="18"/>
      <c r="I85" s="19"/>
      <c r="J85" s="15">
        <f t="shared" si="38"/>
        <v>0</v>
      </c>
      <c r="K85" s="19"/>
      <c r="L85" s="19"/>
      <c r="M85" s="15">
        <f t="shared" si="39"/>
        <v>0</v>
      </c>
      <c r="N85" s="19"/>
      <c r="O85" s="19"/>
      <c r="P85" s="15">
        <f t="shared" si="40"/>
        <v>0</v>
      </c>
      <c r="Q85" s="19"/>
      <c r="R85" s="19"/>
      <c r="S85" s="15">
        <f t="shared" si="41"/>
        <v>0</v>
      </c>
    </row>
    <row r="86" spans="1:19" ht="30" customHeight="1" x14ac:dyDescent="0.25">
      <c r="A86" s="8" t="s">
        <v>37</v>
      </c>
      <c r="B86" s="13" t="s">
        <v>38</v>
      </c>
      <c r="C86" s="14">
        <v>2014</v>
      </c>
      <c r="D86" s="10" t="s">
        <v>33</v>
      </c>
      <c r="E86" s="15">
        <f t="shared" si="42"/>
        <v>0</v>
      </c>
      <c r="F86" s="15">
        <f t="shared" si="42"/>
        <v>0</v>
      </c>
      <c r="G86" s="15">
        <f t="shared" si="37"/>
        <v>0</v>
      </c>
      <c r="H86" s="18"/>
      <c r="I86" s="19"/>
      <c r="J86" s="15">
        <f t="shared" si="38"/>
        <v>0</v>
      </c>
      <c r="K86" s="19"/>
      <c r="L86" s="19"/>
      <c r="M86" s="15">
        <f t="shared" si="39"/>
        <v>0</v>
      </c>
      <c r="N86" s="19"/>
      <c r="O86" s="19"/>
      <c r="P86" s="15">
        <f t="shared" si="40"/>
        <v>0</v>
      </c>
      <c r="Q86" s="19"/>
      <c r="R86" s="19"/>
      <c r="S86" s="15">
        <f t="shared" si="41"/>
        <v>0</v>
      </c>
    </row>
    <row r="87" spans="1:19" ht="30" customHeight="1" x14ac:dyDescent="0.25">
      <c r="A87" s="8" t="s">
        <v>39</v>
      </c>
      <c r="B87" s="13" t="s">
        <v>38</v>
      </c>
      <c r="C87" s="14">
        <v>2014</v>
      </c>
      <c r="D87" s="9" t="s">
        <v>22</v>
      </c>
      <c r="E87" s="15">
        <f t="shared" si="42"/>
        <v>0</v>
      </c>
      <c r="F87" s="15">
        <f t="shared" si="42"/>
        <v>12892</v>
      </c>
      <c r="G87" s="15">
        <f t="shared" si="37"/>
        <v>0</v>
      </c>
      <c r="H87" s="18"/>
      <c r="I87" s="19">
        <v>12892</v>
      </c>
      <c r="J87" s="15">
        <f t="shared" si="38"/>
        <v>0</v>
      </c>
      <c r="K87" s="19"/>
      <c r="L87" s="19"/>
      <c r="M87" s="15">
        <f t="shared" si="39"/>
        <v>0</v>
      </c>
      <c r="N87" s="19"/>
      <c r="O87" s="19"/>
      <c r="P87" s="15">
        <f t="shared" si="40"/>
        <v>0</v>
      </c>
      <c r="Q87" s="19"/>
      <c r="R87" s="19"/>
      <c r="S87" s="15">
        <f t="shared" si="41"/>
        <v>0</v>
      </c>
    </row>
    <row r="88" spans="1:19" ht="30" customHeight="1" x14ac:dyDescent="0.25">
      <c r="A88" s="8" t="s">
        <v>39</v>
      </c>
      <c r="B88" s="13" t="s">
        <v>38</v>
      </c>
      <c r="C88" s="14">
        <v>2014</v>
      </c>
      <c r="D88" s="10" t="s">
        <v>23</v>
      </c>
      <c r="E88" s="15">
        <f t="shared" si="42"/>
        <v>0</v>
      </c>
      <c r="F88" s="15">
        <f t="shared" si="42"/>
        <v>13662.65</v>
      </c>
      <c r="G88" s="15">
        <f t="shared" si="37"/>
        <v>0</v>
      </c>
      <c r="H88" s="18"/>
      <c r="I88" s="19">
        <v>13662.65</v>
      </c>
      <c r="J88" s="15">
        <f t="shared" si="38"/>
        <v>0</v>
      </c>
      <c r="K88" s="19"/>
      <c r="L88" s="19"/>
      <c r="M88" s="15">
        <f t="shared" si="39"/>
        <v>0</v>
      </c>
      <c r="N88" s="19"/>
      <c r="O88" s="19"/>
      <c r="P88" s="15">
        <f t="shared" si="40"/>
        <v>0</v>
      </c>
      <c r="Q88" s="19"/>
      <c r="R88" s="19"/>
      <c r="S88" s="15">
        <f t="shared" si="41"/>
        <v>0</v>
      </c>
    </row>
    <row r="89" spans="1:19" ht="30" customHeight="1" x14ac:dyDescent="0.25">
      <c r="A89" s="8" t="s">
        <v>39</v>
      </c>
      <c r="B89" s="13" t="s">
        <v>38</v>
      </c>
      <c r="C89" s="14">
        <v>2014</v>
      </c>
      <c r="D89" s="9" t="s">
        <v>24</v>
      </c>
      <c r="E89" s="15">
        <f t="shared" ref="E89:F98" si="43">H89+K89+N89+Q89</f>
        <v>0</v>
      </c>
      <c r="F89" s="15">
        <f t="shared" si="43"/>
        <v>15028.210520000001</v>
      </c>
      <c r="G89" s="15">
        <f t="shared" si="37"/>
        <v>0</v>
      </c>
      <c r="H89" s="18"/>
      <c r="I89" s="19">
        <v>15028.210520000001</v>
      </c>
      <c r="J89" s="15">
        <f t="shared" si="38"/>
        <v>0</v>
      </c>
      <c r="K89" s="19"/>
      <c r="L89" s="19"/>
      <c r="M89" s="15">
        <f t="shared" si="39"/>
        <v>0</v>
      </c>
      <c r="N89" s="19"/>
      <c r="O89" s="19"/>
      <c r="P89" s="15">
        <f t="shared" si="40"/>
        <v>0</v>
      </c>
      <c r="Q89" s="19"/>
      <c r="R89" s="19"/>
      <c r="S89" s="15">
        <f t="shared" si="41"/>
        <v>0</v>
      </c>
    </row>
    <row r="90" spans="1:19" ht="30" customHeight="1" x14ac:dyDescent="0.25">
      <c r="A90" s="8" t="s">
        <v>39</v>
      </c>
      <c r="B90" s="13" t="s">
        <v>38</v>
      </c>
      <c r="C90" s="14">
        <v>2014</v>
      </c>
      <c r="D90" s="10" t="s">
        <v>25</v>
      </c>
      <c r="E90" s="15">
        <f t="shared" si="43"/>
        <v>0</v>
      </c>
      <c r="F90" s="15">
        <f t="shared" si="43"/>
        <v>19159.476999999999</v>
      </c>
      <c r="G90" s="15">
        <f t="shared" si="37"/>
        <v>0</v>
      </c>
      <c r="H90" s="18"/>
      <c r="I90" s="19">
        <v>19159.476999999999</v>
      </c>
      <c r="J90" s="15">
        <f t="shared" si="38"/>
        <v>0</v>
      </c>
      <c r="K90" s="19"/>
      <c r="L90" s="19"/>
      <c r="M90" s="15">
        <f t="shared" si="39"/>
        <v>0</v>
      </c>
      <c r="N90" s="19"/>
      <c r="O90" s="19"/>
      <c r="P90" s="15">
        <f t="shared" si="40"/>
        <v>0</v>
      </c>
      <c r="Q90" s="19"/>
      <c r="R90" s="19"/>
      <c r="S90" s="15">
        <f t="shared" si="41"/>
        <v>0</v>
      </c>
    </row>
    <row r="91" spans="1:19" ht="30" customHeight="1" x14ac:dyDescent="0.25">
      <c r="A91" s="8" t="s">
        <v>39</v>
      </c>
      <c r="B91" s="13" t="s">
        <v>38</v>
      </c>
      <c r="C91" s="14">
        <v>2014</v>
      </c>
      <c r="D91" s="9" t="s">
        <v>26</v>
      </c>
      <c r="E91" s="15">
        <f t="shared" si="43"/>
        <v>0</v>
      </c>
      <c r="F91" s="15">
        <f t="shared" si="43"/>
        <v>0</v>
      </c>
      <c r="G91" s="15">
        <f t="shared" si="37"/>
        <v>0</v>
      </c>
      <c r="H91" s="18"/>
      <c r="I91" s="19">
        <v>0</v>
      </c>
      <c r="J91" s="15">
        <f t="shared" si="38"/>
        <v>0</v>
      </c>
      <c r="K91" s="19"/>
      <c r="L91" s="19"/>
      <c r="M91" s="15">
        <f t="shared" si="39"/>
        <v>0</v>
      </c>
      <c r="N91" s="19"/>
      <c r="O91" s="19"/>
      <c r="P91" s="15">
        <f t="shared" si="40"/>
        <v>0</v>
      </c>
      <c r="Q91" s="19"/>
      <c r="R91" s="19"/>
      <c r="S91" s="15">
        <f t="shared" si="41"/>
        <v>0</v>
      </c>
    </row>
    <row r="92" spans="1:19" ht="30" customHeight="1" x14ac:dyDescent="0.25">
      <c r="A92" s="8" t="s">
        <v>39</v>
      </c>
      <c r="B92" s="13" t="s">
        <v>38</v>
      </c>
      <c r="C92" s="14">
        <v>2014</v>
      </c>
      <c r="D92" s="10" t="s">
        <v>27</v>
      </c>
      <c r="E92" s="15">
        <f t="shared" si="43"/>
        <v>0</v>
      </c>
      <c r="F92" s="15">
        <f t="shared" si="43"/>
        <v>0</v>
      </c>
      <c r="G92" s="15">
        <f t="shared" si="37"/>
        <v>0</v>
      </c>
      <c r="H92" s="18"/>
      <c r="I92" s="19">
        <v>0</v>
      </c>
      <c r="J92" s="15">
        <f t="shared" si="38"/>
        <v>0</v>
      </c>
      <c r="K92" s="19"/>
      <c r="L92" s="19"/>
      <c r="M92" s="15">
        <f t="shared" si="39"/>
        <v>0</v>
      </c>
      <c r="N92" s="19"/>
      <c r="O92" s="19"/>
      <c r="P92" s="15">
        <f t="shared" si="40"/>
        <v>0</v>
      </c>
      <c r="Q92" s="19"/>
      <c r="R92" s="19"/>
      <c r="S92" s="15">
        <f t="shared" si="41"/>
        <v>0</v>
      </c>
    </row>
    <row r="93" spans="1:19" ht="30" customHeight="1" x14ac:dyDescent="0.25">
      <c r="A93" s="8" t="s">
        <v>39</v>
      </c>
      <c r="B93" s="13" t="s">
        <v>38</v>
      </c>
      <c r="C93" s="14">
        <v>2014</v>
      </c>
      <c r="D93" s="9" t="s">
        <v>28</v>
      </c>
      <c r="E93" s="15">
        <f t="shared" si="43"/>
        <v>0</v>
      </c>
      <c r="F93" s="15">
        <f t="shared" si="43"/>
        <v>21330.82</v>
      </c>
      <c r="G93" s="15">
        <f t="shared" si="37"/>
        <v>0</v>
      </c>
      <c r="H93" s="18"/>
      <c r="I93" s="19">
        <v>21330.82</v>
      </c>
      <c r="J93" s="15">
        <f t="shared" si="38"/>
        <v>0</v>
      </c>
      <c r="K93" s="19"/>
      <c r="L93" s="19"/>
      <c r="M93" s="15">
        <f t="shared" si="39"/>
        <v>0</v>
      </c>
      <c r="N93" s="19"/>
      <c r="O93" s="19"/>
      <c r="P93" s="15">
        <f t="shared" si="40"/>
        <v>0</v>
      </c>
      <c r="Q93" s="19"/>
      <c r="R93" s="19"/>
      <c r="S93" s="15">
        <f t="shared" si="41"/>
        <v>0</v>
      </c>
    </row>
    <row r="94" spans="1:19" ht="30" customHeight="1" x14ac:dyDescent="0.25">
      <c r="A94" s="8" t="s">
        <v>39</v>
      </c>
      <c r="B94" s="13" t="s">
        <v>38</v>
      </c>
      <c r="C94" s="14">
        <v>2014</v>
      </c>
      <c r="D94" s="10" t="s">
        <v>29</v>
      </c>
      <c r="E94" s="15">
        <f t="shared" si="43"/>
        <v>0</v>
      </c>
      <c r="F94" s="15">
        <f t="shared" si="43"/>
        <v>13335.61</v>
      </c>
      <c r="G94" s="15">
        <f t="shared" si="37"/>
        <v>0</v>
      </c>
      <c r="H94" s="18"/>
      <c r="I94" s="19">
        <v>13335.61</v>
      </c>
      <c r="J94" s="15">
        <f t="shared" si="38"/>
        <v>0</v>
      </c>
      <c r="K94" s="19"/>
      <c r="L94" s="19"/>
      <c r="M94" s="15">
        <f t="shared" si="39"/>
        <v>0</v>
      </c>
      <c r="N94" s="19"/>
      <c r="O94" s="19"/>
      <c r="P94" s="15">
        <f t="shared" si="40"/>
        <v>0</v>
      </c>
      <c r="Q94" s="19"/>
      <c r="R94" s="19"/>
      <c r="S94" s="15">
        <f t="shared" si="41"/>
        <v>0</v>
      </c>
    </row>
    <row r="95" spans="1:19" ht="30" customHeight="1" x14ac:dyDescent="0.25">
      <c r="A95" s="8" t="s">
        <v>39</v>
      </c>
      <c r="B95" s="13" t="s">
        <v>38</v>
      </c>
      <c r="C95" s="14">
        <v>2014</v>
      </c>
      <c r="D95" s="9" t="s">
        <v>30</v>
      </c>
      <c r="E95" s="15">
        <f t="shared" si="43"/>
        <v>0</v>
      </c>
      <c r="F95" s="15">
        <f t="shared" si="43"/>
        <v>14881.15</v>
      </c>
      <c r="G95" s="15">
        <f t="shared" si="37"/>
        <v>0</v>
      </c>
      <c r="H95" s="18"/>
      <c r="I95" s="19">
        <v>14881.15</v>
      </c>
      <c r="J95" s="15">
        <f t="shared" si="38"/>
        <v>0</v>
      </c>
      <c r="K95" s="19"/>
      <c r="L95" s="19"/>
      <c r="M95" s="15">
        <f t="shared" si="39"/>
        <v>0</v>
      </c>
      <c r="N95" s="19"/>
      <c r="O95" s="19"/>
      <c r="P95" s="15">
        <f t="shared" si="40"/>
        <v>0</v>
      </c>
      <c r="Q95" s="19"/>
      <c r="R95" s="19"/>
      <c r="S95" s="15">
        <f t="shared" si="41"/>
        <v>0</v>
      </c>
    </row>
    <row r="96" spans="1:19" ht="30" customHeight="1" x14ac:dyDescent="0.25">
      <c r="A96" s="8" t="s">
        <v>39</v>
      </c>
      <c r="B96" s="13" t="s">
        <v>38</v>
      </c>
      <c r="C96" s="14">
        <v>2014</v>
      </c>
      <c r="D96" s="10" t="s">
        <v>31</v>
      </c>
      <c r="E96" s="15">
        <f t="shared" si="43"/>
        <v>0</v>
      </c>
      <c r="F96" s="15">
        <f t="shared" si="43"/>
        <v>0</v>
      </c>
      <c r="G96" s="15">
        <f t="shared" si="37"/>
        <v>0</v>
      </c>
      <c r="H96" s="18"/>
      <c r="I96" s="19"/>
      <c r="J96" s="15">
        <f t="shared" si="38"/>
        <v>0</v>
      </c>
      <c r="K96" s="19"/>
      <c r="L96" s="19"/>
      <c r="M96" s="15">
        <f t="shared" si="39"/>
        <v>0</v>
      </c>
      <c r="N96" s="19"/>
      <c r="O96" s="19"/>
      <c r="P96" s="15">
        <f t="shared" si="40"/>
        <v>0</v>
      </c>
      <c r="Q96" s="19"/>
      <c r="R96" s="19"/>
      <c r="S96" s="15">
        <f t="shared" si="41"/>
        <v>0</v>
      </c>
    </row>
    <row r="97" spans="1:19" ht="30" customHeight="1" x14ac:dyDescent="0.25">
      <c r="A97" s="8" t="s">
        <v>39</v>
      </c>
      <c r="B97" s="13" t="s">
        <v>38</v>
      </c>
      <c r="C97" s="14">
        <v>2014</v>
      </c>
      <c r="D97" s="9" t="s">
        <v>32</v>
      </c>
      <c r="E97" s="15">
        <f t="shared" si="43"/>
        <v>0</v>
      </c>
      <c r="F97" s="15">
        <f t="shared" si="43"/>
        <v>0</v>
      </c>
      <c r="G97" s="15">
        <f t="shared" si="37"/>
        <v>0</v>
      </c>
      <c r="H97" s="18"/>
      <c r="I97" s="19"/>
      <c r="J97" s="15">
        <f t="shared" si="38"/>
        <v>0</v>
      </c>
      <c r="K97" s="19"/>
      <c r="L97" s="19"/>
      <c r="M97" s="15">
        <f t="shared" si="39"/>
        <v>0</v>
      </c>
      <c r="N97" s="19"/>
      <c r="O97" s="19"/>
      <c r="P97" s="15">
        <f t="shared" si="40"/>
        <v>0</v>
      </c>
      <c r="Q97" s="19"/>
      <c r="R97" s="19"/>
      <c r="S97" s="15">
        <f t="shared" si="41"/>
        <v>0</v>
      </c>
    </row>
    <row r="98" spans="1:19" ht="30" customHeight="1" x14ac:dyDescent="0.25">
      <c r="A98" s="8" t="s">
        <v>39</v>
      </c>
      <c r="B98" s="13" t="s">
        <v>38</v>
      </c>
      <c r="C98" s="14">
        <v>2014</v>
      </c>
      <c r="D98" s="10" t="s">
        <v>33</v>
      </c>
      <c r="E98" s="15">
        <f t="shared" si="43"/>
        <v>0</v>
      </c>
      <c r="F98" s="15">
        <f t="shared" si="43"/>
        <v>0</v>
      </c>
      <c r="G98" s="15">
        <f t="shared" si="37"/>
        <v>0</v>
      </c>
      <c r="H98" s="18"/>
      <c r="I98" s="19"/>
      <c r="J98" s="15">
        <f t="shared" si="38"/>
        <v>0</v>
      </c>
      <c r="K98" s="19"/>
      <c r="L98" s="19"/>
      <c r="M98" s="15">
        <f t="shared" si="39"/>
        <v>0</v>
      </c>
      <c r="N98" s="19"/>
      <c r="O98" s="19"/>
      <c r="P98" s="15">
        <f t="shared" si="40"/>
        <v>0</v>
      </c>
      <c r="Q98" s="19"/>
      <c r="R98" s="19"/>
      <c r="S98" s="15">
        <f t="shared" si="41"/>
        <v>0</v>
      </c>
    </row>
  </sheetData>
  <sheetProtection autoFilter="0"/>
  <protectedRanges>
    <protectedRange algorithmName="SHA-512" hashValue="o8TsGxS+VAB6eUzV4ym42g665qYtwCStH5GZWZlP0/O17GZYdy+OwGiaik+V3kgC6LUoGvU7Nn3gopZaMV3DQA==" saltValue="+MuPAT+kj/f61d3xwtlPyA==" spinCount="100000" sqref="A27:D50 A75:B98" name="Диапазон1_2"/>
  </protectedRanges>
  <autoFilter ref="A1:S98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</autoFilter>
  <mergeCells count="5">
    <mergeCell ref="E1:G1"/>
    <mergeCell ref="H1:J1"/>
    <mergeCell ref="K1:M1"/>
    <mergeCell ref="Q1:S1"/>
    <mergeCell ref="N1:P1"/>
  </mergeCells>
  <dataValidations count="1">
    <dataValidation type="decimal" operator="greaterThanOrEqual" allowBlank="1" showInputMessage="1" showErrorMessage="1" sqref="H3:I98 Q3:R98 K3:L98 N3:O98">
      <formula1>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C9D193904375A4B9014BF727816D5A0" ma:contentTypeVersion="1" ma:contentTypeDescription="Создание документа." ma:contentTypeScope="" ma:versionID="fd39a19d5791225e26831eaf58990c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e0e5a6571bf323c7d3f02e4a608ff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F72A59-4C02-40E3-9835-86BED9EDC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84878A-0D5C-4F58-A46E-10653646F8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A63E54-733D-425E-A0BA-28C2CD7B5E33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Количественные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Сидорова Ирина Юрьевна</dc:creator>
  <cp:lastModifiedBy>Шайдуллина Ильсияр Рамиловна</cp:lastModifiedBy>
  <dcterms:created xsi:type="dcterms:W3CDTF">2013-09-04T10:34:29Z</dcterms:created>
  <dcterms:modified xsi:type="dcterms:W3CDTF">2014-11-13T13:15:14Z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0x010100EC9D193904375A4B9014BF727816D5A0</vt:lpwstr>
  </property>
</Properties>
</file>