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7515" windowWidth="28560" windowHeight="7935"/>
  </bookViews>
  <sheets>
    <sheet name="График отпусков" sheetId="3" r:id="rId1"/>
    <sheet name="Праздники" sheetId="4" r:id="rId2"/>
  </sheets>
  <definedNames>
    <definedName name="_xlnm._FilterDatabase" localSheetId="0" hidden="1">'График отпусков'!$A$7:$F$13</definedName>
  </definedNames>
  <calcPr calcId="145621"/>
</workbook>
</file>

<file path=xl/calcChain.xml><?xml version="1.0" encoding="utf-8"?>
<calcChain xmlns="http://schemas.openxmlformats.org/spreadsheetml/2006/main">
  <c r="G12" i="3" l="1"/>
  <c r="T15" i="3"/>
  <c r="U15" i="3" s="1"/>
  <c r="R15" i="3"/>
  <c r="O15" i="3"/>
  <c r="N15" i="3"/>
  <c r="K15" i="3"/>
  <c r="J15" i="3"/>
  <c r="G15" i="3"/>
  <c r="F15" i="3"/>
  <c r="C15" i="3"/>
  <c r="T13" i="3"/>
  <c r="U13" i="3" s="1"/>
  <c r="T14" i="3"/>
  <c r="U14" i="3" s="1"/>
  <c r="T16" i="3"/>
  <c r="U16" i="3" s="1"/>
  <c r="T9" i="3"/>
  <c r="U9" i="3" s="1"/>
  <c r="T10" i="3"/>
  <c r="U10" i="3" s="1"/>
  <c r="T11" i="3"/>
  <c r="U11" i="3" s="1"/>
  <c r="T12" i="3"/>
  <c r="U12" i="3" s="1"/>
  <c r="T8" i="3"/>
  <c r="U8" i="3" s="1"/>
  <c r="F16" i="3"/>
  <c r="C16" i="3"/>
  <c r="F14" i="3"/>
  <c r="C14" i="3"/>
  <c r="F12" i="3"/>
  <c r="C12" i="3"/>
  <c r="F10" i="3"/>
  <c r="C10" i="3"/>
  <c r="F9" i="3"/>
  <c r="C9" i="3"/>
  <c r="J8" i="3"/>
  <c r="F8" i="3"/>
  <c r="C8" i="3"/>
  <c r="G8" i="3" s="1"/>
  <c r="K8" i="3" l="1"/>
  <c r="O8" i="3" s="1"/>
  <c r="N8" i="3"/>
  <c r="N10" i="3"/>
  <c r="N14" i="3"/>
  <c r="N9" i="3"/>
  <c r="N12" i="3"/>
  <c r="N16" i="3"/>
  <c r="R8" i="3"/>
  <c r="J9" i="3"/>
  <c r="G16" i="3"/>
  <c r="K16" i="3" s="1"/>
  <c r="G9" i="3"/>
  <c r="K9" i="3" s="1"/>
  <c r="G14" i="3"/>
  <c r="K14" i="3" s="1"/>
  <c r="K12" i="3"/>
  <c r="G10" i="3"/>
  <c r="K10" i="3" s="1"/>
  <c r="F13" i="3"/>
  <c r="C13" i="3"/>
  <c r="F11" i="3"/>
  <c r="C11" i="3"/>
  <c r="J12" i="3"/>
  <c r="J16" i="3"/>
  <c r="J10" i="3"/>
  <c r="J14" i="3"/>
  <c r="N13" i="3" l="1"/>
  <c r="O16" i="3"/>
  <c r="R16" i="3"/>
  <c r="O9" i="3"/>
  <c r="R9" i="3"/>
  <c r="O10" i="3"/>
  <c r="R10" i="3"/>
  <c r="N11" i="3"/>
  <c r="O12" i="3"/>
  <c r="R12" i="3"/>
  <c r="O14" i="3"/>
  <c r="R14" i="3"/>
  <c r="G13" i="3"/>
  <c r="K13" i="3" s="1"/>
  <c r="G11" i="3"/>
  <c r="K11" i="3" s="1"/>
  <c r="J13" i="3"/>
  <c r="J11" i="3"/>
  <c r="O13" i="3" l="1"/>
  <c r="R13" i="3"/>
  <c r="O11" i="3"/>
  <c r="R11" i="3"/>
</calcChain>
</file>

<file path=xl/sharedStrings.xml><?xml version="1.0" encoding="utf-8"?>
<sst xmlns="http://schemas.openxmlformats.org/spreadsheetml/2006/main" count="31" uniqueCount="22">
  <si>
    <t>Сотрудник</t>
  </si>
  <si>
    <t>Дата начала</t>
  </si>
  <si>
    <t>Начало года</t>
  </si>
  <si>
    <t xml:space="preserve">1-я часть </t>
  </si>
  <si>
    <t xml:space="preserve">2-я часть </t>
  </si>
  <si>
    <t xml:space="preserve">3-я часть </t>
  </si>
  <si>
    <t xml:space="preserve">4-я часть </t>
  </si>
  <si>
    <t>Продолжи- тельность, дней</t>
  </si>
  <si>
    <t>Дата оконча- ния</t>
  </si>
  <si>
    <r>
      <t xml:space="preserve">Для добавления фамилий вставьте строку </t>
    </r>
    <r>
      <rPr>
        <b/>
        <i/>
        <sz val="11"/>
        <color rgb="FF0070C0"/>
        <rFont val="Arial"/>
        <family val="2"/>
        <charset val="204"/>
      </rPr>
      <t xml:space="preserve">МЕЖДУ </t>
    </r>
    <r>
      <rPr>
        <i/>
        <sz val="11"/>
        <color rgb="FF0070C0"/>
        <rFont val="Arial"/>
        <family val="2"/>
        <charset val="204"/>
      </rPr>
      <t>существующими строками таблицы и протяните все формулы из верхних ячеек.</t>
    </r>
  </si>
  <si>
    <t>Таблица и график отпусков. При изменении данных в таблице меняется график.</t>
  </si>
  <si>
    <t>Всего дней</t>
  </si>
  <si>
    <t>Оста- лось</t>
  </si>
  <si>
    <t>Израсхо- довано</t>
  </si>
  <si>
    <t>Положе- но за год</t>
  </si>
  <si>
    <t>График для 2-х первых частей отпуска:</t>
  </si>
  <si>
    <t>Лапшина И.А.</t>
  </si>
  <si>
    <t>Чернышкова Е.Г.</t>
  </si>
  <si>
    <t>Ефимова И.П.</t>
  </si>
  <si>
    <t>Донских С.В.</t>
  </si>
  <si>
    <t>Петренко О.В.</t>
  </si>
  <si>
    <t>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</si>
</sst>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i/>
      <sz val="11"/>
      <color rgb="FF0070C0"/>
      <name val="Arial"/>
      <family val="2"/>
      <charset val="204"/>
    </font>
    <font>
      <b/>
      <i/>
      <sz val="11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1" xfId="0" applyFont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/>
    </xf>
    <xf numFmtId="14" fontId="0" fillId="0" borderId="0" xfId="0" applyNumberForma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'График отпусков'!$C$7</c:f>
              <c:strCache>
                <c:ptCount val="1"/>
              </c:strCache>
            </c:strRef>
          </c:tx>
          <c:spPr>
            <a:noFill/>
          </c:spPr>
          <c:invertIfNegative val="0"/>
          <c:cat>
            <c:strRef>
              <c:f>'График отпусков'!$A$8:$A$16</c:f>
              <c:strCache>
                <c:ptCount val="5"/>
                <c:pt idx="0">
                  <c:v>Лапшина И.А.</c:v>
                </c:pt>
                <c:pt idx="1">
                  <c:v>Чернышкова Е.Г.</c:v>
                </c:pt>
                <c:pt idx="2">
                  <c:v>Ефимова И.П.</c:v>
                </c:pt>
                <c:pt idx="3">
                  <c:v>Донских С.В.</c:v>
                </c:pt>
                <c:pt idx="4">
                  <c:v>Петренко О.В.</c:v>
                </c:pt>
              </c:strCache>
            </c:strRef>
          </c:cat>
          <c:val>
            <c:numRef>
              <c:f>'График отпусков'!$C$8:$C$16</c:f>
              <c:numCache>
                <c:formatCode>General</c:formatCode>
                <c:ptCount val="9"/>
                <c:pt idx="0">
                  <c:v>188</c:v>
                </c:pt>
                <c:pt idx="1">
                  <c:v>216</c:v>
                </c:pt>
                <c:pt idx="2">
                  <c:v>188</c:v>
                </c:pt>
                <c:pt idx="3">
                  <c:v>126</c:v>
                </c:pt>
                <c:pt idx="4">
                  <c:v>42</c:v>
                </c:pt>
                <c:pt idx="5">
                  <c:v>-42004</c:v>
                </c:pt>
                <c:pt idx="6">
                  <c:v>-42004</c:v>
                </c:pt>
                <c:pt idx="7">
                  <c:v>-42004</c:v>
                </c:pt>
                <c:pt idx="8">
                  <c:v>-42004</c:v>
                </c:pt>
              </c:numCache>
            </c:numRef>
          </c:val>
        </c:ser>
        <c:ser>
          <c:idx val="1"/>
          <c:order val="1"/>
          <c:tx>
            <c:strRef>
              <c:f>'График отпусков'!$E$7</c:f>
              <c:strCache>
                <c:ptCount val="1"/>
                <c:pt idx="0">
                  <c:v>Продолжи- тельность, дней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rgbClr val="4F81BD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'График отпусков'!$A$8:$A$16</c:f>
              <c:strCache>
                <c:ptCount val="5"/>
                <c:pt idx="0">
                  <c:v>Лапшина И.А.</c:v>
                </c:pt>
                <c:pt idx="1">
                  <c:v>Чернышкова Е.Г.</c:v>
                </c:pt>
                <c:pt idx="2">
                  <c:v>Ефимова И.П.</c:v>
                </c:pt>
                <c:pt idx="3">
                  <c:v>Донских С.В.</c:v>
                </c:pt>
                <c:pt idx="4">
                  <c:v>Петренко О.В.</c:v>
                </c:pt>
              </c:strCache>
            </c:strRef>
          </c:cat>
          <c:val>
            <c:numRef>
              <c:f>'График отпусков'!$E$8:$E$16</c:f>
              <c:numCache>
                <c:formatCode>General</c:formatCode>
                <c:ptCount val="9"/>
                <c:pt idx="0">
                  <c:v>25</c:v>
                </c:pt>
                <c:pt idx="1">
                  <c:v>26</c:v>
                </c:pt>
                <c:pt idx="2">
                  <c:v>25</c:v>
                </c:pt>
                <c:pt idx="3">
                  <c:v>31</c:v>
                </c:pt>
                <c:pt idx="4">
                  <c:v>3</c:v>
                </c:pt>
              </c:numCache>
            </c:numRef>
          </c:val>
        </c:ser>
        <c:ser>
          <c:idx val="2"/>
          <c:order val="2"/>
          <c:tx>
            <c:strRef>
              <c:f>'График отпусков'!$G$7</c:f>
              <c:strCache>
                <c:ptCount val="1"/>
              </c:strCache>
            </c:strRef>
          </c:tx>
          <c:spPr>
            <a:noFill/>
          </c:spPr>
          <c:invertIfNegative val="0"/>
          <c:cat>
            <c:strRef>
              <c:f>'График отпусков'!$A$8:$A$16</c:f>
              <c:strCache>
                <c:ptCount val="5"/>
                <c:pt idx="0">
                  <c:v>Лапшина И.А.</c:v>
                </c:pt>
                <c:pt idx="1">
                  <c:v>Чернышкова Е.Г.</c:v>
                </c:pt>
                <c:pt idx="2">
                  <c:v>Ефимова И.П.</c:v>
                </c:pt>
                <c:pt idx="3">
                  <c:v>Донских С.В.</c:v>
                </c:pt>
                <c:pt idx="4">
                  <c:v>Петренко О.В.</c:v>
                </c:pt>
              </c:strCache>
            </c:strRef>
          </c:cat>
          <c:val>
            <c:numRef>
              <c:f>'График отпусков'!$G$8:$G$16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190</c:v>
                </c:pt>
                <c:pt idx="4">
                  <c:v>183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'График отпусков'!$I$7</c:f>
              <c:strCache>
                <c:ptCount val="1"/>
                <c:pt idx="0">
                  <c:v>Продолжи- тельность, дней</c:v>
                </c:pt>
              </c:strCache>
            </c:strRef>
          </c:tx>
          <c:spPr>
            <a:solidFill>
              <a:srgbClr val="FF0000"/>
            </a:solidFill>
            <a:ln w="19050">
              <a:solidFill>
                <a:srgbClr val="4F81BD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'График отпусков'!$A$8:$A$16</c:f>
              <c:strCache>
                <c:ptCount val="5"/>
                <c:pt idx="0">
                  <c:v>Лапшина И.А.</c:v>
                </c:pt>
                <c:pt idx="1">
                  <c:v>Чернышкова Е.Г.</c:v>
                </c:pt>
                <c:pt idx="2">
                  <c:v>Ефимова И.П.</c:v>
                </c:pt>
                <c:pt idx="3">
                  <c:v>Донских С.В.</c:v>
                </c:pt>
                <c:pt idx="4">
                  <c:v>Петренко О.В.</c:v>
                </c:pt>
              </c:strCache>
            </c:strRef>
          </c:cat>
          <c:val>
            <c:numRef>
              <c:f>'График отпусков'!$I$8:$I$16</c:f>
              <c:numCache>
                <c:formatCode>General</c:formatCode>
                <c:ptCount val="9"/>
                <c:pt idx="3">
                  <c:v>18</c:v>
                </c:pt>
                <c:pt idx="4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118324608"/>
        <c:axId val="147175680"/>
      </c:barChart>
      <c:catAx>
        <c:axId val="118324608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/>
        </c:spPr>
        <c:crossAx val="147175680"/>
        <c:crosses val="autoZero"/>
        <c:auto val="1"/>
        <c:lblAlgn val="ctr"/>
        <c:lblOffset val="100"/>
        <c:noMultiLvlLbl val="0"/>
      </c:catAx>
      <c:valAx>
        <c:axId val="147175680"/>
        <c:scaling>
          <c:orientation val="minMax"/>
          <c:min val="1"/>
        </c:scaling>
        <c:delete val="0"/>
        <c:axPos val="t"/>
        <c:majorGridlines/>
        <c:minorGridlines/>
        <c:numFmt formatCode="[$-419]m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18324608"/>
        <c:crosses val="autoZero"/>
        <c:crossBetween val="between"/>
        <c:majorUnit val="3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29735</xdr:colOff>
      <xdr:row>17</xdr:row>
      <xdr:rowOff>55615</xdr:rowOff>
    </xdr:from>
    <xdr:to>
      <xdr:col>18</xdr:col>
      <xdr:colOff>550334</xdr:colOff>
      <xdr:row>32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tabSelected="1" zoomScale="130" zoomScaleNormal="130" workbookViewId="0">
      <pane ySplit="1" topLeftCell="A2" activePane="bottomLeft" state="frozen"/>
      <selection pane="bottomLeft" activeCell="F11" sqref="F11"/>
    </sheetView>
  </sheetViews>
  <sheetFormatPr defaultRowHeight="12.75" outlineLevelCol="1" x14ac:dyDescent="0.2"/>
  <cols>
    <col min="1" max="1" width="27.42578125" customWidth="1"/>
    <col min="2" max="2" width="10" customWidth="1" outlineLevel="1"/>
    <col min="3" max="3" width="9.5703125" customWidth="1"/>
    <col min="5" max="5" width="10.85546875" customWidth="1"/>
    <col min="6" max="6" width="9.28515625" customWidth="1"/>
    <col min="7" max="7" width="6.28515625" customWidth="1" outlineLevel="1"/>
    <col min="8" max="8" width="9.140625" customWidth="1" outlineLevel="1"/>
    <col min="9" max="9" width="10.85546875" customWidth="1" outlineLevel="1"/>
    <col min="10" max="10" width="7.5703125" customWidth="1" outlineLevel="1"/>
    <col min="11" max="11" width="3.85546875" customWidth="1"/>
    <col min="12" max="12" width="7.5703125" customWidth="1"/>
    <col min="13" max="13" width="11.7109375" customWidth="1"/>
    <col min="14" max="14" width="9.140625" customWidth="1"/>
    <col min="15" max="15" width="0.42578125" customWidth="1"/>
    <col min="16" max="16" width="9.140625" customWidth="1"/>
    <col min="17" max="17" width="11.140625" customWidth="1"/>
    <col min="18" max="19" width="9.140625" customWidth="1"/>
  </cols>
  <sheetData>
    <row r="1" spans="1:21" ht="26.25" customHeight="1" x14ac:dyDescent="0.2"/>
    <row r="2" spans="1:21" ht="9.75" customHeight="1" x14ac:dyDescent="0.2"/>
    <row r="3" spans="1:21" s="11" customFormat="1" ht="15" x14ac:dyDescent="0.25">
      <c r="A3" s="10" t="s">
        <v>10</v>
      </c>
    </row>
    <row r="4" spans="1:21" s="11" customFormat="1" ht="14.25" x14ac:dyDescent="0.2">
      <c r="A4" s="12" t="s">
        <v>9</v>
      </c>
    </row>
    <row r="5" spans="1:21" ht="10.5" customHeight="1" x14ac:dyDescent="0.25">
      <c r="A5" s="1"/>
      <c r="B5" s="1"/>
      <c r="C5" s="1"/>
    </row>
    <row r="6" spans="1:21" ht="15" x14ac:dyDescent="0.25">
      <c r="A6" s="24" t="s">
        <v>0</v>
      </c>
      <c r="B6" s="25" t="s">
        <v>2</v>
      </c>
      <c r="C6" s="27" t="s">
        <v>3</v>
      </c>
      <c r="D6" s="27"/>
      <c r="E6" s="27"/>
      <c r="F6" s="27"/>
      <c r="G6" s="27" t="s">
        <v>4</v>
      </c>
      <c r="H6" s="27"/>
      <c r="I6" s="27"/>
      <c r="J6" s="27"/>
      <c r="K6" s="21" t="s">
        <v>5</v>
      </c>
      <c r="L6" s="22"/>
      <c r="M6" s="22"/>
      <c r="N6" s="23"/>
      <c r="O6" s="21" t="s">
        <v>6</v>
      </c>
      <c r="P6" s="22"/>
      <c r="Q6" s="22"/>
      <c r="R6" s="23"/>
      <c r="S6" s="18" t="s">
        <v>11</v>
      </c>
      <c r="T6" s="19"/>
      <c r="U6" s="20"/>
    </row>
    <row r="7" spans="1:21" s="8" customFormat="1" ht="48.75" customHeight="1" x14ac:dyDescent="0.2">
      <c r="A7" s="24"/>
      <c r="B7" s="26"/>
      <c r="C7" s="7"/>
      <c r="D7" s="7" t="s">
        <v>1</v>
      </c>
      <c r="E7" s="7" t="s">
        <v>7</v>
      </c>
      <c r="F7" s="7" t="s">
        <v>8</v>
      </c>
      <c r="G7" s="7"/>
      <c r="H7" s="7" t="s">
        <v>1</v>
      </c>
      <c r="I7" s="7" t="s">
        <v>7</v>
      </c>
      <c r="J7" s="7" t="s">
        <v>8</v>
      </c>
      <c r="K7" s="7"/>
      <c r="L7" s="7" t="s">
        <v>1</v>
      </c>
      <c r="M7" s="7" t="s">
        <v>7</v>
      </c>
      <c r="N7" s="7" t="s">
        <v>8</v>
      </c>
      <c r="O7" s="7"/>
      <c r="P7" s="7" t="s">
        <v>1</v>
      </c>
      <c r="Q7" s="7" t="s">
        <v>7</v>
      </c>
      <c r="R7" s="7" t="s">
        <v>8</v>
      </c>
      <c r="S7" s="15" t="s">
        <v>14</v>
      </c>
      <c r="T7" s="15" t="s">
        <v>13</v>
      </c>
      <c r="U7" s="15" t="s">
        <v>12</v>
      </c>
    </row>
    <row r="8" spans="1:21" x14ac:dyDescent="0.2">
      <c r="A8" s="6" t="s">
        <v>16</v>
      </c>
      <c r="B8" s="9">
        <v>42005</v>
      </c>
      <c r="C8" s="2">
        <f>IF(MONTH(D8)&gt;2,D8-B8+2,D8-B8+1)</f>
        <v>188</v>
      </c>
      <c r="D8" s="3">
        <v>42191</v>
      </c>
      <c r="E8" s="4">
        <v>25</v>
      </c>
      <c r="F8" s="3">
        <f>IF(D8&gt;0,D8+E8-1,"")</f>
        <v>42215</v>
      </c>
      <c r="G8" s="4" t="str">
        <f>IF(H8-$B8&gt;0,H8-$B8-C8-E8,"")</f>
        <v/>
      </c>
      <c r="H8" s="3"/>
      <c r="I8" s="4"/>
      <c r="J8" s="3" t="str">
        <f>IF(H8&gt;0,H8+I8-1,"")</f>
        <v/>
      </c>
      <c r="K8" s="4" t="str">
        <f>IF(L8-$B8&gt;0,L8-$B8-$C8-$E8-$G8-$I8,"")</f>
        <v/>
      </c>
      <c r="L8" s="3"/>
      <c r="M8" s="4"/>
      <c r="N8" s="3" t="str">
        <f>IF(L8&gt;0,L8+M8-1,"")</f>
        <v/>
      </c>
      <c r="O8" s="4" t="str">
        <f>IF(P8-$B8&gt;0,P8-$B8-$C8-$E8-$G8-$I8-K8-M8,"")</f>
        <v/>
      </c>
      <c r="P8" s="3"/>
      <c r="Q8" s="4"/>
      <c r="R8" s="3" t="str">
        <f>IF(P8&gt;0,P8+Q8-1,"")</f>
        <v/>
      </c>
      <c r="S8" s="4">
        <v>44</v>
      </c>
      <c r="T8" s="16">
        <f>E8+I8+M8+Q8</f>
        <v>25</v>
      </c>
      <c r="U8" s="16">
        <f>S8-T8</f>
        <v>19</v>
      </c>
    </row>
    <row r="9" spans="1:21" x14ac:dyDescent="0.2">
      <c r="A9" s="6" t="s">
        <v>17</v>
      </c>
      <c r="B9" s="9">
        <v>42005</v>
      </c>
      <c r="C9" s="2">
        <f t="shared" ref="C9:C16" si="0">IF(MONTH(D9)&gt;2,D9-B9+2,D9-B9+1)</f>
        <v>216</v>
      </c>
      <c r="D9" s="3">
        <v>42219</v>
      </c>
      <c r="E9" s="4">
        <v>26</v>
      </c>
      <c r="F9" s="3">
        <f t="shared" ref="F9:F16" si="1">IF(D9&gt;0,D9+E9-1,"")</f>
        <v>42244</v>
      </c>
      <c r="G9" s="4" t="str">
        <f t="shared" ref="G9:G16" si="2">IF(H9-$B9&gt;0,H9-$B9-C9-E9,"")</f>
        <v/>
      </c>
      <c r="H9" s="3"/>
      <c r="I9" s="4"/>
      <c r="J9" s="3" t="str">
        <f t="shared" ref="J9:J16" si="3">IF(H9&gt;0,H9+I9-1,"")</f>
        <v/>
      </c>
      <c r="K9" s="4" t="str">
        <f t="shared" ref="K9:K16" si="4">IF(L9-$B9&gt;0,L9-$B9-C9-E9-G9-I9,"")</f>
        <v/>
      </c>
      <c r="L9" s="3"/>
      <c r="M9" s="4"/>
      <c r="N9" s="3" t="str">
        <f t="shared" ref="N9:N16" si="5">IF(L9&gt;0,L9+M9-1,"")</f>
        <v/>
      </c>
      <c r="O9" s="4" t="str">
        <f t="shared" ref="O9:O16" si="6">IF(P9-$B9&gt;0,P9-$B9-$C9-$E9-$G9-$I9-K9-M9,"")</f>
        <v/>
      </c>
      <c r="P9" s="3"/>
      <c r="Q9" s="4"/>
      <c r="R9" s="3" t="str">
        <f t="shared" ref="R9:R16" si="7">IF(P9&gt;0,P9+Q9-1,"")</f>
        <v/>
      </c>
      <c r="S9" s="4">
        <v>44</v>
      </c>
      <c r="T9" s="16">
        <f t="shared" ref="T9:T16" si="8">E9+I9+M9+Q9</f>
        <v>26</v>
      </c>
      <c r="U9" s="16">
        <f t="shared" ref="U9:U16" si="9">S9-T9</f>
        <v>18</v>
      </c>
    </row>
    <row r="10" spans="1:21" x14ac:dyDescent="0.2">
      <c r="A10" s="6" t="s">
        <v>18</v>
      </c>
      <c r="B10" s="9">
        <v>42005</v>
      </c>
      <c r="C10" s="2">
        <f t="shared" si="0"/>
        <v>188</v>
      </c>
      <c r="D10" s="3">
        <v>42191</v>
      </c>
      <c r="E10" s="4">
        <v>25</v>
      </c>
      <c r="F10" s="3">
        <f t="shared" si="1"/>
        <v>42215</v>
      </c>
      <c r="G10" s="4" t="str">
        <f t="shared" si="2"/>
        <v/>
      </c>
      <c r="H10" s="3"/>
      <c r="I10" s="4"/>
      <c r="J10" s="3" t="str">
        <f t="shared" si="3"/>
        <v/>
      </c>
      <c r="K10" s="4" t="str">
        <f t="shared" si="4"/>
        <v/>
      </c>
      <c r="L10" s="3"/>
      <c r="M10" s="4"/>
      <c r="N10" s="3" t="str">
        <f t="shared" si="5"/>
        <v/>
      </c>
      <c r="O10" s="4" t="str">
        <f t="shared" si="6"/>
        <v/>
      </c>
      <c r="P10" s="3"/>
      <c r="Q10" s="4"/>
      <c r="R10" s="3" t="str">
        <f t="shared" si="7"/>
        <v/>
      </c>
      <c r="S10" s="4">
        <v>44</v>
      </c>
      <c r="T10" s="16">
        <f t="shared" si="8"/>
        <v>25</v>
      </c>
      <c r="U10" s="16">
        <f t="shared" si="9"/>
        <v>19</v>
      </c>
    </row>
    <row r="11" spans="1:21" x14ac:dyDescent="0.2">
      <c r="A11" s="6" t="s">
        <v>19</v>
      </c>
      <c r="B11" s="9">
        <v>42005</v>
      </c>
      <c r="C11" s="2">
        <f t="shared" si="0"/>
        <v>126</v>
      </c>
      <c r="D11" s="3">
        <v>42129</v>
      </c>
      <c r="E11" s="4">
        <v>31</v>
      </c>
      <c r="F11" s="28">
        <f t="shared" si="1"/>
        <v>42159</v>
      </c>
      <c r="G11" s="4">
        <f t="shared" si="2"/>
        <v>190</v>
      </c>
      <c r="H11" s="3">
        <v>42352</v>
      </c>
      <c r="I11" s="4">
        <v>18</v>
      </c>
      <c r="J11" s="3">
        <f t="shared" si="3"/>
        <v>42369</v>
      </c>
      <c r="K11" s="4" t="str">
        <f t="shared" si="4"/>
        <v/>
      </c>
      <c r="L11" s="3"/>
      <c r="M11" s="4"/>
      <c r="N11" s="3" t="str">
        <f t="shared" si="5"/>
        <v/>
      </c>
      <c r="O11" s="4" t="str">
        <f t="shared" si="6"/>
        <v/>
      </c>
      <c r="P11" s="3"/>
      <c r="Q11" s="4"/>
      <c r="R11" s="3" t="str">
        <f t="shared" si="7"/>
        <v/>
      </c>
      <c r="S11" s="4">
        <v>44</v>
      </c>
      <c r="T11" s="16">
        <f t="shared" si="8"/>
        <v>49</v>
      </c>
      <c r="U11" s="16">
        <f t="shared" si="9"/>
        <v>-5</v>
      </c>
    </row>
    <row r="12" spans="1:21" x14ac:dyDescent="0.2">
      <c r="A12" s="6" t="s">
        <v>20</v>
      </c>
      <c r="B12" s="9">
        <v>42005</v>
      </c>
      <c r="C12" s="2">
        <f t="shared" si="0"/>
        <v>42</v>
      </c>
      <c r="D12" s="3">
        <v>42046</v>
      </c>
      <c r="E12" s="4">
        <v>3</v>
      </c>
      <c r="F12" s="3">
        <f t="shared" si="1"/>
        <v>42048</v>
      </c>
      <c r="G12" s="4">
        <f>IF(H12-$B12&gt;0,H12-$B12-C12-E12,"")</f>
        <v>183</v>
      </c>
      <c r="H12" s="3">
        <v>42233</v>
      </c>
      <c r="I12" s="4">
        <v>26</v>
      </c>
      <c r="J12" s="3">
        <f t="shared" si="3"/>
        <v>42258</v>
      </c>
      <c r="K12" s="4">
        <f t="shared" si="4"/>
        <v>100</v>
      </c>
      <c r="L12" s="3">
        <v>42359</v>
      </c>
      <c r="M12" s="4">
        <v>11</v>
      </c>
      <c r="N12" s="3">
        <f t="shared" si="5"/>
        <v>42369</v>
      </c>
      <c r="O12" s="4" t="str">
        <f t="shared" si="6"/>
        <v/>
      </c>
      <c r="P12" s="3"/>
      <c r="Q12" s="4"/>
      <c r="R12" s="3" t="str">
        <f t="shared" si="7"/>
        <v/>
      </c>
      <c r="S12" s="4">
        <v>44</v>
      </c>
      <c r="T12" s="16">
        <f t="shared" si="8"/>
        <v>40</v>
      </c>
      <c r="U12" s="16">
        <f t="shared" si="9"/>
        <v>4</v>
      </c>
    </row>
    <row r="13" spans="1:21" x14ac:dyDescent="0.2">
      <c r="A13" s="6"/>
      <c r="B13" s="9">
        <v>42005</v>
      </c>
      <c r="C13" s="2">
        <f t="shared" si="0"/>
        <v>-42004</v>
      </c>
      <c r="D13" s="3"/>
      <c r="E13" s="4"/>
      <c r="F13" s="3" t="str">
        <f t="shared" si="1"/>
        <v/>
      </c>
      <c r="G13" s="4" t="str">
        <f t="shared" si="2"/>
        <v/>
      </c>
      <c r="H13" s="3"/>
      <c r="I13" s="4"/>
      <c r="J13" s="3" t="str">
        <f t="shared" si="3"/>
        <v/>
      </c>
      <c r="K13" s="4" t="str">
        <f t="shared" si="4"/>
        <v/>
      </c>
      <c r="L13" s="3"/>
      <c r="M13" s="4"/>
      <c r="N13" s="3" t="str">
        <f t="shared" si="5"/>
        <v/>
      </c>
      <c r="O13" s="4" t="str">
        <f t="shared" si="6"/>
        <v/>
      </c>
      <c r="P13" s="3"/>
      <c r="Q13" s="4"/>
      <c r="R13" s="3" t="str">
        <f t="shared" si="7"/>
        <v/>
      </c>
      <c r="S13" s="4">
        <v>28</v>
      </c>
      <c r="T13" s="16">
        <f>E13+I13+M13+Q13</f>
        <v>0</v>
      </c>
      <c r="U13" s="16">
        <f t="shared" si="9"/>
        <v>28</v>
      </c>
    </row>
    <row r="14" spans="1:21" x14ac:dyDescent="0.2">
      <c r="A14" s="6"/>
      <c r="B14" s="9">
        <v>42005</v>
      </c>
      <c r="C14" s="2">
        <f t="shared" si="0"/>
        <v>-42004</v>
      </c>
      <c r="D14" s="3"/>
      <c r="E14" s="4"/>
      <c r="F14" s="3" t="str">
        <f t="shared" si="1"/>
        <v/>
      </c>
      <c r="G14" s="4" t="str">
        <f t="shared" si="2"/>
        <v/>
      </c>
      <c r="H14" s="3"/>
      <c r="I14" s="4"/>
      <c r="J14" s="3" t="str">
        <f t="shared" si="3"/>
        <v/>
      </c>
      <c r="K14" s="4" t="str">
        <f t="shared" si="4"/>
        <v/>
      </c>
      <c r="L14" s="3"/>
      <c r="M14" s="4"/>
      <c r="N14" s="3" t="str">
        <f t="shared" si="5"/>
        <v/>
      </c>
      <c r="O14" s="4" t="str">
        <f t="shared" si="6"/>
        <v/>
      </c>
      <c r="P14" s="3"/>
      <c r="Q14" s="4"/>
      <c r="R14" s="3" t="str">
        <f t="shared" si="7"/>
        <v/>
      </c>
      <c r="S14" s="4">
        <v>28</v>
      </c>
      <c r="T14" s="16">
        <f t="shared" si="8"/>
        <v>0</v>
      </c>
      <c r="U14" s="16">
        <f t="shared" si="9"/>
        <v>28</v>
      </c>
    </row>
    <row r="15" spans="1:21" x14ac:dyDescent="0.2">
      <c r="A15" s="6"/>
      <c r="B15" s="9">
        <v>42005</v>
      </c>
      <c r="C15" s="2">
        <f t="shared" ref="C15" si="10">IF(MONTH(D15)&gt;2,D15-B15+2,D15-B15+1)</f>
        <v>-42004</v>
      </c>
      <c r="D15" s="3"/>
      <c r="E15" s="4"/>
      <c r="F15" s="3" t="str">
        <f t="shared" ref="F15" si="11">IF(D15&gt;0,D15+E15-1,"")</f>
        <v/>
      </c>
      <c r="G15" s="4" t="str">
        <f t="shared" ref="G15" si="12">IF(H15-$B15&gt;0,H15-$B15-C15-E15,"")</f>
        <v/>
      </c>
      <c r="H15" s="3"/>
      <c r="I15" s="4"/>
      <c r="J15" s="3" t="str">
        <f t="shared" ref="J15" si="13">IF(H15&gt;0,H15+I15-1,"")</f>
        <v/>
      </c>
      <c r="K15" s="4" t="str">
        <f t="shared" ref="K15" si="14">IF(L15-$B15&gt;0,L15-$B15-C15-E15-G15-I15,"")</f>
        <v/>
      </c>
      <c r="L15" s="3"/>
      <c r="M15" s="4"/>
      <c r="N15" s="3" t="str">
        <f t="shared" ref="N15" si="15">IF(L15&gt;0,L15+M15-1,"")</f>
        <v/>
      </c>
      <c r="O15" s="4" t="str">
        <f t="shared" ref="O15" si="16">IF(P15-$B15&gt;0,P15-$B15-$C15-$E15-$G15-$I15-K15-M15,"")</f>
        <v/>
      </c>
      <c r="P15" s="3"/>
      <c r="Q15" s="4"/>
      <c r="R15" s="3" t="str">
        <f t="shared" ref="R15" si="17">IF(P15&gt;0,P15+Q15-1,"")</f>
        <v/>
      </c>
      <c r="S15" s="4">
        <v>28</v>
      </c>
      <c r="T15" s="16">
        <f t="shared" ref="T15" si="18">E15+I15+M15+Q15</f>
        <v>0</v>
      </c>
      <c r="U15" s="16">
        <f t="shared" ref="U15" si="19">S15-T15</f>
        <v>28</v>
      </c>
    </row>
    <row r="16" spans="1:21" x14ac:dyDescent="0.2">
      <c r="A16" s="6"/>
      <c r="B16" s="9">
        <v>42005</v>
      </c>
      <c r="C16" s="2">
        <f t="shared" si="0"/>
        <v>-42004</v>
      </c>
      <c r="D16" s="3"/>
      <c r="E16" s="4"/>
      <c r="F16" s="3" t="str">
        <f t="shared" si="1"/>
        <v/>
      </c>
      <c r="G16" s="4" t="str">
        <f t="shared" si="2"/>
        <v/>
      </c>
      <c r="H16" s="3"/>
      <c r="I16" s="4"/>
      <c r="J16" s="3" t="str">
        <f t="shared" si="3"/>
        <v/>
      </c>
      <c r="K16" s="4" t="str">
        <f t="shared" si="4"/>
        <v/>
      </c>
      <c r="L16" s="3"/>
      <c r="M16" s="4"/>
      <c r="N16" s="3" t="str">
        <f t="shared" si="5"/>
        <v/>
      </c>
      <c r="O16" s="4" t="str">
        <f t="shared" si="6"/>
        <v/>
      </c>
      <c r="P16" s="3"/>
      <c r="Q16" s="4"/>
      <c r="R16" s="3" t="str">
        <f t="shared" si="7"/>
        <v/>
      </c>
      <c r="S16" s="4">
        <v>28</v>
      </c>
      <c r="T16" s="16">
        <f t="shared" si="8"/>
        <v>0</v>
      </c>
      <c r="U16" s="16">
        <f t="shared" si="9"/>
        <v>28</v>
      </c>
    </row>
    <row r="17" spans="1:3" s="13" customFormat="1" ht="30" customHeight="1" x14ac:dyDescent="0.2">
      <c r="A17" s="14" t="s">
        <v>15</v>
      </c>
    </row>
    <row r="29" spans="1:3" x14ac:dyDescent="0.2">
      <c r="A29" s="5"/>
      <c r="B29" s="5"/>
      <c r="C29" s="5"/>
    </row>
  </sheetData>
  <autoFilter ref="A7:F13"/>
  <mergeCells count="7">
    <mergeCell ref="S6:U6"/>
    <mergeCell ref="O6:R6"/>
    <mergeCell ref="A6:A7"/>
    <mergeCell ref="B6:B7"/>
    <mergeCell ref="C6:F6"/>
    <mergeCell ref="G6:J6"/>
    <mergeCell ref="K6:N6"/>
  </mergeCells>
  <pageMargins left="0.75" right="0.75" top="1" bottom="1" header="0.5" footer="0.5"/>
  <headerFooter alignWithMargins="0"/>
  <drawing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3" sqref="A13"/>
    </sheetView>
  </sheetViews>
  <sheetFormatPr defaultRowHeight="12.75" x14ac:dyDescent="0.2"/>
  <cols>
    <col min="1" max="1" width="10.140625" bestFit="1" customWidth="1"/>
  </cols>
  <sheetData>
    <row r="1" spans="1:1" x14ac:dyDescent="0.2">
      <c r="A1" t="s">
        <v>21</v>
      </c>
    </row>
    <row r="2" spans="1:1" x14ac:dyDescent="0.2">
      <c r="A2" s="17">
        <v>42005</v>
      </c>
    </row>
    <row r="3" spans="1:1" x14ac:dyDescent="0.2">
      <c r="A3" s="17">
        <v>42006</v>
      </c>
    </row>
    <row r="4" spans="1:1" x14ac:dyDescent="0.2">
      <c r="A4" s="17">
        <v>42007</v>
      </c>
    </row>
    <row r="5" spans="1:1" x14ac:dyDescent="0.2">
      <c r="A5" s="17">
        <v>42008</v>
      </c>
    </row>
    <row r="6" spans="1:1" x14ac:dyDescent="0.2">
      <c r="A6" s="17">
        <v>42009</v>
      </c>
    </row>
    <row r="7" spans="1:1" x14ac:dyDescent="0.2">
      <c r="A7" s="17">
        <v>42010</v>
      </c>
    </row>
    <row r="8" spans="1:1" x14ac:dyDescent="0.2">
      <c r="A8" s="17">
        <v>42011</v>
      </c>
    </row>
    <row r="9" spans="1:1" x14ac:dyDescent="0.2">
      <c r="A9" s="17">
        <v>42012</v>
      </c>
    </row>
    <row r="10" spans="1:1" x14ac:dyDescent="0.2">
      <c r="A10" s="17">
        <v>42058</v>
      </c>
    </row>
    <row r="11" spans="1:1" x14ac:dyDescent="0.2">
      <c r="A11" s="17">
        <v>42071</v>
      </c>
    </row>
    <row r="12" spans="1:1" x14ac:dyDescent="0.2">
      <c r="A12" s="17">
        <v>42125</v>
      </c>
    </row>
    <row r="13" spans="1:1" x14ac:dyDescent="0.2">
      <c r="A13" s="17">
        <v>42133</v>
      </c>
    </row>
    <row r="14" spans="1:1" x14ac:dyDescent="0.2">
      <c r="A14" s="17">
        <v>42167</v>
      </c>
    </row>
    <row r="15" spans="1:1" x14ac:dyDescent="0.2">
      <c r="A15" s="17">
        <v>42312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отпусков</vt:lpstr>
      <vt:lpstr>Праздники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Присакарян Константин Михайлович</cp:lastModifiedBy>
  <dcterms:created xsi:type="dcterms:W3CDTF">2014-08-08T19:00:37Z</dcterms:created>
  <dcterms:modified xsi:type="dcterms:W3CDTF">2014-11-25T10:21:13Z</dcterms:modified>
</cp:coreProperties>
</file>