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МОИ!!!\Букмекер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3" i="1"/>
  <c r="T4" i="1" l="1"/>
  <c r="U4" i="1" s="1"/>
  <c r="T5" i="1"/>
  <c r="U5" i="1"/>
  <c r="T6" i="1"/>
  <c r="U6" i="1" s="1"/>
  <c r="T7" i="1"/>
  <c r="U7" i="1"/>
  <c r="T8" i="1"/>
  <c r="U8" i="1" s="1"/>
  <c r="T9" i="1"/>
  <c r="U9" i="1"/>
  <c r="T10" i="1"/>
  <c r="U10" i="1" s="1"/>
  <c r="T11" i="1"/>
  <c r="U11" i="1"/>
  <c r="T12" i="1"/>
  <c r="U12" i="1" s="1"/>
  <c r="T13" i="1"/>
  <c r="U13" i="1"/>
  <c r="T14" i="1"/>
  <c r="U14" i="1" s="1"/>
  <c r="T15" i="1"/>
  <c r="U15" i="1"/>
  <c r="T16" i="1"/>
  <c r="U16" i="1" s="1"/>
  <c r="T17" i="1"/>
  <c r="U17" i="1"/>
  <c r="T18" i="1"/>
  <c r="U18" i="1" s="1"/>
  <c r="T19" i="1"/>
  <c r="U19" i="1"/>
  <c r="T20" i="1"/>
  <c r="U20" i="1" s="1"/>
  <c r="T21" i="1"/>
  <c r="U21" i="1"/>
  <c r="T22" i="1"/>
  <c r="U22" i="1" s="1"/>
  <c r="T23" i="1"/>
  <c r="U23" i="1"/>
  <c r="T24" i="1"/>
  <c r="U24" i="1" s="1"/>
  <c r="T25" i="1"/>
  <c r="U25" i="1"/>
  <c r="T26" i="1"/>
  <c r="U26" i="1" s="1"/>
  <c r="T27" i="1"/>
  <c r="U27" i="1"/>
  <c r="T28" i="1"/>
  <c r="U28" i="1" s="1"/>
  <c r="T29" i="1"/>
  <c r="U29" i="1"/>
  <c r="T30" i="1"/>
  <c r="U30" i="1" s="1"/>
  <c r="T31" i="1"/>
  <c r="V31" i="1" s="1"/>
  <c r="U31" i="1"/>
  <c r="T32" i="1"/>
  <c r="U32" i="1" s="1"/>
  <c r="T33" i="1"/>
  <c r="U33" i="1"/>
  <c r="T34" i="1"/>
  <c r="U34" i="1" s="1"/>
  <c r="T35" i="1"/>
  <c r="V35" i="1" s="1"/>
  <c r="U35" i="1"/>
  <c r="T36" i="1"/>
  <c r="U36" i="1" s="1"/>
  <c r="T37" i="1"/>
  <c r="U37" i="1"/>
  <c r="T38" i="1"/>
  <c r="U38" i="1" s="1"/>
  <c r="T39" i="1"/>
  <c r="V39" i="1" s="1"/>
  <c r="U39" i="1"/>
  <c r="T40" i="1"/>
  <c r="U40" i="1" s="1"/>
  <c r="T41" i="1"/>
  <c r="U41" i="1"/>
  <c r="T42" i="1"/>
  <c r="U42" i="1" s="1"/>
  <c r="T43" i="1"/>
  <c r="V43" i="1" s="1"/>
  <c r="U43" i="1"/>
  <c r="T44" i="1"/>
  <c r="U44" i="1" s="1"/>
  <c r="T45" i="1"/>
  <c r="U45" i="1"/>
  <c r="T46" i="1"/>
  <c r="U46" i="1" s="1"/>
  <c r="T47" i="1"/>
  <c r="V47" i="1" s="1"/>
  <c r="U47" i="1"/>
  <c r="T48" i="1"/>
  <c r="U48" i="1" s="1"/>
  <c r="T49" i="1"/>
  <c r="U49" i="1"/>
  <c r="T50" i="1"/>
  <c r="U50" i="1" s="1"/>
  <c r="T51" i="1"/>
  <c r="V51" i="1" s="1"/>
  <c r="U51" i="1"/>
  <c r="T52" i="1"/>
  <c r="U52" i="1" s="1"/>
  <c r="T53" i="1"/>
  <c r="U53" i="1"/>
  <c r="T54" i="1"/>
  <c r="U54" i="1" s="1"/>
  <c r="T55" i="1"/>
  <c r="V55" i="1" s="1"/>
  <c r="U55" i="1"/>
  <c r="T56" i="1"/>
  <c r="U56" i="1" s="1"/>
  <c r="T57" i="1"/>
  <c r="U57" i="1"/>
  <c r="T58" i="1"/>
  <c r="U58" i="1" s="1"/>
  <c r="T59" i="1"/>
  <c r="V59" i="1" s="1"/>
  <c r="U59" i="1"/>
  <c r="T60" i="1"/>
  <c r="U60" i="1" s="1"/>
  <c r="T61" i="1"/>
  <c r="U61" i="1"/>
  <c r="T62" i="1"/>
  <c r="U62" i="1" s="1"/>
  <c r="T63" i="1"/>
  <c r="V63" i="1" s="1"/>
  <c r="U63" i="1"/>
  <c r="T64" i="1"/>
  <c r="U64" i="1" s="1"/>
  <c r="T65" i="1"/>
  <c r="U65" i="1"/>
  <c r="T66" i="1"/>
  <c r="U66" i="1" s="1"/>
  <c r="T67" i="1"/>
  <c r="V67" i="1" s="1"/>
  <c r="U67" i="1"/>
  <c r="T68" i="1"/>
  <c r="U68" i="1" s="1"/>
  <c r="T69" i="1"/>
  <c r="U69" i="1"/>
  <c r="T70" i="1"/>
  <c r="U70" i="1" s="1"/>
  <c r="T71" i="1"/>
  <c r="V71" i="1" s="1"/>
  <c r="U71" i="1"/>
  <c r="T72" i="1"/>
  <c r="U72" i="1" s="1"/>
  <c r="T73" i="1"/>
  <c r="U73" i="1"/>
  <c r="T74" i="1"/>
  <c r="U74" i="1" s="1"/>
  <c r="T75" i="1"/>
  <c r="V75" i="1" s="1"/>
  <c r="U75" i="1"/>
  <c r="T76" i="1"/>
  <c r="U76" i="1" s="1"/>
  <c r="T77" i="1"/>
  <c r="U77" i="1"/>
  <c r="T78" i="1"/>
  <c r="U78" i="1" s="1"/>
  <c r="T79" i="1"/>
  <c r="V79" i="1" s="1"/>
  <c r="U79" i="1"/>
  <c r="T80" i="1"/>
  <c r="U80" i="1" s="1"/>
  <c r="T81" i="1"/>
  <c r="U81" i="1"/>
  <c r="T82" i="1"/>
  <c r="U82" i="1" s="1"/>
  <c r="T83" i="1"/>
  <c r="V83" i="1" s="1"/>
  <c r="U83" i="1"/>
  <c r="T84" i="1"/>
  <c r="U84" i="1" s="1"/>
  <c r="T85" i="1"/>
  <c r="U85" i="1"/>
  <c r="T86" i="1"/>
  <c r="U86" i="1" s="1"/>
  <c r="T87" i="1"/>
  <c r="V87" i="1" s="1"/>
  <c r="U87" i="1"/>
  <c r="T88" i="1"/>
  <c r="U88" i="1" s="1"/>
  <c r="T89" i="1"/>
  <c r="U89" i="1"/>
  <c r="T90" i="1"/>
  <c r="U90" i="1" s="1"/>
  <c r="T91" i="1"/>
  <c r="V91" i="1" s="1"/>
  <c r="U91" i="1"/>
  <c r="T92" i="1"/>
  <c r="U92" i="1" s="1"/>
  <c r="T93" i="1"/>
  <c r="U93" i="1"/>
  <c r="T94" i="1"/>
  <c r="U94" i="1" s="1"/>
  <c r="T95" i="1"/>
  <c r="V95" i="1" s="1"/>
  <c r="U95" i="1"/>
  <c r="T96" i="1"/>
  <c r="U96" i="1" s="1"/>
  <c r="T97" i="1"/>
  <c r="U97" i="1"/>
  <c r="T98" i="1"/>
  <c r="U98" i="1" s="1"/>
  <c r="T99" i="1"/>
  <c r="V99" i="1" s="1"/>
  <c r="U99" i="1"/>
  <c r="T100" i="1"/>
  <c r="U100" i="1" s="1"/>
  <c r="T101" i="1"/>
  <c r="U101" i="1"/>
  <c r="T102" i="1"/>
  <c r="U102" i="1" s="1"/>
  <c r="T103" i="1"/>
  <c r="V103" i="1" s="1"/>
  <c r="U103" i="1"/>
  <c r="T104" i="1"/>
  <c r="U104" i="1" s="1"/>
  <c r="T105" i="1"/>
  <c r="U105" i="1"/>
  <c r="T106" i="1"/>
  <c r="U106" i="1" s="1"/>
  <c r="T107" i="1"/>
  <c r="V107" i="1" s="1"/>
  <c r="U107" i="1"/>
  <c r="T108" i="1"/>
  <c r="U108" i="1" s="1"/>
  <c r="T109" i="1"/>
  <c r="U109" i="1"/>
  <c r="T110" i="1"/>
  <c r="U110" i="1" s="1"/>
  <c r="T111" i="1"/>
  <c r="V111" i="1" s="1"/>
  <c r="U111" i="1"/>
  <c r="T112" i="1"/>
  <c r="U112" i="1" s="1"/>
  <c r="T113" i="1"/>
  <c r="U113" i="1"/>
  <c r="T114" i="1"/>
  <c r="U114" i="1" s="1"/>
  <c r="T115" i="1"/>
  <c r="V115" i="1" s="1"/>
  <c r="U115" i="1"/>
  <c r="T116" i="1"/>
  <c r="U116" i="1" s="1"/>
  <c r="T117" i="1"/>
  <c r="U117" i="1"/>
  <c r="T118" i="1"/>
  <c r="U118" i="1" s="1"/>
  <c r="T119" i="1"/>
  <c r="V119" i="1" s="1"/>
  <c r="U119" i="1"/>
  <c r="T120" i="1"/>
  <c r="U120" i="1" s="1"/>
  <c r="T121" i="1"/>
  <c r="U121" i="1"/>
  <c r="U3" i="1"/>
  <c r="V32" i="1"/>
  <c r="V33" i="1"/>
  <c r="V34" i="1"/>
  <c r="V36" i="1"/>
  <c r="V37" i="1"/>
  <c r="V38" i="1"/>
  <c r="V40" i="1"/>
  <c r="V41" i="1"/>
  <c r="V42" i="1"/>
  <c r="V44" i="1"/>
  <c r="V45" i="1"/>
  <c r="V46" i="1"/>
  <c r="V48" i="1"/>
  <c r="V49" i="1"/>
  <c r="V50" i="1"/>
  <c r="V52" i="1"/>
  <c r="V53" i="1"/>
  <c r="V54" i="1"/>
  <c r="V56" i="1"/>
  <c r="V57" i="1"/>
  <c r="V58" i="1"/>
  <c r="V60" i="1"/>
  <c r="V61" i="1"/>
  <c r="V62" i="1"/>
  <c r="V64" i="1"/>
  <c r="V65" i="1"/>
  <c r="V66" i="1"/>
  <c r="V68" i="1"/>
  <c r="V69" i="1"/>
  <c r="V70" i="1"/>
  <c r="V72" i="1"/>
  <c r="V73" i="1"/>
  <c r="V74" i="1"/>
  <c r="V76" i="1"/>
  <c r="V77" i="1"/>
  <c r="V78" i="1"/>
  <c r="V80" i="1"/>
  <c r="V81" i="1"/>
  <c r="V82" i="1"/>
  <c r="V84" i="1"/>
  <c r="V85" i="1"/>
  <c r="V86" i="1"/>
  <c r="V88" i="1"/>
  <c r="V89" i="1"/>
  <c r="V90" i="1"/>
  <c r="V92" i="1"/>
  <c r="V93" i="1"/>
  <c r="V94" i="1"/>
  <c r="V96" i="1"/>
  <c r="V97" i="1"/>
  <c r="V98" i="1"/>
  <c r="V100" i="1"/>
  <c r="V101" i="1"/>
  <c r="V102" i="1"/>
  <c r="V104" i="1"/>
  <c r="V105" i="1"/>
  <c r="V106" i="1"/>
  <c r="V108" i="1"/>
  <c r="V109" i="1"/>
  <c r="V110" i="1"/>
  <c r="V112" i="1"/>
  <c r="V113" i="1"/>
  <c r="V114" i="1"/>
  <c r="V116" i="1"/>
  <c r="V117" i="1"/>
  <c r="V118" i="1"/>
  <c r="V120" i="1"/>
  <c r="V121" i="1"/>
  <c r="T3" i="1"/>
  <c r="Q4" i="1"/>
  <c r="Q5" i="1" s="1"/>
  <c r="R3" i="1"/>
  <c r="S3" i="1" s="1"/>
  <c r="R18" i="1"/>
  <c r="R19" i="1"/>
  <c r="R20" i="1"/>
  <c r="R22" i="1"/>
  <c r="R23" i="1"/>
  <c r="R24" i="1"/>
  <c r="R27" i="1"/>
  <c r="R29" i="1"/>
  <c r="R30" i="1"/>
  <c r="R33" i="1"/>
  <c r="R34" i="1"/>
  <c r="R35" i="1"/>
  <c r="R36" i="1"/>
  <c r="R37" i="1"/>
  <c r="R40" i="1"/>
  <c r="R42" i="1"/>
  <c r="R43" i="1"/>
  <c r="R44" i="1"/>
  <c r="R45" i="1"/>
  <c r="R55" i="1"/>
  <c r="R56" i="1"/>
  <c r="R58" i="1"/>
  <c r="R60" i="1"/>
  <c r="R61" i="1"/>
  <c r="R63" i="1"/>
  <c r="R65" i="1"/>
  <c r="R66" i="1"/>
  <c r="R68" i="1"/>
  <c r="R70" i="1"/>
  <c r="R71" i="1"/>
  <c r="R72" i="1"/>
  <c r="R75" i="1"/>
  <c r="R80" i="1"/>
  <c r="R83" i="1"/>
  <c r="R84" i="1"/>
  <c r="R85" i="1"/>
  <c r="R86" i="1"/>
  <c r="R87" i="1"/>
  <c r="R88" i="1"/>
  <c r="R91" i="1"/>
  <c r="R96" i="1"/>
  <c r="R98" i="1"/>
  <c r="R103" i="1"/>
  <c r="R104" i="1"/>
  <c r="R105" i="1"/>
  <c r="R108" i="1"/>
  <c r="R111" i="1"/>
  <c r="R113" i="1"/>
  <c r="R114" i="1"/>
  <c r="R116" i="1"/>
  <c r="R117" i="1"/>
  <c r="R119" i="1"/>
  <c r="R121" i="1"/>
  <c r="R4" i="1"/>
  <c r="R6" i="1"/>
  <c r="R10" i="1"/>
  <c r="R11" i="1"/>
  <c r="R12" i="1"/>
  <c r="R13" i="1"/>
  <c r="R14" i="1"/>
  <c r="R15" i="1"/>
  <c r="R17" i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3" i="1"/>
  <c r="N1" i="1"/>
  <c r="L15" i="1"/>
  <c r="K15" i="1"/>
  <c r="M15" i="1" s="1"/>
  <c r="I15" i="1"/>
  <c r="H15" i="1"/>
  <c r="L14" i="1"/>
  <c r="K14" i="1"/>
  <c r="M14" i="1" s="1"/>
  <c r="I14" i="1"/>
  <c r="H14" i="1"/>
  <c r="L13" i="1"/>
  <c r="K13" i="1"/>
  <c r="M13" i="1" s="1"/>
  <c r="I13" i="1"/>
  <c r="H13" i="1"/>
  <c r="L12" i="1"/>
  <c r="K12" i="1"/>
  <c r="M12" i="1" s="1"/>
  <c r="I12" i="1"/>
  <c r="H12" i="1"/>
  <c r="L11" i="1"/>
  <c r="K11" i="1"/>
  <c r="M11" i="1" s="1"/>
  <c r="I11" i="1"/>
  <c r="H11" i="1"/>
  <c r="L10" i="1"/>
  <c r="K10" i="1"/>
  <c r="M10" i="1" s="1"/>
  <c r="I10" i="1"/>
  <c r="H10" i="1"/>
  <c r="L9" i="1"/>
  <c r="K9" i="1"/>
  <c r="M9" i="1" s="1"/>
  <c r="I9" i="1"/>
  <c r="H9" i="1"/>
  <c r="L8" i="1"/>
  <c r="K8" i="1"/>
  <c r="I8" i="1"/>
  <c r="H8" i="1"/>
  <c r="L7" i="1"/>
  <c r="M7" i="1" s="1"/>
  <c r="K7" i="1"/>
  <c r="I7" i="1"/>
  <c r="H7" i="1"/>
  <c r="L6" i="1"/>
  <c r="M6" i="1" s="1"/>
  <c r="K6" i="1"/>
  <c r="I6" i="1"/>
  <c r="H6" i="1"/>
  <c r="L5" i="1"/>
  <c r="M5" i="1" s="1"/>
  <c r="K5" i="1"/>
  <c r="I5" i="1"/>
  <c r="H5" i="1"/>
  <c r="L4" i="1"/>
  <c r="M4" i="1" s="1"/>
  <c r="K4" i="1"/>
  <c r="I4" i="1"/>
  <c r="H4" i="1"/>
  <c r="L3" i="1"/>
  <c r="M3" i="1" s="1"/>
  <c r="K3" i="1"/>
  <c r="I3" i="1"/>
  <c r="H3" i="1"/>
  <c r="L16" i="1"/>
  <c r="M16" i="1" s="1"/>
  <c r="K16" i="1"/>
  <c r="J16" i="1"/>
  <c r="I16" i="1"/>
  <c r="H16" i="1"/>
  <c r="H17" i="1"/>
  <c r="I17" i="1"/>
  <c r="K17" i="1"/>
  <c r="M17" i="1" s="1"/>
  <c r="L17" i="1"/>
  <c r="H18" i="1"/>
  <c r="I18" i="1"/>
  <c r="K18" i="1"/>
  <c r="L18" i="1"/>
  <c r="H19" i="1"/>
  <c r="I19" i="1"/>
  <c r="J19" i="1" s="1"/>
  <c r="K19" i="1"/>
  <c r="M19" i="1" s="1"/>
  <c r="L19" i="1"/>
  <c r="H20" i="1"/>
  <c r="I20" i="1"/>
  <c r="K20" i="1"/>
  <c r="L20" i="1"/>
  <c r="H21" i="1"/>
  <c r="I21" i="1"/>
  <c r="K21" i="1"/>
  <c r="L21" i="1"/>
  <c r="H22" i="1"/>
  <c r="I22" i="1"/>
  <c r="K22" i="1"/>
  <c r="L22" i="1"/>
  <c r="H23" i="1"/>
  <c r="I23" i="1"/>
  <c r="K23" i="1"/>
  <c r="L23" i="1"/>
  <c r="H24" i="1"/>
  <c r="I24" i="1"/>
  <c r="K24" i="1"/>
  <c r="L24" i="1"/>
  <c r="H25" i="1"/>
  <c r="I25" i="1"/>
  <c r="K25" i="1"/>
  <c r="L25" i="1"/>
  <c r="H26" i="1"/>
  <c r="I26" i="1"/>
  <c r="K26" i="1"/>
  <c r="L26" i="1"/>
  <c r="H27" i="1"/>
  <c r="I27" i="1"/>
  <c r="J27" i="1" s="1"/>
  <c r="K27" i="1"/>
  <c r="L27" i="1"/>
  <c r="H28" i="1"/>
  <c r="I28" i="1"/>
  <c r="K28" i="1"/>
  <c r="L28" i="1"/>
  <c r="H29" i="1"/>
  <c r="I29" i="1"/>
  <c r="K29" i="1"/>
  <c r="L29" i="1"/>
  <c r="H30" i="1"/>
  <c r="I30" i="1"/>
  <c r="K30" i="1"/>
  <c r="L30" i="1"/>
  <c r="H31" i="1"/>
  <c r="I31" i="1"/>
  <c r="K31" i="1"/>
  <c r="L31" i="1"/>
  <c r="H32" i="1"/>
  <c r="I32" i="1"/>
  <c r="J32" i="1" s="1"/>
  <c r="K32" i="1"/>
  <c r="M32" i="1" s="1"/>
  <c r="L32" i="1"/>
  <c r="H33" i="1"/>
  <c r="I33" i="1"/>
  <c r="K33" i="1"/>
  <c r="M33" i="1" s="1"/>
  <c r="L33" i="1"/>
  <c r="H34" i="1"/>
  <c r="I34" i="1"/>
  <c r="K34" i="1"/>
  <c r="L34" i="1"/>
  <c r="H35" i="1"/>
  <c r="I35" i="1"/>
  <c r="K35" i="1"/>
  <c r="M35" i="1" s="1"/>
  <c r="L35" i="1"/>
  <c r="H36" i="1"/>
  <c r="I36" i="1"/>
  <c r="K36" i="1"/>
  <c r="L36" i="1"/>
  <c r="H37" i="1"/>
  <c r="I37" i="1"/>
  <c r="K37" i="1"/>
  <c r="L37" i="1"/>
  <c r="H38" i="1"/>
  <c r="I38" i="1"/>
  <c r="K38" i="1"/>
  <c r="L38" i="1"/>
  <c r="M38" i="1" s="1"/>
  <c r="H39" i="1"/>
  <c r="I39" i="1"/>
  <c r="K39" i="1"/>
  <c r="L39" i="1"/>
  <c r="H40" i="1"/>
  <c r="J40" i="1" s="1"/>
  <c r="N40" i="1" s="1"/>
  <c r="I40" i="1"/>
  <c r="K40" i="1"/>
  <c r="L40" i="1"/>
  <c r="M40" i="1"/>
  <c r="H41" i="1"/>
  <c r="I41" i="1"/>
  <c r="K41" i="1"/>
  <c r="L41" i="1"/>
  <c r="H42" i="1"/>
  <c r="J42" i="1" s="1"/>
  <c r="I42" i="1"/>
  <c r="K42" i="1"/>
  <c r="L42" i="1"/>
  <c r="M42" i="1" s="1"/>
  <c r="H43" i="1"/>
  <c r="I43" i="1"/>
  <c r="K43" i="1"/>
  <c r="L43" i="1"/>
  <c r="H44" i="1"/>
  <c r="J44" i="1" s="1"/>
  <c r="I44" i="1"/>
  <c r="K44" i="1"/>
  <c r="L44" i="1"/>
  <c r="H45" i="1"/>
  <c r="I45" i="1"/>
  <c r="K45" i="1"/>
  <c r="L45" i="1"/>
  <c r="H46" i="1"/>
  <c r="I46" i="1"/>
  <c r="K46" i="1"/>
  <c r="L46" i="1"/>
  <c r="H47" i="1"/>
  <c r="I47" i="1"/>
  <c r="K47" i="1"/>
  <c r="M47" i="1" s="1"/>
  <c r="L47" i="1"/>
  <c r="H48" i="1"/>
  <c r="I48" i="1"/>
  <c r="K48" i="1"/>
  <c r="L48" i="1"/>
  <c r="H49" i="1"/>
  <c r="I49" i="1"/>
  <c r="K49" i="1"/>
  <c r="L49" i="1"/>
  <c r="H50" i="1"/>
  <c r="I50" i="1"/>
  <c r="K50" i="1"/>
  <c r="L50" i="1"/>
  <c r="H51" i="1"/>
  <c r="I51" i="1"/>
  <c r="K51" i="1"/>
  <c r="L51" i="1"/>
  <c r="H52" i="1"/>
  <c r="I52" i="1"/>
  <c r="K52" i="1"/>
  <c r="M52" i="1" s="1"/>
  <c r="L52" i="1"/>
  <c r="H53" i="1"/>
  <c r="I53" i="1"/>
  <c r="K53" i="1"/>
  <c r="L53" i="1"/>
  <c r="H54" i="1"/>
  <c r="I54" i="1"/>
  <c r="K54" i="1"/>
  <c r="L54" i="1"/>
  <c r="H55" i="1"/>
  <c r="I55" i="1"/>
  <c r="K55" i="1"/>
  <c r="L55" i="1"/>
  <c r="H56" i="1"/>
  <c r="I56" i="1"/>
  <c r="K56" i="1"/>
  <c r="M56" i="1" s="1"/>
  <c r="L56" i="1"/>
  <c r="H57" i="1"/>
  <c r="I57" i="1"/>
  <c r="K57" i="1"/>
  <c r="L57" i="1"/>
  <c r="H58" i="1"/>
  <c r="I58" i="1"/>
  <c r="K58" i="1"/>
  <c r="L58" i="1"/>
  <c r="H59" i="1"/>
  <c r="I59" i="1"/>
  <c r="K59" i="1"/>
  <c r="L59" i="1"/>
  <c r="H60" i="1"/>
  <c r="J60" i="1" s="1"/>
  <c r="I60" i="1"/>
  <c r="K60" i="1"/>
  <c r="L60" i="1"/>
  <c r="M60" i="1" s="1"/>
  <c r="H61" i="1"/>
  <c r="I61" i="1"/>
  <c r="K61" i="1"/>
  <c r="L61" i="1"/>
  <c r="H62" i="1"/>
  <c r="I62" i="1"/>
  <c r="K62" i="1"/>
  <c r="L62" i="1"/>
  <c r="H63" i="1"/>
  <c r="I63" i="1"/>
  <c r="K63" i="1"/>
  <c r="L63" i="1"/>
  <c r="H64" i="1"/>
  <c r="I64" i="1"/>
  <c r="J64" i="1" s="1"/>
  <c r="K64" i="1"/>
  <c r="L64" i="1"/>
  <c r="H65" i="1"/>
  <c r="I65" i="1"/>
  <c r="K65" i="1"/>
  <c r="L65" i="1"/>
  <c r="H66" i="1"/>
  <c r="I66" i="1"/>
  <c r="K66" i="1"/>
  <c r="L66" i="1"/>
  <c r="H67" i="1"/>
  <c r="I67" i="1"/>
  <c r="K67" i="1"/>
  <c r="L67" i="1"/>
  <c r="H68" i="1"/>
  <c r="J68" i="1" s="1"/>
  <c r="I68" i="1"/>
  <c r="K68" i="1"/>
  <c r="L68" i="1"/>
  <c r="H69" i="1"/>
  <c r="I69" i="1"/>
  <c r="K69" i="1"/>
  <c r="L69" i="1"/>
  <c r="H70" i="1"/>
  <c r="I70" i="1"/>
  <c r="K70" i="1"/>
  <c r="L70" i="1"/>
  <c r="H71" i="1"/>
  <c r="I71" i="1"/>
  <c r="K71" i="1"/>
  <c r="L71" i="1"/>
  <c r="M71" i="1" s="1"/>
  <c r="H72" i="1"/>
  <c r="J72" i="1" s="1"/>
  <c r="I72" i="1"/>
  <c r="K72" i="1"/>
  <c r="L72" i="1"/>
  <c r="H73" i="1"/>
  <c r="I73" i="1"/>
  <c r="K73" i="1"/>
  <c r="L73" i="1"/>
  <c r="H74" i="1"/>
  <c r="J74" i="1" s="1"/>
  <c r="I74" i="1"/>
  <c r="K74" i="1"/>
  <c r="L74" i="1"/>
  <c r="H75" i="1"/>
  <c r="J75" i="1" s="1"/>
  <c r="I75" i="1"/>
  <c r="K75" i="1"/>
  <c r="L75" i="1"/>
  <c r="H76" i="1"/>
  <c r="J76" i="1" s="1"/>
  <c r="I76" i="1"/>
  <c r="K76" i="1"/>
  <c r="L76" i="1"/>
  <c r="H77" i="1"/>
  <c r="I77" i="1"/>
  <c r="K77" i="1"/>
  <c r="L77" i="1"/>
  <c r="H78" i="1"/>
  <c r="I78" i="1"/>
  <c r="K78" i="1"/>
  <c r="L78" i="1"/>
  <c r="H79" i="1"/>
  <c r="I79" i="1"/>
  <c r="K79" i="1"/>
  <c r="L79" i="1"/>
  <c r="H80" i="1"/>
  <c r="J80" i="1" s="1"/>
  <c r="I80" i="1"/>
  <c r="K80" i="1"/>
  <c r="L80" i="1"/>
  <c r="H81" i="1"/>
  <c r="I81" i="1"/>
  <c r="K81" i="1"/>
  <c r="L81" i="1"/>
  <c r="H82" i="1"/>
  <c r="I82" i="1"/>
  <c r="K82" i="1"/>
  <c r="L82" i="1"/>
  <c r="H83" i="1"/>
  <c r="I83" i="1"/>
  <c r="K83" i="1"/>
  <c r="L83" i="1"/>
  <c r="H84" i="1"/>
  <c r="J84" i="1" s="1"/>
  <c r="I84" i="1"/>
  <c r="K84" i="1"/>
  <c r="L84" i="1"/>
  <c r="H85" i="1"/>
  <c r="I85" i="1"/>
  <c r="K85" i="1"/>
  <c r="L85" i="1"/>
  <c r="H86" i="1"/>
  <c r="I86" i="1"/>
  <c r="K86" i="1"/>
  <c r="L86" i="1"/>
  <c r="H87" i="1"/>
  <c r="I87" i="1"/>
  <c r="K87" i="1"/>
  <c r="L87" i="1"/>
  <c r="H88" i="1"/>
  <c r="I88" i="1"/>
  <c r="K88" i="1"/>
  <c r="M88" i="1" s="1"/>
  <c r="L88" i="1"/>
  <c r="H89" i="1"/>
  <c r="I89" i="1"/>
  <c r="K89" i="1"/>
  <c r="M89" i="1" s="1"/>
  <c r="L89" i="1"/>
  <c r="H90" i="1"/>
  <c r="J90" i="1" s="1"/>
  <c r="I90" i="1"/>
  <c r="K90" i="1"/>
  <c r="L90" i="1"/>
  <c r="H91" i="1"/>
  <c r="J91" i="1" s="1"/>
  <c r="I91" i="1"/>
  <c r="K91" i="1"/>
  <c r="M91" i="1" s="1"/>
  <c r="N91" i="1" s="1"/>
  <c r="L91" i="1"/>
  <c r="H92" i="1"/>
  <c r="I92" i="1"/>
  <c r="K92" i="1"/>
  <c r="L92" i="1"/>
  <c r="H93" i="1"/>
  <c r="I93" i="1"/>
  <c r="K93" i="1"/>
  <c r="L93" i="1"/>
  <c r="H94" i="1"/>
  <c r="I94" i="1"/>
  <c r="K94" i="1"/>
  <c r="L94" i="1"/>
  <c r="H95" i="1"/>
  <c r="I95" i="1"/>
  <c r="K95" i="1"/>
  <c r="L95" i="1"/>
  <c r="H96" i="1"/>
  <c r="I96" i="1"/>
  <c r="K96" i="1"/>
  <c r="L96" i="1"/>
  <c r="H97" i="1"/>
  <c r="I97" i="1"/>
  <c r="J97" i="1" s="1"/>
  <c r="K97" i="1"/>
  <c r="L97" i="1"/>
  <c r="H98" i="1"/>
  <c r="I98" i="1"/>
  <c r="K98" i="1"/>
  <c r="L98" i="1"/>
  <c r="H99" i="1"/>
  <c r="I99" i="1"/>
  <c r="K99" i="1"/>
  <c r="M99" i="1" s="1"/>
  <c r="L99" i="1"/>
  <c r="H100" i="1"/>
  <c r="I100" i="1"/>
  <c r="K100" i="1"/>
  <c r="L100" i="1"/>
  <c r="H101" i="1"/>
  <c r="I101" i="1"/>
  <c r="J101" i="1" s="1"/>
  <c r="K101" i="1"/>
  <c r="M101" i="1" s="1"/>
  <c r="L101" i="1"/>
  <c r="H102" i="1"/>
  <c r="I102" i="1"/>
  <c r="K102" i="1"/>
  <c r="L102" i="1"/>
  <c r="H103" i="1"/>
  <c r="I103" i="1"/>
  <c r="K103" i="1"/>
  <c r="M103" i="1" s="1"/>
  <c r="L103" i="1"/>
  <c r="H104" i="1"/>
  <c r="I104" i="1"/>
  <c r="K104" i="1"/>
  <c r="M104" i="1" s="1"/>
  <c r="L104" i="1"/>
  <c r="H105" i="1"/>
  <c r="I105" i="1"/>
  <c r="K105" i="1"/>
  <c r="M105" i="1" s="1"/>
  <c r="L105" i="1"/>
  <c r="H106" i="1"/>
  <c r="I106" i="1"/>
  <c r="K106" i="1"/>
  <c r="L106" i="1"/>
  <c r="H107" i="1"/>
  <c r="I107" i="1"/>
  <c r="K107" i="1"/>
  <c r="M107" i="1" s="1"/>
  <c r="L107" i="1"/>
  <c r="H108" i="1"/>
  <c r="J108" i="1" s="1"/>
  <c r="I108" i="1"/>
  <c r="K108" i="1"/>
  <c r="M108" i="1" s="1"/>
  <c r="L108" i="1"/>
  <c r="H109" i="1"/>
  <c r="I109" i="1"/>
  <c r="J109" i="1" s="1"/>
  <c r="K109" i="1"/>
  <c r="L109" i="1"/>
  <c r="H110" i="1"/>
  <c r="I110" i="1"/>
  <c r="K110" i="1"/>
  <c r="L110" i="1"/>
  <c r="H111" i="1"/>
  <c r="I111" i="1"/>
  <c r="K111" i="1"/>
  <c r="L111" i="1"/>
  <c r="H112" i="1"/>
  <c r="I112" i="1"/>
  <c r="K112" i="1"/>
  <c r="M112" i="1" s="1"/>
  <c r="L112" i="1"/>
  <c r="H113" i="1"/>
  <c r="I113" i="1"/>
  <c r="J113" i="1" s="1"/>
  <c r="K113" i="1"/>
  <c r="L113" i="1"/>
  <c r="H114" i="1"/>
  <c r="I114" i="1"/>
  <c r="K114" i="1"/>
  <c r="L114" i="1"/>
  <c r="H115" i="1"/>
  <c r="I115" i="1"/>
  <c r="K115" i="1"/>
  <c r="M115" i="1" s="1"/>
  <c r="L115" i="1"/>
  <c r="H116" i="1"/>
  <c r="I116" i="1"/>
  <c r="K116" i="1"/>
  <c r="L116" i="1"/>
  <c r="H117" i="1"/>
  <c r="I117" i="1"/>
  <c r="K117" i="1"/>
  <c r="M117" i="1" s="1"/>
  <c r="L117" i="1"/>
  <c r="H118" i="1"/>
  <c r="I118" i="1"/>
  <c r="K118" i="1"/>
  <c r="L118" i="1"/>
  <c r="H119" i="1"/>
  <c r="I119" i="1"/>
  <c r="K119" i="1"/>
  <c r="M119" i="1" s="1"/>
  <c r="L119" i="1"/>
  <c r="H120" i="1"/>
  <c r="J120" i="1" s="1"/>
  <c r="I120" i="1"/>
  <c r="K120" i="1"/>
  <c r="L120" i="1"/>
  <c r="H121" i="1"/>
  <c r="I121" i="1"/>
  <c r="K121" i="1"/>
  <c r="L121" i="1"/>
  <c r="V2" i="1" l="1"/>
  <c r="N60" i="1"/>
  <c r="J118" i="1"/>
  <c r="J116" i="1"/>
  <c r="J112" i="1"/>
  <c r="J93" i="1"/>
  <c r="J88" i="1"/>
  <c r="J85" i="1"/>
  <c r="J81" i="1"/>
  <c r="M72" i="1"/>
  <c r="J56" i="1"/>
  <c r="N56" i="1" s="1"/>
  <c r="J52" i="1"/>
  <c r="N52" i="1" s="1"/>
  <c r="J51" i="1"/>
  <c r="J50" i="1"/>
  <c r="J49" i="1"/>
  <c r="J48" i="1"/>
  <c r="N48" i="1" s="1"/>
  <c r="J47" i="1"/>
  <c r="M43" i="1"/>
  <c r="J30" i="1"/>
  <c r="J29" i="1"/>
  <c r="J24" i="1"/>
  <c r="J22" i="1"/>
  <c r="J21" i="1"/>
  <c r="J20" i="1"/>
  <c r="J77" i="1"/>
  <c r="M64" i="1"/>
  <c r="N64" i="1" s="1"/>
  <c r="M63" i="1"/>
  <c r="M62" i="1"/>
  <c r="M50" i="1"/>
  <c r="M48" i="1"/>
  <c r="M30" i="1"/>
  <c r="N30" i="1" s="1"/>
  <c r="M27" i="1"/>
  <c r="N27" i="1" s="1"/>
  <c r="M26" i="1"/>
  <c r="M23" i="1"/>
  <c r="M22" i="1"/>
  <c r="N16" i="1"/>
  <c r="M8" i="1"/>
  <c r="M96" i="1"/>
  <c r="M87" i="1"/>
  <c r="M83" i="1"/>
  <c r="M82" i="1"/>
  <c r="J35" i="1"/>
  <c r="J3" i="1"/>
  <c r="J4" i="1"/>
  <c r="J5" i="1"/>
  <c r="J6" i="1"/>
  <c r="J7" i="1"/>
  <c r="J8" i="1"/>
  <c r="J9" i="1"/>
  <c r="J10" i="1"/>
  <c r="J11" i="1"/>
  <c r="N11" i="1" s="1"/>
  <c r="J12" i="1"/>
  <c r="J13" i="1"/>
  <c r="J14" i="1"/>
  <c r="J15" i="1"/>
  <c r="N15" i="1" s="1"/>
  <c r="N9" i="1"/>
  <c r="N10" i="1"/>
  <c r="N12" i="1"/>
  <c r="N13" i="1"/>
  <c r="N14" i="1"/>
  <c r="N3" i="1"/>
  <c r="N4" i="1"/>
  <c r="N5" i="1"/>
  <c r="N6" i="1"/>
  <c r="N7" i="1"/>
  <c r="N8" i="1"/>
  <c r="N112" i="1"/>
  <c r="M121" i="1"/>
  <c r="J100" i="1"/>
  <c r="N100" i="1" s="1"/>
  <c r="J96" i="1"/>
  <c r="J92" i="1"/>
  <c r="M76" i="1"/>
  <c r="N76" i="1" s="1"/>
  <c r="M75" i="1"/>
  <c r="N75" i="1" s="1"/>
  <c r="J71" i="1"/>
  <c r="J70" i="1"/>
  <c r="J55" i="1"/>
  <c r="J54" i="1"/>
  <c r="N50" i="1"/>
  <c r="J38" i="1"/>
  <c r="J37" i="1"/>
  <c r="J36" i="1"/>
  <c r="M31" i="1"/>
  <c r="M25" i="1"/>
  <c r="N22" i="1"/>
  <c r="M100" i="1"/>
  <c r="M84" i="1"/>
  <c r="N84" i="1" s="1"/>
  <c r="J79" i="1"/>
  <c r="N72" i="1"/>
  <c r="N71" i="1"/>
  <c r="M70" i="1"/>
  <c r="N70" i="1" s="1"/>
  <c r="J67" i="1"/>
  <c r="J66" i="1"/>
  <c r="J59" i="1"/>
  <c r="J58" i="1"/>
  <c r="M54" i="1"/>
  <c r="N38" i="1"/>
  <c r="J105" i="1"/>
  <c r="N105" i="1" s="1"/>
  <c r="N101" i="1"/>
  <c r="M97" i="1"/>
  <c r="M95" i="1"/>
  <c r="N95" i="1" s="1"/>
  <c r="M92" i="1"/>
  <c r="M80" i="1"/>
  <c r="N80" i="1" s="1"/>
  <c r="M79" i="1"/>
  <c r="N79" i="1" s="1"/>
  <c r="M68" i="1"/>
  <c r="N68" i="1" s="1"/>
  <c r="M67" i="1"/>
  <c r="N67" i="1" s="1"/>
  <c r="M66" i="1"/>
  <c r="J63" i="1"/>
  <c r="N63" i="1" s="1"/>
  <c r="J62" i="1"/>
  <c r="N62" i="1" s="1"/>
  <c r="M58" i="1"/>
  <c r="M45" i="1"/>
  <c r="M44" i="1"/>
  <c r="J41" i="1"/>
  <c r="J28" i="1"/>
  <c r="N108" i="1"/>
  <c r="M120" i="1"/>
  <c r="J115" i="1"/>
  <c r="N115" i="1" s="1"/>
  <c r="M111" i="1"/>
  <c r="M116" i="1"/>
  <c r="N96" i="1"/>
  <c r="M51" i="1"/>
  <c r="N51" i="1" s="1"/>
  <c r="J114" i="1"/>
  <c r="J104" i="1"/>
  <c r="N104" i="1" s="1"/>
  <c r="N88" i="1"/>
  <c r="N120" i="1"/>
  <c r="J119" i="1"/>
  <c r="N119" i="1" s="1"/>
  <c r="J117" i="1"/>
  <c r="M55" i="1"/>
  <c r="N55" i="1" s="1"/>
  <c r="M39" i="1"/>
  <c r="M59" i="1"/>
  <c r="N59" i="1" s="1"/>
  <c r="J121" i="1"/>
  <c r="M118" i="1"/>
  <c r="N118" i="1" s="1"/>
  <c r="M109" i="1"/>
  <c r="N109" i="1" s="1"/>
  <c r="J99" i="1"/>
  <c r="N99" i="1" s="1"/>
  <c r="J98" i="1"/>
  <c r="J95" i="1"/>
  <c r="J94" i="1"/>
  <c r="M85" i="1"/>
  <c r="M81" i="1"/>
  <c r="N81" i="1" s="1"/>
  <c r="M77" i="1"/>
  <c r="N77" i="1" s="1"/>
  <c r="M73" i="1"/>
  <c r="M69" i="1"/>
  <c r="M65" i="1"/>
  <c r="M61" i="1"/>
  <c r="M57" i="1"/>
  <c r="M53" i="1"/>
  <c r="M49" i="1"/>
  <c r="N49" i="1" s="1"/>
  <c r="J46" i="1"/>
  <c r="J45" i="1"/>
  <c r="N44" i="1"/>
  <c r="M37" i="1"/>
  <c r="M36" i="1"/>
  <c r="N36" i="1" s="1"/>
  <c r="J34" i="1"/>
  <c r="J33" i="1"/>
  <c r="M29" i="1"/>
  <c r="M28" i="1"/>
  <c r="N28" i="1" s="1"/>
  <c r="J26" i="1"/>
  <c r="N26" i="1" s="1"/>
  <c r="J25" i="1"/>
  <c r="N25" i="1" s="1"/>
  <c r="M21" i="1"/>
  <c r="N21" i="1" s="1"/>
  <c r="M20" i="1"/>
  <c r="N20" i="1" s="1"/>
  <c r="J18" i="1"/>
  <c r="J17" i="1"/>
  <c r="N117" i="1"/>
  <c r="M113" i="1"/>
  <c r="N113" i="1" s="1"/>
  <c r="J107" i="1"/>
  <c r="N107" i="1" s="1"/>
  <c r="J106" i="1"/>
  <c r="J103" i="1"/>
  <c r="N103" i="1" s="1"/>
  <c r="J102" i="1"/>
  <c r="J73" i="1"/>
  <c r="J69" i="1"/>
  <c r="J65" i="1"/>
  <c r="J61" i="1"/>
  <c r="J57" i="1"/>
  <c r="J53" i="1"/>
  <c r="M46" i="1"/>
  <c r="M41" i="1"/>
  <c r="N41" i="1" s="1"/>
  <c r="J39" i="1"/>
  <c r="M34" i="1"/>
  <c r="J31" i="1"/>
  <c r="N31" i="1" s="1"/>
  <c r="J23" i="1"/>
  <c r="N23" i="1" s="1"/>
  <c r="M18" i="1"/>
  <c r="J111" i="1"/>
  <c r="J110" i="1"/>
  <c r="N97" i="1"/>
  <c r="M93" i="1"/>
  <c r="N93" i="1" s="1"/>
  <c r="J89" i="1"/>
  <c r="N89" i="1" s="1"/>
  <c r="J87" i="1"/>
  <c r="N87" i="1" s="1"/>
  <c r="J86" i="1"/>
  <c r="J83" i="1"/>
  <c r="J82" i="1"/>
  <c r="N82" i="1" s="1"/>
  <c r="J78" i="1"/>
  <c r="J43" i="1"/>
  <c r="N43" i="1" s="1"/>
  <c r="N33" i="1"/>
  <c r="N32" i="1"/>
  <c r="M24" i="1"/>
  <c r="N24" i="1" s="1"/>
  <c r="N17" i="1"/>
  <c r="M114" i="1"/>
  <c r="M106" i="1"/>
  <c r="M98" i="1"/>
  <c r="N98" i="1" s="1"/>
  <c r="M90" i="1"/>
  <c r="N90" i="1" s="1"/>
  <c r="M86" i="1"/>
  <c r="M78" i="1"/>
  <c r="N78" i="1" s="1"/>
  <c r="M74" i="1"/>
  <c r="N74" i="1" s="1"/>
  <c r="N47" i="1"/>
  <c r="N42" i="1"/>
  <c r="N35" i="1"/>
  <c r="N19" i="1"/>
  <c r="N121" i="1"/>
  <c r="M110" i="1"/>
  <c r="N110" i="1" s="1"/>
  <c r="M102" i="1"/>
  <c r="M94" i="1"/>
  <c r="N34" i="1"/>
  <c r="N102" i="1" l="1"/>
  <c r="N46" i="1"/>
  <c r="N29" i="1"/>
  <c r="N85" i="1"/>
  <c r="N116" i="1"/>
  <c r="N66" i="1"/>
  <c r="N83" i="1"/>
  <c r="N18" i="1"/>
  <c r="N45" i="1"/>
  <c r="N57" i="1"/>
  <c r="N73" i="1"/>
  <c r="N58" i="1"/>
  <c r="N92" i="1"/>
  <c r="N106" i="1"/>
  <c r="N37" i="1"/>
  <c r="N54" i="1"/>
  <c r="N61" i="1"/>
  <c r="N39" i="1"/>
  <c r="N65" i="1"/>
  <c r="N86" i="1"/>
  <c r="N114" i="1"/>
  <c r="N94" i="1"/>
  <c r="N53" i="1"/>
  <c r="N69" i="1"/>
  <c r="N111" i="1"/>
  <c r="O2" i="1" l="1"/>
  <c r="S4" i="1" l="1"/>
  <c r="R5" i="1"/>
  <c r="S5" i="1" s="1"/>
  <c r="Q6" i="1" s="1"/>
  <c r="Q7" i="1" s="1"/>
  <c r="S6" i="1" l="1"/>
  <c r="R7" i="1" s="1"/>
  <c r="S7" i="1" s="1"/>
  <c r="Q8" i="1" s="1"/>
  <c r="R8" i="1" l="1"/>
  <c r="S8" i="1" s="1"/>
  <c r="Q9" i="1" s="1"/>
  <c r="R9" i="1" l="1"/>
  <c r="S9" i="1" s="1"/>
  <c r="Q10" i="1" s="1"/>
  <c r="Q11" i="1" s="1"/>
  <c r="Q12" i="1" s="1"/>
  <c r="Q13" i="1" s="1"/>
  <c r="Q14" i="1" s="1"/>
  <c r="Q15" i="1" s="1"/>
  <c r="Q16" i="1" s="1"/>
  <c r="S10" i="1" l="1"/>
  <c r="S11" i="1"/>
  <c r="S12" i="1" l="1"/>
  <c r="S13" i="1" l="1"/>
  <c r="S14" i="1" l="1"/>
  <c r="R16" i="1" l="1"/>
  <c r="S16" i="1" s="1"/>
  <c r="Q17" i="1" s="1"/>
  <c r="Q18" i="1" s="1"/>
  <c r="Q19" i="1" s="1"/>
  <c r="Q20" i="1" s="1"/>
  <c r="Q21" i="1" s="1"/>
  <c r="S15" i="1"/>
  <c r="S17" i="1" l="1"/>
  <c r="S18" i="1" l="1"/>
  <c r="S19" i="1" l="1"/>
  <c r="S20" i="1" l="1"/>
  <c r="R21" i="1"/>
  <c r="S21" i="1" s="1"/>
  <c r="Q22" i="1" s="1"/>
  <c r="Q23" i="1" s="1"/>
  <c r="Q24" i="1" s="1"/>
  <c r="Q25" i="1" s="1"/>
  <c r="S22" i="1" l="1"/>
  <c r="S23" i="1"/>
  <c r="S24" i="1" l="1"/>
  <c r="R25" i="1"/>
  <c r="S25" i="1" s="1"/>
  <c r="Q26" i="1" s="1"/>
  <c r="R26" i="1" l="1"/>
  <c r="S26" i="1" s="1"/>
  <c r="Q27" i="1" s="1"/>
  <c r="Q28" i="1" s="1"/>
  <c r="R28" i="1" l="1"/>
  <c r="S28" i="1" s="1"/>
  <c r="Q29" i="1" s="1"/>
  <c r="Q30" i="1" s="1"/>
  <c r="Q31" i="1" s="1"/>
  <c r="S27" i="1"/>
  <c r="S29" i="1" l="1"/>
  <c r="S30" i="1"/>
  <c r="R31" i="1"/>
  <c r="S31" i="1" s="1"/>
  <c r="Q32" i="1" s="1"/>
  <c r="R32" i="1" l="1"/>
  <c r="S32" i="1" s="1"/>
  <c r="Q33" i="1" s="1"/>
  <c r="Q34" i="1" s="1"/>
  <c r="Q35" i="1" s="1"/>
  <c r="Q36" i="1" s="1"/>
  <c r="Q37" i="1" s="1"/>
  <c r="Q38" i="1" s="1"/>
  <c r="S33" i="1" l="1"/>
  <c r="S34" i="1"/>
  <c r="S35" i="1" l="1"/>
  <c r="S36" i="1" l="1"/>
  <c r="R38" i="1" l="1"/>
  <c r="S38" i="1" s="1"/>
  <c r="Q39" i="1" s="1"/>
  <c r="S37" i="1"/>
  <c r="R39" i="1" l="1"/>
  <c r="S39" i="1" s="1"/>
  <c r="Q40" i="1" l="1"/>
  <c r="Q41" i="1" s="1"/>
  <c r="R41" i="1" s="1"/>
  <c r="S41" i="1" s="1"/>
  <c r="Q42" i="1" s="1"/>
  <c r="S40" i="1"/>
  <c r="Q43" i="1" l="1"/>
  <c r="Q44" i="1" s="1"/>
  <c r="Q45" i="1" s="1"/>
  <c r="Q46" i="1" s="1"/>
  <c r="S42" i="1"/>
  <c r="S43" i="1"/>
  <c r="S44" i="1" l="1"/>
  <c r="S45" i="1" l="1"/>
  <c r="R46" i="1"/>
  <c r="S46" i="1" s="1"/>
  <c r="Q47" i="1" s="1"/>
  <c r="R47" i="1" l="1"/>
  <c r="S47" i="1" s="1"/>
  <c r="Q48" i="1" l="1"/>
  <c r="R48" i="1" s="1"/>
  <c r="S48" i="1" s="1"/>
  <c r="Q49" i="1" l="1"/>
  <c r="R49" i="1" s="1"/>
  <c r="S49" i="1" s="1"/>
  <c r="Q50" i="1" s="1"/>
  <c r="R50" i="1" s="1"/>
  <c r="S50" i="1" s="1"/>
  <c r="Q51" i="1" s="1"/>
  <c r="R51" i="1" s="1"/>
  <c r="S51" i="1" s="1"/>
  <c r="Q52" i="1" s="1"/>
  <c r="R52" i="1" l="1"/>
  <c r="S52" i="1" s="1"/>
  <c r="Q53" i="1" s="1"/>
  <c r="R53" i="1" l="1"/>
  <c r="S53" i="1" s="1"/>
  <c r="Q54" i="1" s="1"/>
  <c r="R54" i="1" l="1"/>
  <c r="S54" i="1" s="1"/>
  <c r="Q55" i="1" s="1"/>
  <c r="Q56" i="1" s="1"/>
  <c r="Q57" i="1" s="1"/>
  <c r="S55" i="1" l="1"/>
  <c r="S56" i="1" l="1"/>
  <c r="R57" i="1"/>
  <c r="S57" i="1" s="1"/>
  <c r="Q58" i="1" s="1"/>
  <c r="Q59" i="1" s="1"/>
  <c r="R59" i="1" l="1"/>
  <c r="S59" i="1" s="1"/>
  <c r="Q60" i="1" s="1"/>
  <c r="Q61" i="1" s="1"/>
  <c r="Q62" i="1" s="1"/>
  <c r="S58" i="1"/>
  <c r="S60" i="1" l="1"/>
  <c r="R62" i="1" l="1"/>
  <c r="S62" i="1" s="1"/>
  <c r="Q63" i="1" s="1"/>
  <c r="Q64" i="1" s="1"/>
  <c r="S61" i="1"/>
  <c r="R64" i="1" l="1"/>
  <c r="S64" i="1" s="1"/>
  <c r="Q65" i="1" s="1"/>
  <c r="Q66" i="1" s="1"/>
  <c r="Q67" i="1" s="1"/>
  <c r="S63" i="1"/>
  <c r="S65" i="1" l="1"/>
  <c r="R67" i="1" l="1"/>
  <c r="S67" i="1" s="1"/>
  <c r="Q68" i="1" s="1"/>
  <c r="Q69" i="1" s="1"/>
  <c r="S66" i="1"/>
  <c r="S68" i="1" l="1"/>
  <c r="R69" i="1"/>
  <c r="S69" i="1" s="1"/>
  <c r="Q70" i="1" s="1"/>
  <c r="Q71" i="1" s="1"/>
  <c r="Q72" i="1" s="1"/>
  <c r="Q73" i="1" s="1"/>
  <c r="S70" i="1" l="1"/>
  <c r="S71" i="1" l="1"/>
  <c r="S72" i="1" l="1"/>
  <c r="R73" i="1"/>
  <c r="S73" i="1" s="1"/>
  <c r="Q74" i="1" s="1"/>
  <c r="R74" i="1" l="1"/>
  <c r="S74" i="1" s="1"/>
  <c r="Q75" i="1" l="1"/>
  <c r="Q76" i="1" s="1"/>
  <c r="R76" i="1" s="1"/>
  <c r="S76" i="1" s="1"/>
  <c r="Q77" i="1" s="1"/>
  <c r="R77" i="1" s="1"/>
  <c r="S77" i="1" s="1"/>
  <c r="S75" i="1"/>
  <c r="Q78" i="1" l="1"/>
  <c r="R78" i="1" s="1"/>
  <c r="S78" i="1" s="1"/>
  <c r="Q79" i="1" s="1"/>
  <c r="R79" i="1" s="1"/>
  <c r="S79" i="1" s="1"/>
  <c r="Q80" i="1" s="1"/>
  <c r="Q81" i="1" s="1"/>
  <c r="S80" i="1" l="1"/>
  <c r="R81" i="1"/>
  <c r="S81" i="1" s="1"/>
  <c r="Q82" i="1" s="1"/>
  <c r="R82" i="1" l="1"/>
  <c r="S82" i="1" s="1"/>
  <c r="Q83" i="1" s="1"/>
  <c r="Q84" i="1" s="1"/>
  <c r="Q85" i="1" s="1"/>
  <c r="Q86" i="1" s="1"/>
  <c r="Q87" i="1" s="1"/>
  <c r="Q88" i="1" s="1"/>
  <c r="Q89" i="1" s="1"/>
  <c r="S83" i="1" l="1"/>
  <c r="S84" i="1"/>
  <c r="S85" i="1" l="1"/>
  <c r="S86" i="1" l="1"/>
  <c r="S87" i="1" l="1"/>
  <c r="R89" i="1" l="1"/>
  <c r="S89" i="1" s="1"/>
  <c r="Q90" i="1" s="1"/>
  <c r="S88" i="1"/>
  <c r="R90" i="1" l="1"/>
  <c r="S90" i="1" s="1"/>
  <c r="Q91" i="1" s="1"/>
  <c r="Q92" i="1" s="1"/>
  <c r="R92" i="1" s="1"/>
  <c r="S92" i="1" s="1"/>
  <c r="Q93" i="1" s="1"/>
  <c r="S91" i="1" l="1"/>
  <c r="R93" i="1"/>
  <c r="S93" i="1" s="1"/>
  <c r="Q94" i="1" l="1"/>
  <c r="R94" i="1" s="1"/>
  <c r="S94" i="1" s="1"/>
  <c r="Q95" i="1" l="1"/>
  <c r="R95" i="1" s="1"/>
  <c r="S95" i="1" s="1"/>
  <c r="Q96" i="1" s="1"/>
  <c r="Q97" i="1" l="1"/>
  <c r="R97" i="1" s="1"/>
  <c r="S97" i="1" s="1"/>
  <c r="Q98" i="1" s="1"/>
  <c r="S96" i="1"/>
  <c r="Q99" i="1" l="1"/>
  <c r="R99" i="1" s="1"/>
  <c r="S99" i="1" s="1"/>
  <c r="Q100" i="1" s="1"/>
  <c r="R100" i="1" s="1"/>
  <c r="S100" i="1" s="1"/>
  <c r="S98" i="1"/>
  <c r="Q101" i="1" l="1"/>
  <c r="R101" i="1" s="1"/>
  <c r="S101" i="1" s="1"/>
  <c r="Q102" i="1" l="1"/>
  <c r="R102" i="1" s="1"/>
  <c r="S102" i="1" s="1"/>
  <c r="Q103" i="1" s="1"/>
  <c r="Q104" i="1" l="1"/>
  <c r="S103" i="1"/>
  <c r="Q105" i="1" l="1"/>
  <c r="S104" i="1"/>
  <c r="Q106" i="1" l="1"/>
  <c r="R106" i="1" s="1"/>
  <c r="S106" i="1" s="1"/>
  <c r="Q107" i="1" s="1"/>
  <c r="R107" i="1" s="1"/>
  <c r="S107" i="1" s="1"/>
  <c r="S105" i="1"/>
  <c r="Q108" i="1" l="1"/>
  <c r="Q109" i="1" l="1"/>
  <c r="R109" i="1" s="1"/>
  <c r="S109" i="1" s="1"/>
  <c r="Q110" i="1" s="1"/>
  <c r="S108" i="1"/>
  <c r="R110" i="1" l="1"/>
  <c r="S110" i="1" s="1"/>
  <c r="Q111" i="1" l="1"/>
  <c r="Q112" i="1" l="1"/>
  <c r="R112" i="1" s="1"/>
  <c r="S112" i="1" s="1"/>
  <c r="Q113" i="1" s="1"/>
  <c r="S111" i="1"/>
  <c r="Q114" i="1" l="1"/>
  <c r="S113" i="1"/>
  <c r="Q115" i="1" l="1"/>
  <c r="R115" i="1" s="1"/>
  <c r="S115" i="1" s="1"/>
  <c r="Q116" i="1" s="1"/>
  <c r="S114" i="1"/>
  <c r="Q117" i="1" l="1"/>
  <c r="S116" i="1"/>
  <c r="Q118" i="1" l="1"/>
  <c r="R118" i="1" s="1"/>
  <c r="S118" i="1" s="1"/>
  <c r="Q119" i="1" s="1"/>
  <c r="S117" i="1"/>
  <c r="Q120" i="1" l="1"/>
  <c r="R120" i="1" s="1"/>
  <c r="S120" i="1" s="1"/>
  <c r="Q121" i="1" s="1"/>
  <c r="S121" i="1" s="1"/>
  <c r="S2" i="1" s="1"/>
  <c r="S119" i="1"/>
</calcChain>
</file>

<file path=xl/comments1.xml><?xml version="1.0" encoding="utf-8"?>
<comments xmlns="http://schemas.openxmlformats.org/spreadsheetml/2006/main">
  <authors>
    <author>Сергей Королев</author>
  </authors>
  <commentList>
    <comment ref="N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Процент прохождения ставки
</t>
        </r>
      </text>
    </comment>
    <comment ref="T1" authorId="0" shapeId="0">
      <text>
        <r>
          <rPr>
            <sz val="9"/>
            <color indexed="81"/>
            <rFont val="Tahoma"/>
            <charset val="1"/>
          </rPr>
          <t xml:space="preserve">При нулевом первом тайме, во втором тайме ТБ 0,5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Прибыль/Убыток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Величина банка
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ставки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Чистая прибыль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04"/>
          </rPr>
          <t>Матчи в которых принимаю участие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Матчи которые выйграли
</t>
        </r>
      </text>
    </comment>
    <comment ref="U3" authorId="0" shapeId="0">
      <text>
        <r>
          <rPr>
            <b/>
            <sz val="9"/>
            <color indexed="81"/>
            <rFont val="Tahoma"/>
            <charset val="1"/>
          </rPr>
          <t>Откуда берутся значения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Куда должны вставляться значения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<sst xmlns="http://schemas.openxmlformats.org/spreadsheetml/2006/main" count="370" uniqueCount="87">
  <si>
    <t>Арсенал</t>
  </si>
  <si>
    <t>Кристал Пэлас</t>
  </si>
  <si>
    <t>Вест Хем</t>
  </si>
  <si>
    <t>Тоттенхем</t>
  </si>
  <si>
    <t>Вест-Бромвич</t>
  </si>
  <si>
    <t>Сандерленд</t>
  </si>
  <si>
    <t>КПР</t>
  </si>
  <si>
    <t>Халл</t>
  </si>
  <si>
    <t>Лестер</t>
  </si>
  <si>
    <t>Эвертон</t>
  </si>
  <si>
    <t>Манчестер Ю</t>
  </si>
  <si>
    <t>Суонси</t>
  </si>
  <si>
    <t>Сток</t>
  </si>
  <si>
    <t>Астон Вилла</t>
  </si>
  <si>
    <t>Ливерпуль</t>
  </si>
  <si>
    <t>Саутгемптон</t>
  </si>
  <si>
    <t>Ньюкасл</t>
  </si>
  <si>
    <t>Манчестер С</t>
  </si>
  <si>
    <t>Бернли</t>
  </si>
  <si>
    <t>Челси</t>
  </si>
  <si>
    <t>2:1 (1:1,1:0)</t>
  </si>
  <si>
    <t>0:1 (0:0,0:1)</t>
  </si>
  <si>
    <t>2:2 (1:1,1:1)</t>
  </si>
  <si>
    <t>2:2 (1:2,1:0)</t>
  </si>
  <si>
    <t>1:2 (0:1,1:1)</t>
  </si>
  <si>
    <t>2:1 (1:0,1:1)</t>
  </si>
  <si>
    <t>0:2 (0:1,0:1)</t>
  </si>
  <si>
    <t>1:3 (1:3,0:0)</t>
  </si>
  <si>
    <t>0:0 (0:0,0:0)</t>
  </si>
  <si>
    <t>1:3 (0:2,1:1)</t>
  </si>
  <si>
    <t>1:0 (1:0,0:0)</t>
  </si>
  <si>
    <t>2:0 (0:0,2:0)</t>
  </si>
  <si>
    <t>2:2 (2:0,0:2)</t>
  </si>
  <si>
    <t>1:1 (1:1,0:0)</t>
  </si>
  <si>
    <t>4:0 (3:0,1:0)</t>
  </si>
  <si>
    <t>1:1 (1:0,0:1)</t>
  </si>
  <si>
    <t>3:1 (1:0,2:1)</t>
  </si>
  <si>
    <t>1:3 (1:1,0:2)</t>
  </si>
  <si>
    <t>3:3 (1:1,2:2)</t>
  </si>
  <si>
    <t>3:0 (2:0,1:0)</t>
  </si>
  <si>
    <t>3:6 (1:2,2:4)</t>
  </si>
  <si>
    <t>2:1 (2:0,0:1)</t>
  </si>
  <si>
    <t>0:3 (0:1,0:2)</t>
  </si>
  <si>
    <t>2:2 (0:1,2:1)</t>
  </si>
  <si>
    <t>0:1 (0:1,0:0)</t>
  </si>
  <si>
    <t>4:0 (2:0,2:0)</t>
  </si>
  <si>
    <t>4:2 (1:1,3:1)</t>
  </si>
  <si>
    <t>2:2 (1:0,1:2)</t>
  </si>
  <si>
    <t>0:3 (0:3,0:0)</t>
  </si>
  <si>
    <t>3:1 (2:1,1:0)</t>
  </si>
  <si>
    <t>2:2 (0:0,2:2)</t>
  </si>
  <si>
    <t>5:3 (1:2,4:1)</t>
  </si>
  <si>
    <t>1:1 (0:0,1:1)</t>
  </si>
  <si>
    <t>2:3 (1:1,1:2)</t>
  </si>
  <si>
    <t>2:1 (2:1,0:0)</t>
  </si>
  <si>
    <t>2:1 (0:0,2:1)</t>
  </si>
  <si>
    <t>2:4 (2:2,0:2)</t>
  </si>
  <si>
    <t>3:0 (1:0,2:0)</t>
  </si>
  <si>
    <t>0:2 (0:0,0:2)</t>
  </si>
  <si>
    <t>2:2 (2:1,0:1)</t>
  </si>
  <si>
    <t>2:0 (1:0,1:0)</t>
  </si>
  <si>
    <t>1:3 (0:0,1:3)</t>
  </si>
  <si>
    <t>4:1 (2:1,2:0)</t>
  </si>
  <si>
    <t>1:0 (0:0,1:0)</t>
  </si>
  <si>
    <t>8:0 (3:0,5:0)</t>
  </si>
  <si>
    <t>2:3 (0:0,2:3)</t>
  </si>
  <si>
    <t>2:2 (0:2,2:0)</t>
  </si>
  <si>
    <t>1:3 (1:2,0:1)</t>
  </si>
  <si>
    <t>1:2 (1:0,0:2)</t>
  </si>
  <si>
    <t>3:0 (0:0,3:0)</t>
  </si>
  <si>
    <t>1:3 (0:1,1:2)</t>
  </si>
  <si>
    <t>1:2 (1:1,0:1)</t>
  </si>
  <si>
    <t>1:2 (0:2,1:0)</t>
  </si>
  <si>
    <t>1:2 (0:0,1:2)</t>
  </si>
  <si>
    <t>1:2 (1:2,0:0)</t>
  </si>
  <si>
    <t>2:0 (2:0,0:0)</t>
  </si>
  <si>
    <t>3:1 (1:1,2:0)</t>
  </si>
  <si>
    <t>первый тайм</t>
  </si>
  <si>
    <t>гости</t>
  </si>
  <si>
    <t>итог</t>
  </si>
  <si>
    <t>второй тайм</t>
  </si>
  <si>
    <t>Т2&gt;Т1</t>
  </si>
  <si>
    <t>флэтом</t>
  </si>
  <si>
    <t>хозяева</t>
  </si>
  <si>
    <t>догоном</t>
  </si>
  <si>
    <t>прибыль</t>
  </si>
  <si>
    <t>2Т ТБ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</si>
</sst>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21"/>
  <sheetViews>
    <sheetView tabSelected="1" workbookViewId="0">
      <selection activeCell="V9" sqref="V9"/>
    </sheetView>
  </sheetViews>
  <sheetFormatPr defaultRowHeight="15" x14ac:dyDescent="0.25"/>
  <cols>
    <col min="4" max="4" width="15.42578125" customWidth="1"/>
    <col min="5" max="5" width="16.7109375" customWidth="1"/>
    <col min="6" max="6" width="17.140625" customWidth="1"/>
    <col min="7" max="7" width="13.5703125" customWidth="1"/>
    <col min="8" max="8" width="6.7109375" customWidth="1"/>
    <col min="9" max="9" width="5.28515625" customWidth="1"/>
    <col min="10" max="11" width="5.5703125" customWidth="1"/>
    <col min="12" max="12" width="6.42578125" customWidth="1"/>
    <col min="13" max="13" width="6" customWidth="1"/>
    <col min="14" max="14" width="7.28515625" hidden="1" customWidth="1"/>
    <col min="15" max="16" width="9.140625" hidden="1" customWidth="1"/>
    <col min="17" max="17" width="9.140625" style="5" hidden="1" customWidth="1"/>
    <col min="18" max="18" width="9.140625" hidden="1" customWidth="1"/>
    <col min="19" max="19" width="9.140625" style="5" hidden="1" customWidth="1"/>
    <col min="20" max="21" width="6.7109375" customWidth="1"/>
    <col min="22" max="22" width="10.85546875" customWidth="1"/>
  </cols>
  <sheetData>
    <row r="1" spans="2:22" ht="18.75" x14ac:dyDescent="0.3">
      <c r="H1" s="7" t="s">
        <v>77</v>
      </c>
      <c r="I1" s="7"/>
      <c r="J1" s="7"/>
      <c r="K1" s="7" t="s">
        <v>80</v>
      </c>
      <c r="L1" s="7"/>
      <c r="M1" s="7"/>
      <c r="N1" s="6">
        <f>(SUM(N3:N121)*100)/SUM(B3:B121)</f>
        <v>47.899159663865547</v>
      </c>
      <c r="O1" s="7" t="s">
        <v>82</v>
      </c>
      <c r="P1" s="7"/>
      <c r="Q1" s="8" t="s">
        <v>84</v>
      </c>
      <c r="R1" s="9"/>
      <c r="S1" s="10"/>
      <c r="T1" s="7" t="s">
        <v>86</v>
      </c>
      <c r="U1" s="7"/>
      <c r="V1" s="7"/>
    </row>
    <row r="2" spans="2:22" x14ac:dyDescent="0.25">
      <c r="H2" s="2" t="s">
        <v>83</v>
      </c>
      <c r="I2" s="2" t="s">
        <v>78</v>
      </c>
      <c r="J2" s="2" t="s">
        <v>79</v>
      </c>
      <c r="K2" s="2" t="s">
        <v>83</v>
      </c>
      <c r="L2" s="2" t="s">
        <v>78</v>
      </c>
      <c r="M2" s="2" t="s">
        <v>79</v>
      </c>
      <c r="N2" s="2" t="s">
        <v>81</v>
      </c>
      <c r="O2" s="2">
        <f>SUM(O3:O121)</f>
        <v>-1013</v>
      </c>
      <c r="P2" s="2">
        <v>10000</v>
      </c>
      <c r="Q2" s="3">
        <v>100</v>
      </c>
      <c r="R2" s="2" t="s">
        <v>85</v>
      </c>
      <c r="S2" s="4">
        <f>SUM(S3:S121)</f>
        <v>5115.0011320000067</v>
      </c>
      <c r="T2" s="2"/>
      <c r="U2" s="2"/>
      <c r="V2" s="2">
        <f>SUM(V3:V121)</f>
        <v>27.5</v>
      </c>
    </row>
    <row r="3" spans="2:22" x14ac:dyDescent="0.25">
      <c r="B3">
        <v>1</v>
      </c>
      <c r="C3">
        <v>1</v>
      </c>
      <c r="D3" s="1">
        <v>41867</v>
      </c>
      <c r="E3" s="2" t="s">
        <v>2</v>
      </c>
      <c r="F3" s="2" t="s">
        <v>3</v>
      </c>
      <c r="G3" s="2" t="s">
        <v>21</v>
      </c>
      <c r="H3" s="2">
        <f t="shared" ref="H3:H66" si="0">VALUE(MID($G3,6,1))</f>
        <v>0</v>
      </c>
      <c r="I3" s="2">
        <f t="shared" ref="I3:I66" si="1">VALUE(MID($G3,8,1))</f>
        <v>0</v>
      </c>
      <c r="J3" s="2">
        <f t="shared" ref="J3:J12" si="2">H3+I3</f>
        <v>0</v>
      </c>
      <c r="K3" s="2">
        <f t="shared" ref="K3:K66" si="3">VALUE(MID($G3,10,1))</f>
        <v>0</v>
      </c>
      <c r="L3" s="2">
        <f t="shared" ref="L3:L66" si="4">VALUE(MID($G3,12,1))</f>
        <v>1</v>
      </c>
      <c r="M3" s="2">
        <f t="shared" ref="M3:M12" si="5">K3+L3</f>
        <v>1</v>
      </c>
      <c r="N3" s="2">
        <f t="shared" ref="N3:N12" si="6">IF(M3-J3&gt;0,1,0)</f>
        <v>1</v>
      </c>
      <c r="O3" s="2">
        <f>VALUE(IF(N3&gt;0,91,-100))</f>
        <v>91</v>
      </c>
      <c r="P3" s="2">
        <f>P2+O3</f>
        <v>10091</v>
      </c>
      <c r="Q3" s="4">
        <v>100</v>
      </c>
      <c r="R3" s="2">
        <f>IF(N3&gt;0,Q3*0.91,100*0)</f>
        <v>91</v>
      </c>
      <c r="S3" s="4">
        <f>IF(R3&gt;0,R3,Q3-Q3*2)</f>
        <v>91</v>
      </c>
      <c r="T3" s="2">
        <f>IF(J3=0,1,0)</f>
        <v>1</v>
      </c>
      <c r="U3" s="2">
        <f>IF(T3=1,IF(M3&gt;0,1,-1),0)</f>
        <v>1</v>
      </c>
      <c r="V3" s="2">
        <f>INDEX(B$1:B$119,SUMPRODUCT(SMALL((U$3:U$121&lt;&gt;0)*ROW(U$3:U$121),COUNTIF(U$3:U$121,0)+ROW(V3))))</f>
        <v>1</v>
      </c>
    </row>
    <row r="4" spans="2:22" x14ac:dyDescent="0.25">
      <c r="B4">
        <v>1</v>
      </c>
      <c r="C4">
        <v>2</v>
      </c>
      <c r="D4" s="1">
        <v>41867</v>
      </c>
      <c r="E4" s="2" t="s">
        <v>4</v>
      </c>
      <c r="F4" s="2" t="s">
        <v>5</v>
      </c>
      <c r="G4" s="2" t="s">
        <v>22</v>
      </c>
      <c r="H4" s="2">
        <f t="shared" si="0"/>
        <v>1</v>
      </c>
      <c r="I4" s="2">
        <f t="shared" si="1"/>
        <v>1</v>
      </c>
      <c r="J4" s="2">
        <f t="shared" si="2"/>
        <v>2</v>
      </c>
      <c r="K4" s="2">
        <f t="shared" si="3"/>
        <v>1</v>
      </c>
      <c r="L4" s="2">
        <f t="shared" si="4"/>
        <v>1</v>
      </c>
      <c r="M4" s="2">
        <f t="shared" si="5"/>
        <v>2</v>
      </c>
      <c r="N4" s="2">
        <f t="shared" si="6"/>
        <v>0</v>
      </c>
      <c r="O4" s="2">
        <f t="shared" ref="O4:O67" si="7">VALUE(IF(N4&gt;0,91,-100))</f>
        <v>-100</v>
      </c>
      <c r="P4" s="2">
        <f t="shared" ref="P4:P67" si="8">P3+O4</f>
        <v>9991</v>
      </c>
      <c r="Q4" s="4">
        <f t="shared" ref="Q4:Q10" si="9">IF(N3&gt;0,IF(S3&lt;1,Q3*2.1,100),Q3*2.1)</f>
        <v>100</v>
      </c>
      <c r="R4" s="2">
        <f t="shared" ref="R4:R67" si="10">IF(N4&gt;0,Q4*0.91,100*0)</f>
        <v>0</v>
      </c>
      <c r="S4" s="4">
        <f t="shared" ref="S4:S67" si="11">IF(R4&gt;0,R4,Q4-Q4*2)</f>
        <v>-100</v>
      </c>
      <c r="T4" s="2">
        <f t="shared" ref="T4:T67" si="12">IF(J4=0,1,0)</f>
        <v>0</v>
      </c>
      <c r="U4" s="2">
        <f t="shared" ref="U4:U67" si="13">IF(T4=1,IF(M4&gt;0,1,-1),0)</f>
        <v>0</v>
      </c>
      <c r="V4" s="2">
        <f>INDEX(B$1:B$119,SUMPRODUCT(SMALL((U$3:U$121&lt;&gt;0)*ROW(U$3:U$121),COUNTIF(U$3:U$121,0)+ROW(V4))))</f>
        <v>1</v>
      </c>
    </row>
    <row r="5" spans="2:22" x14ac:dyDescent="0.25">
      <c r="B5">
        <v>1</v>
      </c>
      <c r="C5">
        <v>3</v>
      </c>
      <c r="D5" s="1">
        <v>41867</v>
      </c>
      <c r="E5" s="2" t="s">
        <v>6</v>
      </c>
      <c r="F5" s="2" t="s">
        <v>7</v>
      </c>
      <c r="G5" s="2" t="s">
        <v>21</v>
      </c>
      <c r="H5" s="2">
        <f t="shared" si="0"/>
        <v>0</v>
      </c>
      <c r="I5" s="2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1</v>
      </c>
      <c r="M5" s="2">
        <f t="shared" si="5"/>
        <v>1</v>
      </c>
      <c r="N5" s="2">
        <f t="shared" si="6"/>
        <v>1</v>
      </c>
      <c r="O5" s="2">
        <f t="shared" si="7"/>
        <v>91</v>
      </c>
      <c r="P5" s="2">
        <f t="shared" si="8"/>
        <v>10082</v>
      </c>
      <c r="Q5" s="4">
        <f t="shared" si="9"/>
        <v>210</v>
      </c>
      <c r="R5" s="2">
        <f t="shared" si="10"/>
        <v>191.1</v>
      </c>
      <c r="S5" s="4">
        <f t="shared" si="11"/>
        <v>191.1</v>
      </c>
      <c r="T5" s="2">
        <f t="shared" si="12"/>
        <v>1</v>
      </c>
      <c r="U5" s="2">
        <f t="shared" si="13"/>
        <v>1</v>
      </c>
      <c r="V5" s="2">
        <f t="shared" ref="V4:V30" si="14">INDEX(B$1:B$119,SUMPRODUCT(SMALL((U$3:U$121&lt;&gt;0)*ROW(U$3:U$121),COUNTIF(U$3:U$121,0)+ROW(V5))))</f>
        <v>1</v>
      </c>
    </row>
    <row r="6" spans="2:22" x14ac:dyDescent="0.25">
      <c r="B6">
        <v>1</v>
      </c>
      <c r="C6">
        <v>4</v>
      </c>
      <c r="D6" s="1">
        <v>41867</v>
      </c>
      <c r="E6" s="2" t="s">
        <v>8</v>
      </c>
      <c r="F6" s="2" t="s">
        <v>9</v>
      </c>
      <c r="G6" s="2" t="s">
        <v>23</v>
      </c>
      <c r="H6" s="2">
        <f t="shared" si="0"/>
        <v>1</v>
      </c>
      <c r="I6" s="2">
        <f t="shared" si="1"/>
        <v>2</v>
      </c>
      <c r="J6" s="2">
        <f t="shared" si="2"/>
        <v>3</v>
      </c>
      <c r="K6" s="2">
        <f t="shared" si="3"/>
        <v>1</v>
      </c>
      <c r="L6" s="2">
        <f t="shared" si="4"/>
        <v>0</v>
      </c>
      <c r="M6" s="2">
        <f t="shared" si="5"/>
        <v>1</v>
      </c>
      <c r="N6" s="2">
        <f t="shared" si="6"/>
        <v>0</v>
      </c>
      <c r="O6" s="2">
        <f t="shared" si="7"/>
        <v>-100</v>
      </c>
      <c r="P6" s="2">
        <f t="shared" si="8"/>
        <v>9982</v>
      </c>
      <c r="Q6" s="4">
        <f t="shared" si="9"/>
        <v>100</v>
      </c>
      <c r="R6" s="2">
        <f t="shared" si="10"/>
        <v>0</v>
      </c>
      <c r="S6" s="4">
        <f t="shared" si="11"/>
        <v>-100</v>
      </c>
      <c r="T6" s="2">
        <f t="shared" si="12"/>
        <v>0</v>
      </c>
      <c r="U6" s="2">
        <f t="shared" si="13"/>
        <v>0</v>
      </c>
      <c r="V6" s="2">
        <f t="shared" si="14"/>
        <v>1</v>
      </c>
    </row>
    <row r="7" spans="2:22" x14ac:dyDescent="0.25">
      <c r="B7">
        <v>1</v>
      </c>
      <c r="C7">
        <v>5</v>
      </c>
      <c r="D7" s="1">
        <v>41867</v>
      </c>
      <c r="E7" s="2" t="s">
        <v>10</v>
      </c>
      <c r="F7" s="2" t="s">
        <v>11</v>
      </c>
      <c r="G7" s="2" t="s">
        <v>24</v>
      </c>
      <c r="H7" s="2">
        <f t="shared" si="0"/>
        <v>0</v>
      </c>
      <c r="I7" s="2">
        <f t="shared" si="1"/>
        <v>1</v>
      </c>
      <c r="J7" s="2">
        <f t="shared" si="2"/>
        <v>1</v>
      </c>
      <c r="K7" s="2">
        <f t="shared" si="3"/>
        <v>1</v>
      </c>
      <c r="L7" s="2">
        <f t="shared" si="4"/>
        <v>1</v>
      </c>
      <c r="M7" s="2">
        <f t="shared" si="5"/>
        <v>2</v>
      </c>
      <c r="N7" s="2">
        <f t="shared" si="6"/>
        <v>1</v>
      </c>
      <c r="O7" s="2">
        <f t="shared" si="7"/>
        <v>91</v>
      </c>
      <c r="P7" s="2">
        <f t="shared" si="8"/>
        <v>10073</v>
      </c>
      <c r="Q7" s="4">
        <f t="shared" si="9"/>
        <v>210</v>
      </c>
      <c r="R7" s="2">
        <f t="shared" si="10"/>
        <v>191.1</v>
      </c>
      <c r="S7" s="4">
        <f t="shared" si="11"/>
        <v>191.1</v>
      </c>
      <c r="T7" s="2">
        <f t="shared" si="12"/>
        <v>0</v>
      </c>
      <c r="U7" s="2">
        <f t="shared" si="13"/>
        <v>0</v>
      </c>
      <c r="V7" s="2">
        <f t="shared" si="14"/>
        <v>1</v>
      </c>
    </row>
    <row r="8" spans="2:22" x14ac:dyDescent="0.25">
      <c r="B8">
        <v>1</v>
      </c>
      <c r="C8">
        <v>6</v>
      </c>
      <c r="D8" s="1">
        <v>41867</v>
      </c>
      <c r="E8" s="2" t="s">
        <v>12</v>
      </c>
      <c r="F8" s="2" t="s">
        <v>13</v>
      </c>
      <c r="G8" s="2" t="s">
        <v>21</v>
      </c>
      <c r="H8" s="2">
        <f t="shared" si="0"/>
        <v>0</v>
      </c>
      <c r="I8" s="2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1</v>
      </c>
      <c r="M8" s="2">
        <f t="shared" si="5"/>
        <v>1</v>
      </c>
      <c r="N8" s="2">
        <f t="shared" si="6"/>
        <v>1</v>
      </c>
      <c r="O8" s="2">
        <f t="shared" si="7"/>
        <v>91</v>
      </c>
      <c r="P8" s="2">
        <f t="shared" si="8"/>
        <v>10164</v>
      </c>
      <c r="Q8" s="4">
        <f t="shared" si="9"/>
        <v>100</v>
      </c>
      <c r="R8" s="2">
        <f t="shared" si="10"/>
        <v>91</v>
      </c>
      <c r="S8" s="4">
        <f t="shared" si="11"/>
        <v>91</v>
      </c>
      <c r="T8" s="2">
        <f t="shared" si="12"/>
        <v>1</v>
      </c>
      <c r="U8" s="2">
        <f t="shared" si="13"/>
        <v>1</v>
      </c>
      <c r="V8" s="2">
        <f t="shared" si="14"/>
        <v>1</v>
      </c>
    </row>
    <row r="9" spans="2:22" x14ac:dyDescent="0.25">
      <c r="B9">
        <v>1</v>
      </c>
      <c r="C9">
        <v>7</v>
      </c>
      <c r="D9" s="1">
        <v>41868</v>
      </c>
      <c r="E9" s="2" t="s">
        <v>14</v>
      </c>
      <c r="F9" s="2" t="s">
        <v>15</v>
      </c>
      <c r="G9" s="2" t="s">
        <v>25</v>
      </c>
      <c r="H9" s="2">
        <f t="shared" si="0"/>
        <v>1</v>
      </c>
      <c r="I9" s="2">
        <f t="shared" si="1"/>
        <v>0</v>
      </c>
      <c r="J9" s="2">
        <f t="shared" si="2"/>
        <v>1</v>
      </c>
      <c r="K9" s="2">
        <f t="shared" si="3"/>
        <v>1</v>
      </c>
      <c r="L9" s="2">
        <f t="shared" si="4"/>
        <v>1</v>
      </c>
      <c r="M9" s="2">
        <f t="shared" si="5"/>
        <v>2</v>
      </c>
      <c r="N9" s="2">
        <f t="shared" si="6"/>
        <v>1</v>
      </c>
      <c r="O9" s="2">
        <f t="shared" si="7"/>
        <v>91</v>
      </c>
      <c r="P9" s="2">
        <f t="shared" si="8"/>
        <v>10255</v>
      </c>
      <c r="Q9" s="4">
        <f t="shared" si="9"/>
        <v>100</v>
      </c>
      <c r="R9" s="2">
        <f t="shared" si="10"/>
        <v>91</v>
      </c>
      <c r="S9" s="4">
        <f t="shared" si="11"/>
        <v>91</v>
      </c>
      <c r="T9" s="2">
        <f t="shared" si="12"/>
        <v>0</v>
      </c>
      <c r="U9" s="2">
        <f t="shared" si="13"/>
        <v>0</v>
      </c>
      <c r="V9" s="2">
        <f t="shared" si="14"/>
        <v>1</v>
      </c>
    </row>
    <row r="10" spans="2:22" x14ac:dyDescent="0.25">
      <c r="B10">
        <v>1</v>
      </c>
      <c r="C10">
        <v>8</v>
      </c>
      <c r="D10" s="1">
        <v>41868</v>
      </c>
      <c r="E10" s="2" t="s">
        <v>16</v>
      </c>
      <c r="F10" s="2" t="s">
        <v>17</v>
      </c>
      <c r="G10" s="2" t="s">
        <v>26</v>
      </c>
      <c r="H10" s="2">
        <f t="shared" si="0"/>
        <v>0</v>
      </c>
      <c r="I10" s="2">
        <f t="shared" si="1"/>
        <v>1</v>
      </c>
      <c r="J10" s="2">
        <f t="shared" si="2"/>
        <v>1</v>
      </c>
      <c r="K10" s="2">
        <f t="shared" si="3"/>
        <v>0</v>
      </c>
      <c r="L10" s="2">
        <f t="shared" si="4"/>
        <v>1</v>
      </c>
      <c r="M10" s="2">
        <f t="shared" si="5"/>
        <v>1</v>
      </c>
      <c r="N10" s="2">
        <f t="shared" si="6"/>
        <v>0</v>
      </c>
      <c r="O10" s="2">
        <f t="shared" si="7"/>
        <v>-100</v>
      </c>
      <c r="P10" s="2">
        <f t="shared" si="8"/>
        <v>10155</v>
      </c>
      <c r="Q10" s="4">
        <f t="shared" si="9"/>
        <v>100</v>
      </c>
      <c r="R10" s="2">
        <f t="shared" si="10"/>
        <v>0</v>
      </c>
      <c r="S10" s="4">
        <f t="shared" si="11"/>
        <v>-100</v>
      </c>
      <c r="T10" s="2">
        <f t="shared" si="12"/>
        <v>0</v>
      </c>
      <c r="U10" s="2">
        <f t="shared" si="13"/>
        <v>0</v>
      </c>
      <c r="V10" s="2">
        <f t="shared" si="14"/>
        <v>1</v>
      </c>
    </row>
    <row r="11" spans="2:22" x14ac:dyDescent="0.25">
      <c r="B11">
        <v>1</v>
      </c>
      <c r="C11">
        <v>9</v>
      </c>
      <c r="D11" s="1">
        <v>41869</v>
      </c>
      <c r="E11" s="2" t="s">
        <v>18</v>
      </c>
      <c r="F11" s="2" t="s">
        <v>19</v>
      </c>
      <c r="G11" s="2" t="s">
        <v>27</v>
      </c>
      <c r="H11" s="2">
        <f t="shared" si="0"/>
        <v>1</v>
      </c>
      <c r="I11" s="2">
        <f t="shared" si="1"/>
        <v>3</v>
      </c>
      <c r="J11" s="2">
        <f t="shared" si="2"/>
        <v>4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2">
        <f t="shared" si="6"/>
        <v>0</v>
      </c>
      <c r="O11" s="2">
        <f t="shared" si="7"/>
        <v>-100</v>
      </c>
      <c r="P11" s="2">
        <f t="shared" si="8"/>
        <v>10055</v>
      </c>
      <c r="Q11" s="4">
        <f>IF(N10&gt;0,IF(S10&lt;1,Q10*2.1,100),Q10*2.1)</f>
        <v>210</v>
      </c>
      <c r="R11" s="2">
        <f t="shared" si="10"/>
        <v>0</v>
      </c>
      <c r="S11" s="4">
        <f t="shared" si="11"/>
        <v>-210</v>
      </c>
      <c r="T11" s="2">
        <f t="shared" si="12"/>
        <v>0</v>
      </c>
      <c r="U11" s="2">
        <f t="shared" si="13"/>
        <v>0</v>
      </c>
      <c r="V11" s="2">
        <f t="shared" si="14"/>
        <v>1</v>
      </c>
    </row>
    <row r="12" spans="2:22" x14ac:dyDescent="0.25">
      <c r="B12">
        <v>1</v>
      </c>
      <c r="C12">
        <v>10</v>
      </c>
      <c r="D12" s="1">
        <v>41874</v>
      </c>
      <c r="E12" s="2" t="s">
        <v>13</v>
      </c>
      <c r="F12" s="2" t="s">
        <v>16</v>
      </c>
      <c r="G12" s="2" t="s">
        <v>28</v>
      </c>
      <c r="H12" s="2">
        <f t="shared" si="0"/>
        <v>0</v>
      </c>
      <c r="I12" s="2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2">
        <f t="shared" si="6"/>
        <v>0</v>
      </c>
      <c r="O12" s="2">
        <f t="shared" si="7"/>
        <v>-100</v>
      </c>
      <c r="P12" s="2">
        <f t="shared" si="8"/>
        <v>9955</v>
      </c>
      <c r="Q12" s="4">
        <f t="shared" ref="Q12:Q75" si="15">IF(N11&gt;0,IF(S11&lt;1,Q11*2.1,100),Q11*2.1)</f>
        <v>441</v>
      </c>
      <c r="R12" s="2">
        <f t="shared" si="10"/>
        <v>0</v>
      </c>
      <c r="S12" s="4">
        <f t="shared" si="11"/>
        <v>-441</v>
      </c>
      <c r="T12" s="2">
        <f t="shared" si="12"/>
        <v>1</v>
      </c>
      <c r="U12" s="2">
        <f t="shared" si="13"/>
        <v>-1</v>
      </c>
      <c r="V12" s="2">
        <f t="shared" si="14"/>
        <v>1</v>
      </c>
    </row>
    <row r="13" spans="2:22" x14ac:dyDescent="0.25">
      <c r="B13">
        <v>1</v>
      </c>
      <c r="C13">
        <v>11</v>
      </c>
      <c r="D13" s="1">
        <v>41874</v>
      </c>
      <c r="E13" s="2" t="s">
        <v>1</v>
      </c>
      <c r="F13" s="2" t="s">
        <v>2</v>
      </c>
      <c r="G13" s="2" t="s">
        <v>29</v>
      </c>
      <c r="H13" s="2">
        <f t="shared" si="0"/>
        <v>0</v>
      </c>
      <c r="I13" s="2">
        <f t="shared" si="1"/>
        <v>2</v>
      </c>
      <c r="J13" s="2">
        <f t="shared" ref="J13:J76" si="16">H13+I13</f>
        <v>2</v>
      </c>
      <c r="K13" s="2">
        <f t="shared" si="3"/>
        <v>1</v>
      </c>
      <c r="L13" s="2">
        <f t="shared" si="4"/>
        <v>1</v>
      </c>
      <c r="M13" s="2">
        <f t="shared" ref="M13:M76" si="17">K13+L13</f>
        <v>2</v>
      </c>
      <c r="N13" s="2">
        <f t="shared" ref="N13:N76" si="18">IF(M13-J13&gt;0,1,0)</f>
        <v>0</v>
      </c>
      <c r="O13" s="2">
        <f t="shared" si="7"/>
        <v>-100</v>
      </c>
      <c r="P13" s="2">
        <f t="shared" si="8"/>
        <v>9855</v>
      </c>
      <c r="Q13" s="4">
        <f t="shared" si="15"/>
        <v>926.1</v>
      </c>
      <c r="R13" s="2">
        <f t="shared" si="10"/>
        <v>0</v>
      </c>
      <c r="S13" s="4">
        <f t="shared" si="11"/>
        <v>-926.1</v>
      </c>
      <c r="T13" s="2">
        <f t="shared" si="12"/>
        <v>0</v>
      </c>
      <c r="U13" s="2">
        <f t="shared" si="13"/>
        <v>0</v>
      </c>
      <c r="V13" s="2">
        <f t="shared" si="14"/>
        <v>1</v>
      </c>
    </row>
    <row r="14" spans="2:22" x14ac:dyDescent="0.25">
      <c r="B14">
        <v>1</v>
      </c>
      <c r="C14">
        <v>12</v>
      </c>
      <c r="D14" s="1">
        <v>41874</v>
      </c>
      <c r="E14" s="2" t="s">
        <v>15</v>
      </c>
      <c r="F14" s="2" t="s">
        <v>4</v>
      </c>
      <c r="G14" s="2" t="s">
        <v>28</v>
      </c>
      <c r="H14" s="2">
        <f t="shared" si="0"/>
        <v>0</v>
      </c>
      <c r="I14" s="2">
        <f t="shared" si="1"/>
        <v>0</v>
      </c>
      <c r="J14" s="2">
        <f t="shared" si="16"/>
        <v>0</v>
      </c>
      <c r="K14" s="2">
        <f t="shared" si="3"/>
        <v>0</v>
      </c>
      <c r="L14" s="2">
        <f t="shared" si="4"/>
        <v>0</v>
      </c>
      <c r="M14" s="2">
        <f t="shared" si="17"/>
        <v>0</v>
      </c>
      <c r="N14" s="2">
        <f t="shared" si="18"/>
        <v>0</v>
      </c>
      <c r="O14" s="2">
        <f t="shared" si="7"/>
        <v>-100</v>
      </c>
      <c r="P14" s="2">
        <f t="shared" si="8"/>
        <v>9755</v>
      </c>
      <c r="Q14" s="4">
        <f t="shared" si="15"/>
        <v>1944.8100000000002</v>
      </c>
      <c r="R14" s="2">
        <f t="shared" si="10"/>
        <v>0</v>
      </c>
      <c r="S14" s="4">
        <f t="shared" si="11"/>
        <v>-1944.8100000000002</v>
      </c>
      <c r="T14" s="2">
        <f t="shared" si="12"/>
        <v>1</v>
      </c>
      <c r="U14" s="2">
        <f t="shared" si="13"/>
        <v>-1</v>
      </c>
      <c r="V14" s="2">
        <f t="shared" si="14"/>
        <v>1</v>
      </c>
    </row>
    <row r="15" spans="2:22" x14ac:dyDescent="0.25">
      <c r="B15">
        <v>1</v>
      </c>
      <c r="C15">
        <v>13</v>
      </c>
      <c r="D15" s="1">
        <v>41874</v>
      </c>
      <c r="E15" s="2" t="s">
        <v>11</v>
      </c>
      <c r="F15" s="2" t="s">
        <v>18</v>
      </c>
      <c r="G15" s="2" t="s">
        <v>30</v>
      </c>
      <c r="H15" s="2">
        <f t="shared" si="0"/>
        <v>1</v>
      </c>
      <c r="I15" s="2">
        <f t="shared" si="1"/>
        <v>0</v>
      </c>
      <c r="J15" s="2">
        <f t="shared" si="16"/>
        <v>1</v>
      </c>
      <c r="K15" s="2">
        <f t="shared" si="3"/>
        <v>0</v>
      </c>
      <c r="L15" s="2">
        <f t="shared" si="4"/>
        <v>0</v>
      </c>
      <c r="M15" s="2">
        <f t="shared" si="17"/>
        <v>0</v>
      </c>
      <c r="N15" s="2">
        <f t="shared" si="18"/>
        <v>0</v>
      </c>
      <c r="O15" s="2">
        <f t="shared" si="7"/>
        <v>-100</v>
      </c>
      <c r="P15" s="2">
        <f t="shared" si="8"/>
        <v>9655</v>
      </c>
      <c r="Q15" s="4">
        <f t="shared" si="15"/>
        <v>4084.1010000000006</v>
      </c>
      <c r="R15" s="2">
        <f t="shared" si="10"/>
        <v>0</v>
      </c>
      <c r="S15" s="4">
        <f t="shared" si="11"/>
        <v>-4084.1010000000006</v>
      </c>
      <c r="T15" s="2">
        <f t="shared" si="12"/>
        <v>0</v>
      </c>
      <c r="U15" s="2">
        <f t="shared" si="13"/>
        <v>0</v>
      </c>
      <c r="V15" s="2">
        <f t="shared" si="14"/>
        <v>1</v>
      </c>
    </row>
    <row r="16" spans="2:22" x14ac:dyDescent="0.25">
      <c r="B16">
        <v>1</v>
      </c>
      <c r="C16">
        <v>14</v>
      </c>
      <c r="D16" s="1">
        <v>41874</v>
      </c>
      <c r="E16" s="2" t="s">
        <v>19</v>
      </c>
      <c r="F16" s="2" t="s">
        <v>8</v>
      </c>
      <c r="G16" s="2" t="s">
        <v>31</v>
      </c>
      <c r="H16" s="2">
        <f t="shared" si="0"/>
        <v>0</v>
      </c>
      <c r="I16" s="2">
        <f t="shared" si="1"/>
        <v>0</v>
      </c>
      <c r="J16" s="2">
        <f t="shared" si="16"/>
        <v>0</v>
      </c>
      <c r="K16" s="2">
        <f t="shared" si="3"/>
        <v>2</v>
      </c>
      <c r="L16" s="2">
        <f t="shared" si="4"/>
        <v>0</v>
      </c>
      <c r="M16" s="2">
        <f t="shared" si="17"/>
        <v>2</v>
      </c>
      <c r="N16" s="2">
        <f t="shared" si="18"/>
        <v>1</v>
      </c>
      <c r="O16" s="2">
        <f t="shared" si="7"/>
        <v>91</v>
      </c>
      <c r="P16" s="2">
        <f t="shared" si="8"/>
        <v>9746</v>
      </c>
      <c r="Q16" s="4">
        <f t="shared" si="15"/>
        <v>8576.6121000000021</v>
      </c>
      <c r="R16" s="2">
        <f t="shared" si="10"/>
        <v>7804.7170110000025</v>
      </c>
      <c r="S16" s="4">
        <f t="shared" si="11"/>
        <v>7804.7170110000025</v>
      </c>
      <c r="T16" s="2">
        <f t="shared" si="12"/>
        <v>1</v>
      </c>
      <c r="U16" s="2">
        <f t="shared" si="13"/>
        <v>1</v>
      </c>
      <c r="V16" s="2">
        <f t="shared" si="14"/>
        <v>1</v>
      </c>
    </row>
    <row r="17" spans="2:22" x14ac:dyDescent="0.25">
      <c r="B17">
        <v>1</v>
      </c>
      <c r="C17">
        <v>15</v>
      </c>
      <c r="D17" s="1">
        <v>41874</v>
      </c>
      <c r="E17" s="2" t="s">
        <v>9</v>
      </c>
      <c r="F17" s="2" t="s">
        <v>0</v>
      </c>
      <c r="G17" s="2" t="s">
        <v>32</v>
      </c>
      <c r="H17" s="2">
        <f t="shared" si="0"/>
        <v>2</v>
      </c>
      <c r="I17" s="2">
        <f t="shared" si="1"/>
        <v>0</v>
      </c>
      <c r="J17" s="2">
        <f t="shared" si="16"/>
        <v>2</v>
      </c>
      <c r="K17" s="2">
        <f t="shared" si="3"/>
        <v>0</v>
      </c>
      <c r="L17" s="2">
        <f t="shared" si="4"/>
        <v>2</v>
      </c>
      <c r="M17" s="2">
        <f t="shared" si="17"/>
        <v>2</v>
      </c>
      <c r="N17" s="2">
        <f t="shared" si="18"/>
        <v>0</v>
      </c>
      <c r="O17" s="2">
        <f t="shared" si="7"/>
        <v>-100</v>
      </c>
      <c r="P17" s="2">
        <f t="shared" si="8"/>
        <v>9646</v>
      </c>
      <c r="Q17" s="4">
        <f t="shared" si="15"/>
        <v>100</v>
      </c>
      <c r="R17" s="2">
        <f t="shared" si="10"/>
        <v>0</v>
      </c>
      <c r="S17" s="4">
        <f t="shared" si="11"/>
        <v>-100</v>
      </c>
      <c r="T17" s="2">
        <f t="shared" si="12"/>
        <v>0</v>
      </c>
      <c r="U17" s="2">
        <f t="shared" si="13"/>
        <v>0</v>
      </c>
      <c r="V17" s="2">
        <f t="shared" si="14"/>
        <v>1</v>
      </c>
    </row>
    <row r="18" spans="2:22" x14ac:dyDescent="0.25">
      <c r="B18">
        <v>1</v>
      </c>
      <c r="C18">
        <v>16</v>
      </c>
      <c r="D18" s="1">
        <v>41875</v>
      </c>
      <c r="E18" s="2" t="s">
        <v>5</v>
      </c>
      <c r="F18" s="2" t="s">
        <v>10</v>
      </c>
      <c r="G18" s="2" t="s">
        <v>33</v>
      </c>
      <c r="H18" s="2">
        <f t="shared" si="0"/>
        <v>1</v>
      </c>
      <c r="I18" s="2">
        <f t="shared" si="1"/>
        <v>1</v>
      </c>
      <c r="J18" s="2">
        <f t="shared" si="16"/>
        <v>2</v>
      </c>
      <c r="K18" s="2">
        <f t="shared" si="3"/>
        <v>0</v>
      </c>
      <c r="L18" s="2">
        <f t="shared" si="4"/>
        <v>0</v>
      </c>
      <c r="M18" s="2">
        <f t="shared" si="17"/>
        <v>0</v>
      </c>
      <c r="N18" s="2">
        <f t="shared" si="18"/>
        <v>0</v>
      </c>
      <c r="O18" s="2">
        <f t="shared" si="7"/>
        <v>-100</v>
      </c>
      <c r="P18" s="2">
        <f t="shared" si="8"/>
        <v>9546</v>
      </c>
      <c r="Q18" s="4">
        <f t="shared" si="15"/>
        <v>210</v>
      </c>
      <c r="R18" s="2">
        <f t="shared" si="10"/>
        <v>0</v>
      </c>
      <c r="S18" s="4">
        <f t="shared" si="11"/>
        <v>-210</v>
      </c>
      <c r="T18" s="2">
        <f t="shared" si="12"/>
        <v>0</v>
      </c>
      <c r="U18" s="2">
        <f t="shared" si="13"/>
        <v>0</v>
      </c>
      <c r="V18" s="2">
        <f>INDEX(B$1:B$119,SUMPRODUCT(SMALL((U$3:U$121&lt;&gt;0)*ROW(U$3:U$121),COUNTIF(U$3:U$121,0)+ROW(V18))))</f>
        <v>1</v>
      </c>
    </row>
    <row r="19" spans="2:22" x14ac:dyDescent="0.25">
      <c r="B19">
        <v>1</v>
      </c>
      <c r="C19">
        <v>17</v>
      </c>
      <c r="D19" s="1">
        <v>41875</v>
      </c>
      <c r="E19" s="2" t="s">
        <v>3</v>
      </c>
      <c r="F19" s="2" t="s">
        <v>6</v>
      </c>
      <c r="G19" s="2" t="s">
        <v>34</v>
      </c>
      <c r="H19" s="2">
        <f t="shared" si="0"/>
        <v>3</v>
      </c>
      <c r="I19" s="2">
        <f t="shared" si="1"/>
        <v>0</v>
      </c>
      <c r="J19" s="2">
        <f t="shared" si="16"/>
        <v>3</v>
      </c>
      <c r="K19" s="2">
        <f t="shared" si="3"/>
        <v>1</v>
      </c>
      <c r="L19" s="2">
        <f t="shared" si="4"/>
        <v>0</v>
      </c>
      <c r="M19" s="2">
        <f t="shared" si="17"/>
        <v>1</v>
      </c>
      <c r="N19" s="2">
        <f t="shared" si="18"/>
        <v>0</v>
      </c>
      <c r="O19" s="2">
        <f t="shared" si="7"/>
        <v>-100</v>
      </c>
      <c r="P19" s="2">
        <f t="shared" si="8"/>
        <v>9446</v>
      </c>
      <c r="Q19" s="4">
        <f t="shared" si="15"/>
        <v>441</v>
      </c>
      <c r="R19" s="2">
        <f t="shared" si="10"/>
        <v>0</v>
      </c>
      <c r="S19" s="4">
        <f t="shared" si="11"/>
        <v>-441</v>
      </c>
      <c r="T19" s="2">
        <f t="shared" si="12"/>
        <v>0</v>
      </c>
      <c r="U19" s="2">
        <f t="shared" si="13"/>
        <v>0</v>
      </c>
      <c r="V19" s="2">
        <f t="shared" si="14"/>
        <v>1</v>
      </c>
    </row>
    <row r="20" spans="2:22" x14ac:dyDescent="0.25">
      <c r="B20">
        <v>1</v>
      </c>
      <c r="C20">
        <v>18</v>
      </c>
      <c r="D20" s="1">
        <v>41875</v>
      </c>
      <c r="E20" s="2" t="s">
        <v>7</v>
      </c>
      <c r="F20" s="2" t="s">
        <v>12</v>
      </c>
      <c r="G20" s="2" t="s">
        <v>35</v>
      </c>
      <c r="H20" s="2">
        <f t="shared" si="0"/>
        <v>1</v>
      </c>
      <c r="I20" s="2">
        <f t="shared" si="1"/>
        <v>0</v>
      </c>
      <c r="J20" s="2">
        <f t="shared" si="16"/>
        <v>1</v>
      </c>
      <c r="K20" s="2">
        <f t="shared" si="3"/>
        <v>0</v>
      </c>
      <c r="L20" s="2">
        <f t="shared" si="4"/>
        <v>1</v>
      </c>
      <c r="M20" s="2">
        <f t="shared" si="17"/>
        <v>1</v>
      </c>
      <c r="N20" s="2">
        <f t="shared" si="18"/>
        <v>0</v>
      </c>
      <c r="O20" s="2">
        <f t="shared" si="7"/>
        <v>-100</v>
      </c>
      <c r="P20" s="2">
        <f t="shared" si="8"/>
        <v>9346</v>
      </c>
      <c r="Q20" s="4">
        <f t="shared" si="15"/>
        <v>926.1</v>
      </c>
      <c r="R20" s="2">
        <f t="shared" si="10"/>
        <v>0</v>
      </c>
      <c r="S20" s="4">
        <f t="shared" si="11"/>
        <v>-926.1</v>
      </c>
      <c r="T20" s="2">
        <f t="shared" si="12"/>
        <v>0</v>
      </c>
      <c r="U20" s="2">
        <f t="shared" si="13"/>
        <v>0</v>
      </c>
      <c r="V20" s="2">
        <f t="shared" si="14"/>
        <v>1</v>
      </c>
    </row>
    <row r="21" spans="2:22" x14ac:dyDescent="0.25">
      <c r="B21">
        <v>1</v>
      </c>
      <c r="C21">
        <v>19</v>
      </c>
      <c r="D21" s="1">
        <v>41876</v>
      </c>
      <c r="E21" s="2" t="s">
        <v>17</v>
      </c>
      <c r="F21" s="2" t="s">
        <v>14</v>
      </c>
      <c r="G21" s="2" t="s">
        <v>36</v>
      </c>
      <c r="H21" s="2">
        <f t="shared" si="0"/>
        <v>1</v>
      </c>
      <c r="I21" s="2">
        <f t="shared" si="1"/>
        <v>0</v>
      </c>
      <c r="J21" s="2">
        <f t="shared" si="16"/>
        <v>1</v>
      </c>
      <c r="K21" s="2">
        <f t="shared" si="3"/>
        <v>2</v>
      </c>
      <c r="L21" s="2">
        <f t="shared" si="4"/>
        <v>1</v>
      </c>
      <c r="M21" s="2">
        <f t="shared" si="17"/>
        <v>3</v>
      </c>
      <c r="N21" s="2">
        <f t="shared" si="18"/>
        <v>1</v>
      </c>
      <c r="O21" s="2">
        <f t="shared" si="7"/>
        <v>91</v>
      </c>
      <c r="P21" s="2">
        <f t="shared" si="8"/>
        <v>9437</v>
      </c>
      <c r="Q21" s="4">
        <f t="shared" si="15"/>
        <v>1944.8100000000002</v>
      </c>
      <c r="R21" s="2">
        <f t="shared" si="10"/>
        <v>1769.7771000000002</v>
      </c>
      <c r="S21" s="4">
        <f t="shared" si="11"/>
        <v>1769.7771000000002</v>
      </c>
      <c r="T21" s="2">
        <f t="shared" si="12"/>
        <v>0</v>
      </c>
      <c r="U21" s="2">
        <f t="shared" si="13"/>
        <v>0</v>
      </c>
      <c r="V21" s="2">
        <f t="shared" si="14"/>
        <v>1</v>
      </c>
    </row>
    <row r="22" spans="2:22" x14ac:dyDescent="0.25">
      <c r="B22">
        <v>1</v>
      </c>
      <c r="C22">
        <v>20</v>
      </c>
      <c r="D22" s="1">
        <v>41881</v>
      </c>
      <c r="E22" s="2" t="s">
        <v>18</v>
      </c>
      <c r="F22" s="2" t="s">
        <v>10</v>
      </c>
      <c r="G22" s="2" t="s">
        <v>28</v>
      </c>
      <c r="H22" s="2">
        <f t="shared" si="0"/>
        <v>0</v>
      </c>
      <c r="I22" s="2">
        <f t="shared" si="1"/>
        <v>0</v>
      </c>
      <c r="J22" s="2">
        <f t="shared" si="16"/>
        <v>0</v>
      </c>
      <c r="K22" s="2">
        <f t="shared" si="3"/>
        <v>0</v>
      </c>
      <c r="L22" s="2">
        <f t="shared" si="4"/>
        <v>0</v>
      </c>
      <c r="M22" s="2">
        <f t="shared" si="17"/>
        <v>0</v>
      </c>
      <c r="N22" s="2">
        <f t="shared" si="18"/>
        <v>0</v>
      </c>
      <c r="O22" s="2">
        <f t="shared" si="7"/>
        <v>-100</v>
      </c>
      <c r="P22" s="2">
        <f t="shared" si="8"/>
        <v>9337</v>
      </c>
      <c r="Q22" s="4">
        <f t="shared" si="15"/>
        <v>100</v>
      </c>
      <c r="R22" s="2">
        <f t="shared" si="10"/>
        <v>0</v>
      </c>
      <c r="S22" s="4">
        <f t="shared" si="11"/>
        <v>-100</v>
      </c>
      <c r="T22" s="2">
        <f t="shared" si="12"/>
        <v>1</v>
      </c>
      <c r="U22" s="2">
        <f t="shared" si="13"/>
        <v>-1</v>
      </c>
      <c r="V22" s="2">
        <f t="shared" si="14"/>
        <v>1</v>
      </c>
    </row>
    <row r="23" spans="2:22" x14ac:dyDescent="0.25">
      <c r="B23">
        <v>1</v>
      </c>
      <c r="C23">
        <v>21</v>
      </c>
      <c r="D23" s="1">
        <v>41881</v>
      </c>
      <c r="E23" s="2" t="s">
        <v>2</v>
      </c>
      <c r="F23" s="2" t="s">
        <v>15</v>
      </c>
      <c r="G23" s="2" t="s">
        <v>37</v>
      </c>
      <c r="H23" s="2">
        <f t="shared" si="0"/>
        <v>1</v>
      </c>
      <c r="I23" s="2">
        <f t="shared" si="1"/>
        <v>1</v>
      </c>
      <c r="J23" s="2">
        <f t="shared" si="16"/>
        <v>2</v>
      </c>
      <c r="K23" s="2">
        <f t="shared" si="3"/>
        <v>0</v>
      </c>
      <c r="L23" s="2">
        <f t="shared" si="4"/>
        <v>2</v>
      </c>
      <c r="M23" s="2">
        <f t="shared" si="17"/>
        <v>2</v>
      </c>
      <c r="N23" s="2">
        <f t="shared" si="18"/>
        <v>0</v>
      </c>
      <c r="O23" s="2">
        <f t="shared" si="7"/>
        <v>-100</v>
      </c>
      <c r="P23" s="2">
        <f t="shared" si="8"/>
        <v>9237</v>
      </c>
      <c r="Q23" s="4">
        <f t="shared" si="15"/>
        <v>210</v>
      </c>
      <c r="R23" s="2">
        <f t="shared" si="10"/>
        <v>0</v>
      </c>
      <c r="S23" s="4">
        <f t="shared" si="11"/>
        <v>-210</v>
      </c>
      <c r="T23" s="2">
        <f t="shared" si="12"/>
        <v>0</v>
      </c>
      <c r="U23" s="2">
        <f t="shared" si="13"/>
        <v>0</v>
      </c>
      <c r="V23" s="2">
        <f t="shared" si="14"/>
        <v>1</v>
      </c>
    </row>
    <row r="24" spans="2:22" x14ac:dyDescent="0.25">
      <c r="B24">
        <v>1</v>
      </c>
      <c r="C24">
        <v>22</v>
      </c>
      <c r="D24" s="1">
        <v>41881</v>
      </c>
      <c r="E24" s="2" t="s">
        <v>6</v>
      </c>
      <c r="F24" s="2" t="s">
        <v>5</v>
      </c>
      <c r="G24" s="2" t="s">
        <v>30</v>
      </c>
      <c r="H24" s="2">
        <f t="shared" si="0"/>
        <v>1</v>
      </c>
      <c r="I24" s="2">
        <f t="shared" si="1"/>
        <v>0</v>
      </c>
      <c r="J24" s="2">
        <f t="shared" si="16"/>
        <v>1</v>
      </c>
      <c r="K24" s="2">
        <f t="shared" si="3"/>
        <v>0</v>
      </c>
      <c r="L24" s="2">
        <f t="shared" si="4"/>
        <v>0</v>
      </c>
      <c r="M24" s="2">
        <f t="shared" si="17"/>
        <v>0</v>
      </c>
      <c r="N24" s="2">
        <f t="shared" si="18"/>
        <v>0</v>
      </c>
      <c r="O24" s="2">
        <f t="shared" si="7"/>
        <v>-100</v>
      </c>
      <c r="P24" s="2">
        <f t="shared" si="8"/>
        <v>9137</v>
      </c>
      <c r="Q24" s="4">
        <f t="shared" si="15"/>
        <v>441</v>
      </c>
      <c r="R24" s="2">
        <f t="shared" si="10"/>
        <v>0</v>
      </c>
      <c r="S24" s="4">
        <f t="shared" si="11"/>
        <v>-441</v>
      </c>
      <c r="T24" s="2">
        <f t="shared" si="12"/>
        <v>0</v>
      </c>
      <c r="U24" s="2">
        <f t="shared" si="13"/>
        <v>0</v>
      </c>
      <c r="V24" s="2">
        <f t="shared" si="14"/>
        <v>1</v>
      </c>
    </row>
    <row r="25" spans="2:22" x14ac:dyDescent="0.25">
      <c r="B25">
        <v>1</v>
      </c>
      <c r="C25">
        <v>23</v>
      </c>
      <c r="D25" s="1">
        <v>41881</v>
      </c>
      <c r="E25" s="2" t="s">
        <v>17</v>
      </c>
      <c r="F25" s="2" t="s">
        <v>12</v>
      </c>
      <c r="G25" s="2" t="s">
        <v>21</v>
      </c>
      <c r="H25" s="2">
        <f t="shared" si="0"/>
        <v>0</v>
      </c>
      <c r="I25" s="2">
        <f t="shared" si="1"/>
        <v>0</v>
      </c>
      <c r="J25" s="2">
        <f t="shared" si="16"/>
        <v>0</v>
      </c>
      <c r="K25" s="2">
        <f t="shared" si="3"/>
        <v>0</v>
      </c>
      <c r="L25" s="2">
        <f t="shared" si="4"/>
        <v>1</v>
      </c>
      <c r="M25" s="2">
        <f t="shared" si="17"/>
        <v>1</v>
      </c>
      <c r="N25" s="2">
        <f t="shared" si="18"/>
        <v>1</v>
      </c>
      <c r="O25" s="2">
        <f t="shared" si="7"/>
        <v>91</v>
      </c>
      <c r="P25" s="2">
        <f t="shared" si="8"/>
        <v>9228</v>
      </c>
      <c r="Q25" s="4">
        <f t="shared" si="15"/>
        <v>926.1</v>
      </c>
      <c r="R25" s="2">
        <f t="shared" si="10"/>
        <v>842.75100000000009</v>
      </c>
      <c r="S25" s="4">
        <f t="shared" si="11"/>
        <v>842.75100000000009</v>
      </c>
      <c r="T25" s="2">
        <f t="shared" si="12"/>
        <v>1</v>
      </c>
      <c r="U25" s="2">
        <f t="shared" si="13"/>
        <v>1</v>
      </c>
      <c r="V25" s="2">
        <f t="shared" si="14"/>
        <v>1</v>
      </c>
    </row>
    <row r="26" spans="2:22" x14ac:dyDescent="0.25">
      <c r="B26">
        <v>1</v>
      </c>
      <c r="C26">
        <v>24</v>
      </c>
      <c r="D26" s="1">
        <v>41881</v>
      </c>
      <c r="E26" s="2" t="s">
        <v>16</v>
      </c>
      <c r="F26" s="2" t="s">
        <v>1</v>
      </c>
      <c r="G26" s="2" t="s">
        <v>38</v>
      </c>
      <c r="H26" s="2">
        <f t="shared" si="0"/>
        <v>1</v>
      </c>
      <c r="I26" s="2">
        <f t="shared" si="1"/>
        <v>1</v>
      </c>
      <c r="J26" s="2">
        <f t="shared" si="16"/>
        <v>2</v>
      </c>
      <c r="K26" s="2">
        <f t="shared" si="3"/>
        <v>2</v>
      </c>
      <c r="L26" s="2">
        <f t="shared" si="4"/>
        <v>2</v>
      </c>
      <c r="M26" s="2">
        <f t="shared" si="17"/>
        <v>4</v>
      </c>
      <c r="N26" s="2">
        <f t="shared" si="18"/>
        <v>1</v>
      </c>
      <c r="O26" s="2">
        <f t="shared" si="7"/>
        <v>91</v>
      </c>
      <c r="P26" s="2">
        <f t="shared" si="8"/>
        <v>9319</v>
      </c>
      <c r="Q26" s="4">
        <f t="shared" si="15"/>
        <v>100</v>
      </c>
      <c r="R26" s="2">
        <f t="shared" si="10"/>
        <v>91</v>
      </c>
      <c r="S26" s="4">
        <f t="shared" si="11"/>
        <v>91</v>
      </c>
      <c r="T26" s="2">
        <f t="shared" si="12"/>
        <v>0</v>
      </c>
      <c r="U26" s="2">
        <f t="shared" si="13"/>
        <v>0</v>
      </c>
      <c r="V26" s="2">
        <f t="shared" si="14"/>
        <v>1</v>
      </c>
    </row>
    <row r="27" spans="2:22" x14ac:dyDescent="0.25">
      <c r="B27">
        <v>1</v>
      </c>
      <c r="C27">
        <v>25</v>
      </c>
      <c r="D27" s="1">
        <v>41881</v>
      </c>
      <c r="E27" s="2" t="s">
        <v>11</v>
      </c>
      <c r="F27" s="2" t="s">
        <v>4</v>
      </c>
      <c r="G27" s="2" t="s">
        <v>39</v>
      </c>
      <c r="H27" s="2">
        <f t="shared" si="0"/>
        <v>2</v>
      </c>
      <c r="I27" s="2">
        <f t="shared" si="1"/>
        <v>0</v>
      </c>
      <c r="J27" s="2">
        <f t="shared" si="16"/>
        <v>2</v>
      </c>
      <c r="K27" s="2">
        <f t="shared" si="3"/>
        <v>1</v>
      </c>
      <c r="L27" s="2">
        <f t="shared" si="4"/>
        <v>0</v>
      </c>
      <c r="M27" s="2">
        <f t="shared" si="17"/>
        <v>1</v>
      </c>
      <c r="N27" s="2">
        <f t="shared" si="18"/>
        <v>0</v>
      </c>
      <c r="O27" s="2">
        <f t="shared" si="7"/>
        <v>-100</v>
      </c>
      <c r="P27" s="2">
        <f t="shared" si="8"/>
        <v>9219</v>
      </c>
      <c r="Q27" s="4">
        <f t="shared" si="15"/>
        <v>100</v>
      </c>
      <c r="R27" s="2">
        <f t="shared" si="10"/>
        <v>0</v>
      </c>
      <c r="S27" s="4">
        <f t="shared" si="11"/>
        <v>-100</v>
      </c>
      <c r="T27" s="2">
        <f t="shared" si="12"/>
        <v>0</v>
      </c>
      <c r="U27" s="2">
        <f t="shared" si="13"/>
        <v>0</v>
      </c>
      <c r="V27" s="2">
        <f t="shared" si="14"/>
        <v>1</v>
      </c>
    </row>
    <row r="28" spans="2:22" x14ac:dyDescent="0.25">
      <c r="B28">
        <v>1</v>
      </c>
      <c r="C28">
        <v>26</v>
      </c>
      <c r="D28" s="1">
        <v>41881</v>
      </c>
      <c r="E28" s="2" t="s">
        <v>9</v>
      </c>
      <c r="F28" s="2" t="s">
        <v>19</v>
      </c>
      <c r="G28" s="2" t="s">
        <v>40</v>
      </c>
      <c r="H28" s="2">
        <f t="shared" si="0"/>
        <v>1</v>
      </c>
      <c r="I28" s="2">
        <f t="shared" si="1"/>
        <v>2</v>
      </c>
      <c r="J28" s="2">
        <f t="shared" si="16"/>
        <v>3</v>
      </c>
      <c r="K28" s="2">
        <f t="shared" si="3"/>
        <v>2</v>
      </c>
      <c r="L28" s="2">
        <f t="shared" si="4"/>
        <v>4</v>
      </c>
      <c r="M28" s="2">
        <f t="shared" si="17"/>
        <v>6</v>
      </c>
      <c r="N28" s="2">
        <f t="shared" si="18"/>
        <v>1</v>
      </c>
      <c r="O28" s="2">
        <f t="shared" si="7"/>
        <v>91</v>
      </c>
      <c r="P28" s="2">
        <f t="shared" si="8"/>
        <v>9310</v>
      </c>
      <c r="Q28" s="4">
        <f t="shared" si="15"/>
        <v>210</v>
      </c>
      <c r="R28" s="2">
        <f t="shared" si="10"/>
        <v>191.1</v>
      </c>
      <c r="S28" s="4">
        <f t="shared" si="11"/>
        <v>191.1</v>
      </c>
      <c r="T28" s="2">
        <f t="shared" si="12"/>
        <v>0</v>
      </c>
      <c r="U28" s="2">
        <f t="shared" si="13"/>
        <v>0</v>
      </c>
      <c r="V28" s="2">
        <f t="shared" si="14"/>
        <v>1</v>
      </c>
    </row>
    <row r="29" spans="2:22" x14ac:dyDescent="0.25">
      <c r="B29">
        <v>1</v>
      </c>
      <c r="C29">
        <v>27</v>
      </c>
      <c r="D29" s="1">
        <v>41882</v>
      </c>
      <c r="E29" s="2" t="s">
        <v>13</v>
      </c>
      <c r="F29" s="2" t="s">
        <v>7</v>
      </c>
      <c r="G29" s="2" t="s">
        <v>41</v>
      </c>
      <c r="H29" s="2">
        <f t="shared" si="0"/>
        <v>2</v>
      </c>
      <c r="I29" s="2">
        <f t="shared" si="1"/>
        <v>0</v>
      </c>
      <c r="J29" s="2">
        <f t="shared" si="16"/>
        <v>2</v>
      </c>
      <c r="K29" s="2">
        <f t="shared" si="3"/>
        <v>0</v>
      </c>
      <c r="L29" s="2">
        <f t="shared" si="4"/>
        <v>1</v>
      </c>
      <c r="M29" s="2">
        <f t="shared" si="17"/>
        <v>1</v>
      </c>
      <c r="N29" s="2">
        <f t="shared" si="18"/>
        <v>0</v>
      </c>
      <c r="O29" s="2">
        <f t="shared" si="7"/>
        <v>-100</v>
      </c>
      <c r="P29" s="2">
        <f t="shared" si="8"/>
        <v>9210</v>
      </c>
      <c r="Q29" s="4">
        <f t="shared" si="15"/>
        <v>100</v>
      </c>
      <c r="R29" s="2">
        <f t="shared" si="10"/>
        <v>0</v>
      </c>
      <c r="S29" s="4">
        <f t="shared" si="11"/>
        <v>-100</v>
      </c>
      <c r="T29" s="2">
        <f t="shared" si="12"/>
        <v>0</v>
      </c>
      <c r="U29" s="2">
        <f t="shared" si="13"/>
        <v>0</v>
      </c>
      <c r="V29" s="2">
        <f t="shared" si="14"/>
        <v>1</v>
      </c>
    </row>
    <row r="30" spans="2:22" x14ac:dyDescent="0.25">
      <c r="B30">
        <v>1</v>
      </c>
      <c r="C30">
        <v>28</v>
      </c>
      <c r="D30" s="1">
        <v>41882</v>
      </c>
      <c r="E30" s="2" t="s">
        <v>8</v>
      </c>
      <c r="F30" s="2" t="s">
        <v>0</v>
      </c>
      <c r="G30" s="2" t="s">
        <v>33</v>
      </c>
      <c r="H30" s="2">
        <f t="shared" si="0"/>
        <v>1</v>
      </c>
      <c r="I30" s="2">
        <f t="shared" si="1"/>
        <v>1</v>
      </c>
      <c r="J30" s="2">
        <f t="shared" si="16"/>
        <v>2</v>
      </c>
      <c r="K30" s="2">
        <f t="shared" si="3"/>
        <v>0</v>
      </c>
      <c r="L30" s="2">
        <f t="shared" si="4"/>
        <v>0</v>
      </c>
      <c r="M30" s="2">
        <f t="shared" si="17"/>
        <v>0</v>
      </c>
      <c r="N30" s="2">
        <f t="shared" si="18"/>
        <v>0</v>
      </c>
      <c r="O30" s="2">
        <f t="shared" si="7"/>
        <v>-100</v>
      </c>
      <c r="P30" s="2">
        <f t="shared" si="8"/>
        <v>9110</v>
      </c>
      <c r="Q30" s="4">
        <f t="shared" si="15"/>
        <v>210</v>
      </c>
      <c r="R30" s="2">
        <f t="shared" si="10"/>
        <v>0</v>
      </c>
      <c r="S30" s="4">
        <f t="shared" si="11"/>
        <v>-210</v>
      </c>
      <c r="T30" s="2">
        <f t="shared" si="12"/>
        <v>0</v>
      </c>
      <c r="U30" s="2">
        <f t="shared" si="13"/>
        <v>0</v>
      </c>
      <c r="V30" s="2">
        <f t="shared" si="14"/>
        <v>1</v>
      </c>
    </row>
    <row r="31" spans="2:22" x14ac:dyDescent="0.25">
      <c r="B31">
        <v>1</v>
      </c>
      <c r="C31">
        <v>29</v>
      </c>
      <c r="D31" s="1">
        <v>41882</v>
      </c>
      <c r="E31" s="2" t="s">
        <v>3</v>
      </c>
      <c r="F31" s="2" t="s">
        <v>14</v>
      </c>
      <c r="G31" s="2" t="s">
        <v>42</v>
      </c>
      <c r="H31" s="2">
        <f t="shared" si="0"/>
        <v>0</v>
      </c>
      <c r="I31" s="2">
        <f t="shared" si="1"/>
        <v>1</v>
      </c>
      <c r="J31" s="2">
        <f t="shared" si="16"/>
        <v>1</v>
      </c>
      <c r="K31" s="2">
        <f t="shared" si="3"/>
        <v>0</v>
      </c>
      <c r="L31" s="2">
        <f t="shared" si="4"/>
        <v>2</v>
      </c>
      <c r="M31" s="2">
        <f t="shared" si="17"/>
        <v>2</v>
      </c>
      <c r="N31" s="2">
        <f t="shared" si="18"/>
        <v>1</v>
      </c>
      <c r="O31" s="2">
        <f t="shared" si="7"/>
        <v>91</v>
      </c>
      <c r="P31" s="2">
        <f t="shared" si="8"/>
        <v>9201</v>
      </c>
      <c r="Q31" s="4">
        <f t="shared" si="15"/>
        <v>441</v>
      </c>
      <c r="R31" s="2">
        <f t="shared" si="10"/>
        <v>401.31</v>
      </c>
      <c r="S31" s="4">
        <f t="shared" si="11"/>
        <v>401.31</v>
      </c>
      <c r="T31" s="2">
        <f t="shared" si="12"/>
        <v>0</v>
      </c>
      <c r="U31" s="2">
        <f t="shared" si="13"/>
        <v>0</v>
      </c>
      <c r="V31" s="2">
        <f t="shared" ref="V27:V67" si="19">IF(T31=1,IF(M31&gt;0,T31*0.25,-1),0)</f>
        <v>0</v>
      </c>
    </row>
    <row r="32" spans="2:22" x14ac:dyDescent="0.25">
      <c r="B32">
        <v>1</v>
      </c>
      <c r="C32">
        <v>30</v>
      </c>
      <c r="D32" s="1">
        <v>41895</v>
      </c>
      <c r="E32" s="2" t="s">
        <v>0</v>
      </c>
      <c r="F32" s="2" t="s">
        <v>17</v>
      </c>
      <c r="G32" s="2" t="s">
        <v>43</v>
      </c>
      <c r="H32" s="2">
        <f t="shared" si="0"/>
        <v>0</v>
      </c>
      <c r="I32" s="2">
        <f t="shared" si="1"/>
        <v>1</v>
      </c>
      <c r="J32" s="2">
        <f t="shared" si="16"/>
        <v>1</v>
      </c>
      <c r="K32" s="2">
        <f t="shared" si="3"/>
        <v>2</v>
      </c>
      <c r="L32" s="2">
        <f t="shared" si="4"/>
        <v>1</v>
      </c>
      <c r="M32" s="2">
        <f t="shared" si="17"/>
        <v>3</v>
      </c>
      <c r="N32" s="2">
        <f t="shared" si="18"/>
        <v>1</v>
      </c>
      <c r="O32" s="2">
        <f t="shared" si="7"/>
        <v>91</v>
      </c>
      <c r="P32" s="2">
        <f t="shared" si="8"/>
        <v>9292</v>
      </c>
      <c r="Q32" s="4">
        <f t="shared" si="15"/>
        <v>100</v>
      </c>
      <c r="R32" s="2">
        <f t="shared" si="10"/>
        <v>91</v>
      </c>
      <c r="S32" s="4">
        <f t="shared" si="11"/>
        <v>91</v>
      </c>
      <c r="T32" s="2">
        <f t="shared" si="12"/>
        <v>0</v>
      </c>
      <c r="U32" s="2">
        <f t="shared" si="13"/>
        <v>0</v>
      </c>
      <c r="V32" s="2">
        <f t="shared" si="19"/>
        <v>0</v>
      </c>
    </row>
    <row r="33" spans="2:22" x14ac:dyDescent="0.25">
      <c r="B33">
        <v>1</v>
      </c>
      <c r="C33">
        <v>31</v>
      </c>
      <c r="D33" s="1">
        <v>41895</v>
      </c>
      <c r="E33" s="2" t="s">
        <v>4</v>
      </c>
      <c r="F33" s="2" t="s">
        <v>9</v>
      </c>
      <c r="G33" s="2" t="s">
        <v>26</v>
      </c>
      <c r="H33" s="2">
        <f t="shared" si="0"/>
        <v>0</v>
      </c>
      <c r="I33" s="2">
        <f t="shared" si="1"/>
        <v>1</v>
      </c>
      <c r="J33" s="2">
        <f t="shared" si="16"/>
        <v>1</v>
      </c>
      <c r="K33" s="2">
        <f t="shared" si="3"/>
        <v>0</v>
      </c>
      <c r="L33" s="2">
        <f t="shared" si="4"/>
        <v>1</v>
      </c>
      <c r="M33" s="2">
        <f t="shared" si="17"/>
        <v>1</v>
      </c>
      <c r="N33" s="2">
        <f t="shared" si="18"/>
        <v>0</v>
      </c>
      <c r="O33" s="2">
        <f t="shared" si="7"/>
        <v>-100</v>
      </c>
      <c r="P33" s="2">
        <f t="shared" si="8"/>
        <v>9192</v>
      </c>
      <c r="Q33" s="4">
        <f t="shared" si="15"/>
        <v>100</v>
      </c>
      <c r="R33" s="2">
        <f t="shared" si="10"/>
        <v>0</v>
      </c>
      <c r="S33" s="4">
        <f t="shared" si="11"/>
        <v>-100</v>
      </c>
      <c r="T33" s="2">
        <f t="shared" si="12"/>
        <v>0</v>
      </c>
      <c r="U33" s="2">
        <f t="shared" si="13"/>
        <v>0</v>
      </c>
      <c r="V33" s="2">
        <f t="shared" si="19"/>
        <v>0</v>
      </c>
    </row>
    <row r="34" spans="2:22" x14ac:dyDescent="0.25">
      <c r="B34">
        <v>1</v>
      </c>
      <c r="C34">
        <v>32</v>
      </c>
      <c r="D34" s="1">
        <v>41895</v>
      </c>
      <c r="E34" s="2" t="s">
        <v>1</v>
      </c>
      <c r="F34" s="2" t="s">
        <v>18</v>
      </c>
      <c r="G34" s="2" t="s">
        <v>28</v>
      </c>
      <c r="H34" s="2">
        <f t="shared" si="0"/>
        <v>0</v>
      </c>
      <c r="I34" s="2">
        <f t="shared" si="1"/>
        <v>0</v>
      </c>
      <c r="J34" s="2">
        <f t="shared" si="16"/>
        <v>0</v>
      </c>
      <c r="K34" s="2">
        <f t="shared" si="3"/>
        <v>0</v>
      </c>
      <c r="L34" s="2">
        <f t="shared" si="4"/>
        <v>0</v>
      </c>
      <c r="M34" s="2">
        <f t="shared" si="17"/>
        <v>0</v>
      </c>
      <c r="N34" s="2">
        <f t="shared" si="18"/>
        <v>0</v>
      </c>
      <c r="O34" s="2">
        <f t="shared" si="7"/>
        <v>-100</v>
      </c>
      <c r="P34" s="2">
        <f t="shared" si="8"/>
        <v>9092</v>
      </c>
      <c r="Q34" s="4">
        <f t="shared" si="15"/>
        <v>210</v>
      </c>
      <c r="R34" s="2">
        <f t="shared" si="10"/>
        <v>0</v>
      </c>
      <c r="S34" s="4">
        <f t="shared" si="11"/>
        <v>-210</v>
      </c>
      <c r="T34" s="2">
        <f t="shared" si="12"/>
        <v>1</v>
      </c>
      <c r="U34" s="2">
        <f t="shared" si="13"/>
        <v>-1</v>
      </c>
      <c r="V34" s="2">
        <f t="shared" si="19"/>
        <v>-1</v>
      </c>
    </row>
    <row r="35" spans="2:22" x14ac:dyDescent="0.25">
      <c r="B35">
        <v>1</v>
      </c>
      <c r="C35">
        <v>33</v>
      </c>
      <c r="D35" s="1">
        <v>41895</v>
      </c>
      <c r="E35" s="2" t="s">
        <v>14</v>
      </c>
      <c r="F35" s="2" t="s">
        <v>13</v>
      </c>
      <c r="G35" s="2" t="s">
        <v>44</v>
      </c>
      <c r="H35" s="2">
        <f t="shared" si="0"/>
        <v>0</v>
      </c>
      <c r="I35" s="2">
        <f t="shared" si="1"/>
        <v>1</v>
      </c>
      <c r="J35" s="2">
        <f t="shared" si="16"/>
        <v>1</v>
      </c>
      <c r="K35" s="2">
        <f t="shared" si="3"/>
        <v>0</v>
      </c>
      <c r="L35" s="2">
        <f t="shared" si="4"/>
        <v>0</v>
      </c>
      <c r="M35" s="2">
        <f t="shared" si="17"/>
        <v>0</v>
      </c>
      <c r="N35" s="2">
        <f t="shared" si="18"/>
        <v>0</v>
      </c>
      <c r="O35" s="2">
        <f t="shared" si="7"/>
        <v>-100</v>
      </c>
      <c r="P35" s="2">
        <f t="shared" si="8"/>
        <v>8992</v>
      </c>
      <c r="Q35" s="4">
        <f t="shared" si="15"/>
        <v>441</v>
      </c>
      <c r="R35" s="2">
        <f t="shared" si="10"/>
        <v>0</v>
      </c>
      <c r="S35" s="4">
        <f t="shared" si="11"/>
        <v>-441</v>
      </c>
      <c r="T35" s="2">
        <f t="shared" si="12"/>
        <v>0</v>
      </c>
      <c r="U35" s="2">
        <f t="shared" si="13"/>
        <v>0</v>
      </c>
      <c r="V35" s="2">
        <f t="shared" si="19"/>
        <v>0</v>
      </c>
    </row>
    <row r="36" spans="2:22" x14ac:dyDescent="0.25">
      <c r="B36">
        <v>1</v>
      </c>
      <c r="C36">
        <v>34</v>
      </c>
      <c r="D36" s="1">
        <v>41895</v>
      </c>
      <c r="E36" s="2" t="s">
        <v>5</v>
      </c>
      <c r="F36" s="2" t="s">
        <v>3</v>
      </c>
      <c r="G36" s="2" t="s">
        <v>22</v>
      </c>
      <c r="H36" s="2">
        <f t="shared" si="0"/>
        <v>1</v>
      </c>
      <c r="I36" s="2">
        <f t="shared" si="1"/>
        <v>1</v>
      </c>
      <c r="J36" s="2">
        <f t="shared" si="16"/>
        <v>2</v>
      </c>
      <c r="K36" s="2">
        <f t="shared" si="3"/>
        <v>1</v>
      </c>
      <c r="L36" s="2">
        <f t="shared" si="4"/>
        <v>1</v>
      </c>
      <c r="M36" s="2">
        <f t="shared" si="17"/>
        <v>2</v>
      </c>
      <c r="N36" s="2">
        <f t="shared" si="18"/>
        <v>0</v>
      </c>
      <c r="O36" s="2">
        <f t="shared" si="7"/>
        <v>-100</v>
      </c>
      <c r="P36" s="2">
        <f t="shared" si="8"/>
        <v>8892</v>
      </c>
      <c r="Q36" s="4">
        <f t="shared" si="15"/>
        <v>926.1</v>
      </c>
      <c r="R36" s="2">
        <f t="shared" si="10"/>
        <v>0</v>
      </c>
      <c r="S36" s="4">
        <f t="shared" si="11"/>
        <v>-926.1</v>
      </c>
      <c r="T36" s="2">
        <f t="shared" si="12"/>
        <v>0</v>
      </c>
      <c r="U36" s="2">
        <f t="shared" si="13"/>
        <v>0</v>
      </c>
      <c r="V36" s="2">
        <f t="shared" si="19"/>
        <v>0</v>
      </c>
    </row>
    <row r="37" spans="2:22" x14ac:dyDescent="0.25">
      <c r="B37">
        <v>1</v>
      </c>
      <c r="C37">
        <v>35</v>
      </c>
      <c r="D37" s="1">
        <v>41895</v>
      </c>
      <c r="E37" s="2" t="s">
        <v>15</v>
      </c>
      <c r="F37" s="2" t="s">
        <v>16</v>
      </c>
      <c r="G37" s="2" t="s">
        <v>45</v>
      </c>
      <c r="H37" s="2">
        <f t="shared" si="0"/>
        <v>2</v>
      </c>
      <c r="I37" s="2">
        <f t="shared" si="1"/>
        <v>0</v>
      </c>
      <c r="J37" s="2">
        <f t="shared" si="16"/>
        <v>2</v>
      </c>
      <c r="K37" s="2">
        <f t="shared" si="3"/>
        <v>2</v>
      </c>
      <c r="L37" s="2">
        <f t="shared" si="4"/>
        <v>0</v>
      </c>
      <c r="M37" s="2">
        <f t="shared" si="17"/>
        <v>2</v>
      </c>
      <c r="N37" s="2">
        <f t="shared" si="18"/>
        <v>0</v>
      </c>
      <c r="O37" s="2">
        <f t="shared" si="7"/>
        <v>-100</v>
      </c>
      <c r="P37" s="2">
        <f t="shared" si="8"/>
        <v>8792</v>
      </c>
      <c r="Q37" s="4">
        <f t="shared" si="15"/>
        <v>1944.8100000000002</v>
      </c>
      <c r="R37" s="2">
        <f t="shared" si="10"/>
        <v>0</v>
      </c>
      <c r="S37" s="4">
        <f t="shared" si="11"/>
        <v>-1944.8100000000002</v>
      </c>
      <c r="T37" s="2">
        <f t="shared" si="12"/>
        <v>0</v>
      </c>
      <c r="U37" s="2">
        <f t="shared" si="13"/>
        <v>0</v>
      </c>
      <c r="V37" s="2">
        <f t="shared" si="19"/>
        <v>0</v>
      </c>
    </row>
    <row r="38" spans="2:22" x14ac:dyDescent="0.25">
      <c r="B38">
        <v>1</v>
      </c>
      <c r="C38">
        <v>36</v>
      </c>
      <c r="D38" s="1">
        <v>41895</v>
      </c>
      <c r="E38" s="2" t="s">
        <v>12</v>
      </c>
      <c r="F38" s="2" t="s">
        <v>8</v>
      </c>
      <c r="G38" s="2" t="s">
        <v>21</v>
      </c>
      <c r="H38" s="2">
        <f t="shared" si="0"/>
        <v>0</v>
      </c>
      <c r="I38" s="2">
        <f t="shared" si="1"/>
        <v>0</v>
      </c>
      <c r="J38" s="2">
        <f t="shared" si="16"/>
        <v>0</v>
      </c>
      <c r="K38" s="2">
        <f t="shared" si="3"/>
        <v>0</v>
      </c>
      <c r="L38" s="2">
        <f t="shared" si="4"/>
        <v>1</v>
      </c>
      <c r="M38" s="2">
        <f t="shared" si="17"/>
        <v>1</v>
      </c>
      <c r="N38" s="2">
        <f t="shared" si="18"/>
        <v>1</v>
      </c>
      <c r="O38" s="2">
        <f t="shared" si="7"/>
        <v>91</v>
      </c>
      <c r="P38" s="2">
        <f t="shared" si="8"/>
        <v>8883</v>
      </c>
      <c r="Q38" s="4">
        <f t="shared" si="15"/>
        <v>4084.1010000000006</v>
      </c>
      <c r="R38" s="2">
        <f t="shared" si="10"/>
        <v>3716.5319100000006</v>
      </c>
      <c r="S38" s="4">
        <f t="shared" si="11"/>
        <v>3716.5319100000006</v>
      </c>
      <c r="T38" s="2">
        <f t="shared" si="12"/>
        <v>1</v>
      </c>
      <c r="U38" s="2">
        <f t="shared" si="13"/>
        <v>1</v>
      </c>
      <c r="V38" s="2">
        <f t="shared" si="19"/>
        <v>0.25</v>
      </c>
    </row>
    <row r="39" spans="2:22" x14ac:dyDescent="0.25">
      <c r="B39">
        <v>1</v>
      </c>
      <c r="C39">
        <v>37</v>
      </c>
      <c r="D39" s="1">
        <v>41895</v>
      </c>
      <c r="E39" s="2" t="s">
        <v>19</v>
      </c>
      <c r="F39" s="2" t="s">
        <v>11</v>
      </c>
      <c r="G39" s="2" t="s">
        <v>46</v>
      </c>
      <c r="H39" s="2">
        <f t="shared" si="0"/>
        <v>1</v>
      </c>
      <c r="I39" s="2">
        <f t="shared" si="1"/>
        <v>1</v>
      </c>
      <c r="J39" s="2">
        <f t="shared" si="16"/>
        <v>2</v>
      </c>
      <c r="K39" s="2">
        <f t="shared" si="3"/>
        <v>3</v>
      </c>
      <c r="L39" s="2">
        <f t="shared" si="4"/>
        <v>1</v>
      </c>
      <c r="M39" s="2">
        <f t="shared" si="17"/>
        <v>4</v>
      </c>
      <c r="N39" s="2">
        <f t="shared" si="18"/>
        <v>1</v>
      </c>
      <c r="O39" s="2">
        <f t="shared" si="7"/>
        <v>91</v>
      </c>
      <c r="P39" s="2">
        <f t="shared" si="8"/>
        <v>8974</v>
      </c>
      <c r="Q39" s="4">
        <f t="shared" si="15"/>
        <v>100</v>
      </c>
      <c r="R39" s="2">
        <f t="shared" si="10"/>
        <v>91</v>
      </c>
      <c r="S39" s="4">
        <f t="shared" si="11"/>
        <v>91</v>
      </c>
      <c r="T39" s="2">
        <f t="shared" si="12"/>
        <v>0</v>
      </c>
      <c r="U39" s="2">
        <f t="shared" si="13"/>
        <v>0</v>
      </c>
      <c r="V39" s="2">
        <f t="shared" si="19"/>
        <v>0</v>
      </c>
    </row>
    <row r="40" spans="2:22" x14ac:dyDescent="0.25">
      <c r="B40">
        <v>1</v>
      </c>
      <c r="C40">
        <v>38</v>
      </c>
      <c r="D40" s="1">
        <v>41896</v>
      </c>
      <c r="E40" s="2" t="s">
        <v>10</v>
      </c>
      <c r="F40" s="2" t="s">
        <v>6</v>
      </c>
      <c r="G40" s="2" t="s">
        <v>34</v>
      </c>
      <c r="H40" s="2">
        <f t="shared" si="0"/>
        <v>3</v>
      </c>
      <c r="I40" s="2">
        <f t="shared" si="1"/>
        <v>0</v>
      </c>
      <c r="J40" s="2">
        <f t="shared" si="16"/>
        <v>3</v>
      </c>
      <c r="K40" s="2">
        <f t="shared" si="3"/>
        <v>1</v>
      </c>
      <c r="L40" s="2">
        <f t="shared" si="4"/>
        <v>0</v>
      </c>
      <c r="M40" s="2">
        <f t="shared" si="17"/>
        <v>1</v>
      </c>
      <c r="N40" s="2">
        <f t="shared" si="18"/>
        <v>0</v>
      </c>
      <c r="O40" s="2">
        <f t="shared" si="7"/>
        <v>-100</v>
      </c>
      <c r="P40" s="2">
        <f t="shared" si="8"/>
        <v>8874</v>
      </c>
      <c r="Q40" s="4">
        <f t="shared" si="15"/>
        <v>100</v>
      </c>
      <c r="R40" s="2">
        <f t="shared" si="10"/>
        <v>0</v>
      </c>
      <c r="S40" s="4">
        <f t="shared" si="11"/>
        <v>-100</v>
      </c>
      <c r="T40" s="2">
        <f t="shared" si="12"/>
        <v>0</v>
      </c>
      <c r="U40" s="2">
        <f t="shared" si="13"/>
        <v>0</v>
      </c>
      <c r="V40" s="2">
        <f t="shared" si="19"/>
        <v>0</v>
      </c>
    </row>
    <row r="41" spans="2:22" x14ac:dyDescent="0.25">
      <c r="B41">
        <v>1</v>
      </c>
      <c r="C41">
        <v>39</v>
      </c>
      <c r="D41" s="1">
        <v>41897</v>
      </c>
      <c r="E41" s="2" t="s">
        <v>7</v>
      </c>
      <c r="F41" s="2" t="s">
        <v>2</v>
      </c>
      <c r="G41" s="2" t="s">
        <v>47</v>
      </c>
      <c r="H41" s="2">
        <f t="shared" si="0"/>
        <v>1</v>
      </c>
      <c r="I41" s="2">
        <f t="shared" si="1"/>
        <v>0</v>
      </c>
      <c r="J41" s="2">
        <f t="shared" si="16"/>
        <v>1</v>
      </c>
      <c r="K41" s="2">
        <f t="shared" si="3"/>
        <v>1</v>
      </c>
      <c r="L41" s="2">
        <f t="shared" si="4"/>
        <v>2</v>
      </c>
      <c r="M41" s="2">
        <f t="shared" si="17"/>
        <v>3</v>
      </c>
      <c r="N41" s="2">
        <f t="shared" si="18"/>
        <v>1</v>
      </c>
      <c r="O41" s="2">
        <f t="shared" si="7"/>
        <v>91</v>
      </c>
      <c r="P41" s="2">
        <f t="shared" si="8"/>
        <v>8965</v>
      </c>
      <c r="Q41" s="4">
        <f t="shared" si="15"/>
        <v>210</v>
      </c>
      <c r="R41" s="2">
        <f t="shared" si="10"/>
        <v>191.1</v>
      </c>
      <c r="S41" s="4">
        <f t="shared" si="11"/>
        <v>191.1</v>
      </c>
      <c r="T41" s="2">
        <f t="shared" si="12"/>
        <v>0</v>
      </c>
      <c r="U41" s="2">
        <f t="shared" si="13"/>
        <v>0</v>
      </c>
      <c r="V41" s="2">
        <f t="shared" si="19"/>
        <v>0</v>
      </c>
    </row>
    <row r="42" spans="2:22" x14ac:dyDescent="0.25">
      <c r="B42">
        <v>1</v>
      </c>
      <c r="C42">
        <v>40</v>
      </c>
      <c r="D42" s="1">
        <v>41902</v>
      </c>
      <c r="E42" s="2" t="s">
        <v>13</v>
      </c>
      <c r="F42" s="2" t="s">
        <v>0</v>
      </c>
      <c r="G42" s="2" t="s">
        <v>48</v>
      </c>
      <c r="H42" s="2">
        <f t="shared" si="0"/>
        <v>0</v>
      </c>
      <c r="I42" s="2">
        <f t="shared" si="1"/>
        <v>3</v>
      </c>
      <c r="J42" s="2">
        <f t="shared" si="16"/>
        <v>3</v>
      </c>
      <c r="K42" s="2">
        <f t="shared" si="3"/>
        <v>0</v>
      </c>
      <c r="L42" s="2">
        <f t="shared" si="4"/>
        <v>0</v>
      </c>
      <c r="M42" s="2">
        <f t="shared" si="17"/>
        <v>0</v>
      </c>
      <c r="N42" s="2">
        <f t="shared" si="18"/>
        <v>0</v>
      </c>
      <c r="O42" s="2">
        <f t="shared" si="7"/>
        <v>-100</v>
      </c>
      <c r="P42" s="2">
        <f t="shared" si="8"/>
        <v>8865</v>
      </c>
      <c r="Q42" s="4">
        <f t="shared" si="15"/>
        <v>100</v>
      </c>
      <c r="R42" s="2">
        <f t="shared" si="10"/>
        <v>0</v>
      </c>
      <c r="S42" s="4">
        <f t="shared" si="11"/>
        <v>-100</v>
      </c>
      <c r="T42" s="2">
        <f t="shared" si="12"/>
        <v>0</v>
      </c>
      <c r="U42" s="2">
        <f t="shared" si="13"/>
        <v>0</v>
      </c>
      <c r="V42" s="2">
        <f t="shared" si="19"/>
        <v>0</v>
      </c>
    </row>
    <row r="43" spans="2:22" x14ac:dyDescent="0.25">
      <c r="B43">
        <v>1</v>
      </c>
      <c r="C43">
        <v>41</v>
      </c>
      <c r="D43" s="1">
        <v>41902</v>
      </c>
      <c r="E43" s="2" t="s">
        <v>18</v>
      </c>
      <c r="F43" s="2" t="s">
        <v>5</v>
      </c>
      <c r="G43" s="2" t="s">
        <v>28</v>
      </c>
      <c r="H43" s="2">
        <f t="shared" si="0"/>
        <v>0</v>
      </c>
      <c r="I43" s="2">
        <f t="shared" si="1"/>
        <v>0</v>
      </c>
      <c r="J43" s="2">
        <f t="shared" si="16"/>
        <v>0</v>
      </c>
      <c r="K43" s="2">
        <f t="shared" si="3"/>
        <v>0</v>
      </c>
      <c r="L43" s="2">
        <f t="shared" si="4"/>
        <v>0</v>
      </c>
      <c r="M43" s="2">
        <f t="shared" si="17"/>
        <v>0</v>
      </c>
      <c r="N43" s="2">
        <f t="shared" si="18"/>
        <v>0</v>
      </c>
      <c r="O43" s="2">
        <f t="shared" si="7"/>
        <v>-100</v>
      </c>
      <c r="P43" s="2">
        <f t="shared" si="8"/>
        <v>8765</v>
      </c>
      <c r="Q43" s="4">
        <f t="shared" si="15"/>
        <v>210</v>
      </c>
      <c r="R43" s="2">
        <f t="shared" si="10"/>
        <v>0</v>
      </c>
      <c r="S43" s="4">
        <f t="shared" si="11"/>
        <v>-210</v>
      </c>
      <c r="T43" s="2">
        <f t="shared" si="12"/>
        <v>1</v>
      </c>
      <c r="U43" s="2">
        <f t="shared" si="13"/>
        <v>-1</v>
      </c>
      <c r="V43" s="2">
        <f t="shared" si="19"/>
        <v>-1</v>
      </c>
    </row>
    <row r="44" spans="2:22" x14ac:dyDescent="0.25">
      <c r="B44">
        <v>1</v>
      </c>
      <c r="C44">
        <v>42</v>
      </c>
      <c r="D44" s="1">
        <v>41902</v>
      </c>
      <c r="E44" s="2" t="s">
        <v>2</v>
      </c>
      <c r="F44" s="2" t="s">
        <v>14</v>
      </c>
      <c r="G44" s="2" t="s">
        <v>49</v>
      </c>
      <c r="H44" s="2">
        <f t="shared" si="0"/>
        <v>2</v>
      </c>
      <c r="I44" s="2">
        <f t="shared" si="1"/>
        <v>1</v>
      </c>
      <c r="J44" s="2">
        <f t="shared" si="16"/>
        <v>3</v>
      </c>
      <c r="K44" s="2">
        <f t="shared" si="3"/>
        <v>1</v>
      </c>
      <c r="L44" s="2">
        <f t="shared" si="4"/>
        <v>0</v>
      </c>
      <c r="M44" s="2">
        <f t="shared" si="17"/>
        <v>1</v>
      </c>
      <c r="N44" s="2">
        <f t="shared" si="18"/>
        <v>0</v>
      </c>
      <c r="O44" s="2">
        <f t="shared" si="7"/>
        <v>-100</v>
      </c>
      <c r="P44" s="2">
        <f t="shared" si="8"/>
        <v>8665</v>
      </c>
      <c r="Q44" s="4">
        <f t="shared" si="15"/>
        <v>441</v>
      </c>
      <c r="R44" s="2">
        <f t="shared" si="10"/>
        <v>0</v>
      </c>
      <c r="S44" s="4">
        <f t="shared" si="11"/>
        <v>-441</v>
      </c>
      <c r="T44" s="2">
        <f t="shared" si="12"/>
        <v>0</v>
      </c>
      <c r="U44" s="2">
        <f t="shared" si="13"/>
        <v>0</v>
      </c>
      <c r="V44" s="2">
        <f t="shared" si="19"/>
        <v>0</v>
      </c>
    </row>
    <row r="45" spans="2:22" x14ac:dyDescent="0.25">
      <c r="B45">
        <v>1</v>
      </c>
      <c r="C45">
        <v>43</v>
      </c>
      <c r="D45" s="1">
        <v>41902</v>
      </c>
      <c r="E45" s="2" t="s">
        <v>6</v>
      </c>
      <c r="F45" s="2" t="s">
        <v>12</v>
      </c>
      <c r="G45" s="2" t="s">
        <v>22</v>
      </c>
      <c r="H45" s="2">
        <f t="shared" si="0"/>
        <v>1</v>
      </c>
      <c r="I45" s="2">
        <f t="shared" si="1"/>
        <v>1</v>
      </c>
      <c r="J45" s="2">
        <f t="shared" si="16"/>
        <v>2</v>
      </c>
      <c r="K45" s="2">
        <f t="shared" si="3"/>
        <v>1</v>
      </c>
      <c r="L45" s="2">
        <f t="shared" si="4"/>
        <v>1</v>
      </c>
      <c r="M45" s="2">
        <f t="shared" si="17"/>
        <v>2</v>
      </c>
      <c r="N45" s="2">
        <f t="shared" si="18"/>
        <v>0</v>
      </c>
      <c r="O45" s="2">
        <f t="shared" si="7"/>
        <v>-100</v>
      </c>
      <c r="P45" s="2">
        <f t="shared" si="8"/>
        <v>8565</v>
      </c>
      <c r="Q45" s="4">
        <f t="shared" si="15"/>
        <v>926.1</v>
      </c>
      <c r="R45" s="2">
        <f t="shared" si="10"/>
        <v>0</v>
      </c>
      <c r="S45" s="4">
        <f t="shared" si="11"/>
        <v>-926.1</v>
      </c>
      <c r="T45" s="2">
        <f t="shared" si="12"/>
        <v>0</v>
      </c>
      <c r="U45" s="2">
        <f t="shared" si="13"/>
        <v>0</v>
      </c>
      <c r="V45" s="2">
        <f t="shared" si="19"/>
        <v>0</v>
      </c>
    </row>
    <row r="46" spans="2:22" x14ac:dyDescent="0.25">
      <c r="B46">
        <v>1</v>
      </c>
      <c r="C46">
        <v>44</v>
      </c>
      <c r="D46" s="1">
        <v>41902</v>
      </c>
      <c r="E46" s="2" t="s">
        <v>16</v>
      </c>
      <c r="F46" s="2" t="s">
        <v>7</v>
      </c>
      <c r="G46" s="2" t="s">
        <v>50</v>
      </c>
      <c r="H46" s="2">
        <f t="shared" si="0"/>
        <v>0</v>
      </c>
      <c r="I46" s="2">
        <f t="shared" si="1"/>
        <v>0</v>
      </c>
      <c r="J46" s="2">
        <f t="shared" si="16"/>
        <v>0</v>
      </c>
      <c r="K46" s="2">
        <f t="shared" si="3"/>
        <v>2</v>
      </c>
      <c r="L46" s="2">
        <f t="shared" si="4"/>
        <v>2</v>
      </c>
      <c r="M46" s="2">
        <f t="shared" si="17"/>
        <v>4</v>
      </c>
      <c r="N46" s="2">
        <f t="shared" si="18"/>
        <v>1</v>
      </c>
      <c r="O46" s="2">
        <f t="shared" si="7"/>
        <v>91</v>
      </c>
      <c r="P46" s="2">
        <f t="shared" si="8"/>
        <v>8656</v>
      </c>
      <c r="Q46" s="4">
        <f t="shared" si="15"/>
        <v>1944.8100000000002</v>
      </c>
      <c r="R46" s="2">
        <f t="shared" si="10"/>
        <v>1769.7771000000002</v>
      </c>
      <c r="S46" s="4">
        <f t="shared" si="11"/>
        <v>1769.7771000000002</v>
      </c>
      <c r="T46" s="2">
        <f t="shared" si="12"/>
        <v>1</v>
      </c>
      <c r="U46" s="2">
        <f t="shared" si="13"/>
        <v>1</v>
      </c>
      <c r="V46" s="2">
        <f t="shared" si="19"/>
        <v>0.25</v>
      </c>
    </row>
    <row r="47" spans="2:22" x14ac:dyDescent="0.25">
      <c r="B47">
        <v>1</v>
      </c>
      <c r="C47">
        <v>45</v>
      </c>
      <c r="D47" s="1">
        <v>41902</v>
      </c>
      <c r="E47" s="2" t="s">
        <v>11</v>
      </c>
      <c r="F47" s="2" t="s">
        <v>15</v>
      </c>
      <c r="G47" s="2" t="s">
        <v>21</v>
      </c>
      <c r="H47" s="2">
        <f t="shared" si="0"/>
        <v>0</v>
      </c>
      <c r="I47" s="2">
        <f t="shared" si="1"/>
        <v>0</v>
      </c>
      <c r="J47" s="2">
        <f t="shared" si="16"/>
        <v>0</v>
      </c>
      <c r="K47" s="2">
        <f t="shared" si="3"/>
        <v>0</v>
      </c>
      <c r="L47" s="2">
        <f t="shared" si="4"/>
        <v>1</v>
      </c>
      <c r="M47" s="2">
        <f t="shared" si="17"/>
        <v>1</v>
      </c>
      <c r="N47" s="2">
        <f t="shared" si="18"/>
        <v>1</v>
      </c>
      <c r="O47" s="2">
        <f t="shared" si="7"/>
        <v>91</v>
      </c>
      <c r="P47" s="2">
        <f t="shared" si="8"/>
        <v>8747</v>
      </c>
      <c r="Q47" s="4">
        <f t="shared" si="15"/>
        <v>100</v>
      </c>
      <c r="R47" s="2">
        <f t="shared" si="10"/>
        <v>91</v>
      </c>
      <c r="S47" s="4">
        <f t="shared" si="11"/>
        <v>91</v>
      </c>
      <c r="T47" s="2">
        <f t="shared" si="12"/>
        <v>1</v>
      </c>
      <c r="U47" s="2">
        <f t="shared" si="13"/>
        <v>1</v>
      </c>
      <c r="V47" s="2">
        <f t="shared" si="19"/>
        <v>0.25</v>
      </c>
    </row>
    <row r="48" spans="2:22" x14ac:dyDescent="0.25">
      <c r="B48">
        <v>1</v>
      </c>
      <c r="C48">
        <v>46</v>
      </c>
      <c r="D48" s="1">
        <v>41903</v>
      </c>
      <c r="E48" s="2" t="s">
        <v>8</v>
      </c>
      <c r="F48" s="2" t="s">
        <v>10</v>
      </c>
      <c r="G48" s="2" t="s">
        <v>51</v>
      </c>
      <c r="H48" s="2">
        <f t="shared" si="0"/>
        <v>1</v>
      </c>
      <c r="I48" s="2">
        <f t="shared" si="1"/>
        <v>2</v>
      </c>
      <c r="J48" s="2">
        <f t="shared" si="16"/>
        <v>3</v>
      </c>
      <c r="K48" s="2">
        <f t="shared" si="3"/>
        <v>4</v>
      </c>
      <c r="L48" s="2">
        <f t="shared" si="4"/>
        <v>1</v>
      </c>
      <c r="M48" s="2">
        <f t="shared" si="17"/>
        <v>5</v>
      </c>
      <c r="N48" s="2">
        <f t="shared" si="18"/>
        <v>1</v>
      </c>
      <c r="O48" s="2">
        <f t="shared" si="7"/>
        <v>91</v>
      </c>
      <c r="P48" s="2">
        <f t="shared" si="8"/>
        <v>8838</v>
      </c>
      <c r="Q48" s="4">
        <f t="shared" si="15"/>
        <v>100</v>
      </c>
      <c r="R48" s="2">
        <f t="shared" si="10"/>
        <v>91</v>
      </c>
      <c r="S48" s="4">
        <f t="shared" si="11"/>
        <v>91</v>
      </c>
      <c r="T48" s="2">
        <f t="shared" si="12"/>
        <v>0</v>
      </c>
      <c r="U48" s="2">
        <f t="shared" si="13"/>
        <v>0</v>
      </c>
      <c r="V48" s="2">
        <f t="shared" si="19"/>
        <v>0</v>
      </c>
    </row>
    <row r="49" spans="2:22" x14ac:dyDescent="0.25">
      <c r="B49">
        <v>1</v>
      </c>
      <c r="C49">
        <v>47</v>
      </c>
      <c r="D49" s="1">
        <v>41903</v>
      </c>
      <c r="E49" s="2" t="s">
        <v>17</v>
      </c>
      <c r="F49" s="2" t="s">
        <v>19</v>
      </c>
      <c r="G49" s="2" t="s">
        <v>52</v>
      </c>
      <c r="H49" s="2">
        <f t="shared" si="0"/>
        <v>0</v>
      </c>
      <c r="I49" s="2">
        <f t="shared" si="1"/>
        <v>0</v>
      </c>
      <c r="J49" s="2">
        <f t="shared" si="16"/>
        <v>0</v>
      </c>
      <c r="K49" s="2">
        <f t="shared" si="3"/>
        <v>1</v>
      </c>
      <c r="L49" s="2">
        <f t="shared" si="4"/>
        <v>1</v>
      </c>
      <c r="M49" s="2">
        <f t="shared" si="17"/>
        <v>2</v>
      </c>
      <c r="N49" s="2">
        <f t="shared" si="18"/>
        <v>1</v>
      </c>
      <c r="O49" s="2">
        <f t="shared" si="7"/>
        <v>91</v>
      </c>
      <c r="P49" s="2">
        <f t="shared" si="8"/>
        <v>8929</v>
      </c>
      <c r="Q49" s="4">
        <f t="shared" si="15"/>
        <v>100</v>
      </c>
      <c r="R49" s="2">
        <f t="shared" si="10"/>
        <v>91</v>
      </c>
      <c r="S49" s="4">
        <f t="shared" si="11"/>
        <v>91</v>
      </c>
      <c r="T49" s="2">
        <f t="shared" si="12"/>
        <v>1</v>
      </c>
      <c r="U49" s="2">
        <f t="shared" si="13"/>
        <v>1</v>
      </c>
      <c r="V49" s="2">
        <f t="shared" si="19"/>
        <v>0.25</v>
      </c>
    </row>
    <row r="50" spans="2:22" x14ac:dyDescent="0.25">
      <c r="B50">
        <v>1</v>
      </c>
      <c r="C50">
        <v>48</v>
      </c>
      <c r="D50" s="1">
        <v>41903</v>
      </c>
      <c r="E50" s="2" t="s">
        <v>3</v>
      </c>
      <c r="F50" s="2" t="s">
        <v>4</v>
      </c>
      <c r="G50" s="2" t="s">
        <v>21</v>
      </c>
      <c r="H50" s="2">
        <f t="shared" si="0"/>
        <v>0</v>
      </c>
      <c r="I50" s="2">
        <f t="shared" si="1"/>
        <v>0</v>
      </c>
      <c r="J50" s="2">
        <f t="shared" si="16"/>
        <v>0</v>
      </c>
      <c r="K50" s="2">
        <f t="shared" si="3"/>
        <v>0</v>
      </c>
      <c r="L50" s="2">
        <f t="shared" si="4"/>
        <v>1</v>
      </c>
      <c r="M50" s="2">
        <f t="shared" si="17"/>
        <v>1</v>
      </c>
      <c r="N50" s="2">
        <f t="shared" si="18"/>
        <v>1</v>
      </c>
      <c r="O50" s="2">
        <f t="shared" si="7"/>
        <v>91</v>
      </c>
      <c r="P50" s="2">
        <f t="shared" si="8"/>
        <v>9020</v>
      </c>
      <c r="Q50" s="4">
        <f t="shared" si="15"/>
        <v>100</v>
      </c>
      <c r="R50" s="2">
        <f t="shared" si="10"/>
        <v>91</v>
      </c>
      <c r="S50" s="4">
        <f t="shared" si="11"/>
        <v>91</v>
      </c>
      <c r="T50" s="2">
        <f t="shared" si="12"/>
        <v>1</v>
      </c>
      <c r="U50" s="2">
        <f t="shared" si="13"/>
        <v>1</v>
      </c>
      <c r="V50" s="2">
        <f t="shared" si="19"/>
        <v>0.25</v>
      </c>
    </row>
    <row r="51" spans="2:22" x14ac:dyDescent="0.25">
      <c r="B51">
        <v>1</v>
      </c>
      <c r="C51">
        <v>49</v>
      </c>
      <c r="D51" s="1">
        <v>41903</v>
      </c>
      <c r="E51" s="2" t="s">
        <v>9</v>
      </c>
      <c r="F51" s="2" t="s">
        <v>1</v>
      </c>
      <c r="G51" s="2" t="s">
        <v>53</v>
      </c>
      <c r="H51" s="2">
        <f t="shared" si="0"/>
        <v>1</v>
      </c>
      <c r="I51" s="2">
        <f t="shared" si="1"/>
        <v>1</v>
      </c>
      <c r="J51" s="2">
        <f t="shared" si="16"/>
        <v>2</v>
      </c>
      <c r="K51" s="2">
        <f t="shared" si="3"/>
        <v>1</v>
      </c>
      <c r="L51" s="2">
        <f t="shared" si="4"/>
        <v>2</v>
      </c>
      <c r="M51" s="2">
        <f t="shared" si="17"/>
        <v>3</v>
      </c>
      <c r="N51" s="2">
        <f t="shared" si="18"/>
        <v>1</v>
      </c>
      <c r="O51" s="2">
        <f t="shared" si="7"/>
        <v>91</v>
      </c>
      <c r="P51" s="2">
        <f t="shared" si="8"/>
        <v>9111</v>
      </c>
      <c r="Q51" s="4">
        <f t="shared" si="15"/>
        <v>100</v>
      </c>
      <c r="R51" s="2">
        <f t="shared" si="10"/>
        <v>91</v>
      </c>
      <c r="S51" s="4">
        <f t="shared" si="11"/>
        <v>91</v>
      </c>
      <c r="T51" s="2">
        <f t="shared" si="12"/>
        <v>0</v>
      </c>
      <c r="U51" s="2">
        <f t="shared" si="13"/>
        <v>0</v>
      </c>
      <c r="V51" s="2">
        <f t="shared" si="19"/>
        <v>0</v>
      </c>
    </row>
    <row r="52" spans="2:22" x14ac:dyDescent="0.25">
      <c r="B52">
        <v>1</v>
      </c>
      <c r="C52">
        <v>50</v>
      </c>
      <c r="D52" s="1">
        <v>41909</v>
      </c>
      <c r="E52" s="2" t="s">
        <v>0</v>
      </c>
      <c r="F52" s="2" t="s">
        <v>3</v>
      </c>
      <c r="G52" s="2" t="s">
        <v>52</v>
      </c>
      <c r="H52" s="2">
        <f t="shared" si="0"/>
        <v>0</v>
      </c>
      <c r="I52" s="2">
        <f t="shared" si="1"/>
        <v>0</v>
      </c>
      <c r="J52" s="2">
        <f t="shared" si="16"/>
        <v>0</v>
      </c>
      <c r="K52" s="2">
        <f t="shared" si="3"/>
        <v>1</v>
      </c>
      <c r="L52" s="2">
        <f t="shared" si="4"/>
        <v>1</v>
      </c>
      <c r="M52" s="2">
        <f t="shared" si="17"/>
        <v>2</v>
      </c>
      <c r="N52" s="2">
        <f t="shared" si="18"/>
        <v>1</v>
      </c>
      <c r="O52" s="2">
        <f t="shared" si="7"/>
        <v>91</v>
      </c>
      <c r="P52" s="2">
        <f t="shared" si="8"/>
        <v>9202</v>
      </c>
      <c r="Q52" s="4">
        <f t="shared" si="15"/>
        <v>100</v>
      </c>
      <c r="R52" s="2">
        <f t="shared" si="10"/>
        <v>91</v>
      </c>
      <c r="S52" s="4">
        <f t="shared" si="11"/>
        <v>91</v>
      </c>
      <c r="T52" s="2">
        <f t="shared" si="12"/>
        <v>1</v>
      </c>
      <c r="U52" s="2">
        <f t="shared" si="13"/>
        <v>1</v>
      </c>
      <c r="V52" s="2">
        <f t="shared" si="19"/>
        <v>0.25</v>
      </c>
    </row>
    <row r="53" spans="2:22" x14ac:dyDescent="0.25">
      <c r="B53">
        <v>1</v>
      </c>
      <c r="C53">
        <v>51</v>
      </c>
      <c r="D53" s="1">
        <v>41909</v>
      </c>
      <c r="E53" s="2" t="s">
        <v>1</v>
      </c>
      <c r="F53" s="2" t="s">
        <v>8</v>
      </c>
      <c r="G53" s="2" t="s">
        <v>31</v>
      </c>
      <c r="H53" s="2">
        <f t="shared" si="0"/>
        <v>0</v>
      </c>
      <c r="I53" s="2">
        <f t="shared" si="1"/>
        <v>0</v>
      </c>
      <c r="J53" s="2">
        <f t="shared" si="16"/>
        <v>0</v>
      </c>
      <c r="K53" s="2">
        <f t="shared" si="3"/>
        <v>2</v>
      </c>
      <c r="L53" s="2">
        <f t="shared" si="4"/>
        <v>0</v>
      </c>
      <c r="M53" s="2">
        <f t="shared" si="17"/>
        <v>2</v>
      </c>
      <c r="N53" s="2">
        <f t="shared" si="18"/>
        <v>1</v>
      </c>
      <c r="O53" s="2">
        <f t="shared" si="7"/>
        <v>91</v>
      </c>
      <c r="P53" s="2">
        <f t="shared" si="8"/>
        <v>9293</v>
      </c>
      <c r="Q53" s="4">
        <f t="shared" si="15"/>
        <v>100</v>
      </c>
      <c r="R53" s="2">
        <f t="shared" si="10"/>
        <v>91</v>
      </c>
      <c r="S53" s="4">
        <f t="shared" si="11"/>
        <v>91</v>
      </c>
      <c r="T53" s="2">
        <f t="shared" si="12"/>
        <v>1</v>
      </c>
      <c r="U53" s="2">
        <f t="shared" si="13"/>
        <v>1</v>
      </c>
      <c r="V53" s="2">
        <f t="shared" si="19"/>
        <v>0.25</v>
      </c>
    </row>
    <row r="54" spans="2:22" x14ac:dyDescent="0.25">
      <c r="B54">
        <v>1</v>
      </c>
      <c r="C54">
        <v>52</v>
      </c>
      <c r="D54" s="1">
        <v>41909</v>
      </c>
      <c r="E54" s="2" t="s">
        <v>14</v>
      </c>
      <c r="F54" s="2" t="s">
        <v>9</v>
      </c>
      <c r="G54" s="2" t="s">
        <v>52</v>
      </c>
      <c r="H54" s="2">
        <f t="shared" si="0"/>
        <v>0</v>
      </c>
      <c r="I54" s="2">
        <f t="shared" si="1"/>
        <v>0</v>
      </c>
      <c r="J54" s="2">
        <f t="shared" si="16"/>
        <v>0</v>
      </c>
      <c r="K54" s="2">
        <f t="shared" si="3"/>
        <v>1</v>
      </c>
      <c r="L54" s="2">
        <f t="shared" si="4"/>
        <v>1</v>
      </c>
      <c r="M54" s="2">
        <f t="shared" si="17"/>
        <v>2</v>
      </c>
      <c r="N54" s="2">
        <f t="shared" si="18"/>
        <v>1</v>
      </c>
      <c r="O54" s="2">
        <f t="shared" si="7"/>
        <v>91</v>
      </c>
      <c r="P54" s="2">
        <f t="shared" si="8"/>
        <v>9384</v>
      </c>
      <c r="Q54" s="4">
        <f t="shared" si="15"/>
        <v>100</v>
      </c>
      <c r="R54" s="2">
        <f t="shared" si="10"/>
        <v>91</v>
      </c>
      <c r="S54" s="4">
        <f t="shared" si="11"/>
        <v>91</v>
      </c>
      <c r="T54" s="2">
        <f t="shared" si="12"/>
        <v>1</v>
      </c>
      <c r="U54" s="2">
        <f t="shared" si="13"/>
        <v>1</v>
      </c>
      <c r="V54" s="2">
        <f t="shared" si="19"/>
        <v>0.25</v>
      </c>
    </row>
    <row r="55" spans="2:22" x14ac:dyDescent="0.25">
      <c r="B55">
        <v>1</v>
      </c>
      <c r="C55">
        <v>53</v>
      </c>
      <c r="D55" s="1">
        <v>41909</v>
      </c>
      <c r="E55" s="2" t="s">
        <v>10</v>
      </c>
      <c r="F55" s="2" t="s">
        <v>2</v>
      </c>
      <c r="G55" s="2" t="s">
        <v>54</v>
      </c>
      <c r="H55" s="2">
        <f t="shared" si="0"/>
        <v>2</v>
      </c>
      <c r="I55" s="2">
        <f t="shared" si="1"/>
        <v>1</v>
      </c>
      <c r="J55" s="2">
        <f t="shared" si="16"/>
        <v>3</v>
      </c>
      <c r="K55" s="2">
        <f t="shared" si="3"/>
        <v>0</v>
      </c>
      <c r="L55" s="2">
        <f t="shared" si="4"/>
        <v>0</v>
      </c>
      <c r="M55" s="2">
        <f t="shared" si="17"/>
        <v>0</v>
      </c>
      <c r="N55" s="2">
        <f t="shared" si="18"/>
        <v>0</v>
      </c>
      <c r="O55" s="2">
        <f t="shared" si="7"/>
        <v>-100</v>
      </c>
      <c r="P55" s="2">
        <f t="shared" si="8"/>
        <v>9284</v>
      </c>
      <c r="Q55" s="4">
        <f t="shared" si="15"/>
        <v>100</v>
      </c>
      <c r="R55" s="2">
        <f t="shared" si="10"/>
        <v>0</v>
      </c>
      <c r="S55" s="4">
        <f t="shared" si="11"/>
        <v>-100</v>
      </c>
      <c r="T55" s="2">
        <f t="shared" si="12"/>
        <v>0</v>
      </c>
      <c r="U55" s="2">
        <f t="shared" si="13"/>
        <v>0</v>
      </c>
      <c r="V55" s="2">
        <f t="shared" si="19"/>
        <v>0</v>
      </c>
    </row>
    <row r="56" spans="2:22" x14ac:dyDescent="0.25">
      <c r="B56">
        <v>1</v>
      </c>
      <c r="C56">
        <v>54</v>
      </c>
      <c r="D56" s="1">
        <v>41909</v>
      </c>
      <c r="E56" s="2" t="s">
        <v>5</v>
      </c>
      <c r="F56" s="2" t="s">
        <v>11</v>
      </c>
      <c r="G56" s="2" t="s">
        <v>28</v>
      </c>
      <c r="H56" s="2">
        <f t="shared" si="0"/>
        <v>0</v>
      </c>
      <c r="I56" s="2">
        <f t="shared" si="1"/>
        <v>0</v>
      </c>
      <c r="J56" s="2">
        <f t="shared" si="16"/>
        <v>0</v>
      </c>
      <c r="K56" s="2">
        <f t="shared" si="3"/>
        <v>0</v>
      </c>
      <c r="L56" s="2">
        <f t="shared" si="4"/>
        <v>0</v>
      </c>
      <c r="M56" s="2">
        <f t="shared" si="17"/>
        <v>0</v>
      </c>
      <c r="N56" s="2">
        <f t="shared" si="18"/>
        <v>0</v>
      </c>
      <c r="O56" s="2">
        <f t="shared" si="7"/>
        <v>-100</v>
      </c>
      <c r="P56" s="2">
        <f t="shared" si="8"/>
        <v>9184</v>
      </c>
      <c r="Q56" s="4">
        <f t="shared" si="15"/>
        <v>210</v>
      </c>
      <c r="R56" s="2">
        <f t="shared" si="10"/>
        <v>0</v>
      </c>
      <c r="S56" s="4">
        <f t="shared" si="11"/>
        <v>-210</v>
      </c>
      <c r="T56" s="2">
        <f t="shared" si="12"/>
        <v>1</v>
      </c>
      <c r="U56" s="2">
        <f t="shared" si="13"/>
        <v>-1</v>
      </c>
      <c r="V56" s="2">
        <f t="shared" si="19"/>
        <v>-1</v>
      </c>
    </row>
    <row r="57" spans="2:22" x14ac:dyDescent="0.25">
      <c r="B57">
        <v>1</v>
      </c>
      <c r="C57">
        <v>55</v>
      </c>
      <c r="D57" s="1">
        <v>41909</v>
      </c>
      <c r="E57" s="2" t="s">
        <v>15</v>
      </c>
      <c r="F57" s="2" t="s">
        <v>6</v>
      </c>
      <c r="G57" s="2" t="s">
        <v>55</v>
      </c>
      <c r="H57" s="2">
        <f t="shared" si="0"/>
        <v>0</v>
      </c>
      <c r="I57" s="2">
        <f t="shared" si="1"/>
        <v>0</v>
      </c>
      <c r="J57" s="2">
        <f t="shared" si="16"/>
        <v>0</v>
      </c>
      <c r="K57" s="2">
        <f t="shared" si="3"/>
        <v>2</v>
      </c>
      <c r="L57" s="2">
        <f t="shared" si="4"/>
        <v>1</v>
      </c>
      <c r="M57" s="2">
        <f t="shared" si="17"/>
        <v>3</v>
      </c>
      <c r="N57" s="2">
        <f t="shared" si="18"/>
        <v>1</v>
      </c>
      <c r="O57" s="2">
        <f t="shared" si="7"/>
        <v>91</v>
      </c>
      <c r="P57" s="2">
        <f t="shared" si="8"/>
        <v>9275</v>
      </c>
      <c r="Q57" s="4">
        <f t="shared" si="15"/>
        <v>441</v>
      </c>
      <c r="R57" s="2">
        <f t="shared" si="10"/>
        <v>401.31</v>
      </c>
      <c r="S57" s="4">
        <f t="shared" si="11"/>
        <v>401.31</v>
      </c>
      <c r="T57" s="2">
        <f t="shared" si="12"/>
        <v>1</v>
      </c>
      <c r="U57" s="2">
        <f t="shared" si="13"/>
        <v>1</v>
      </c>
      <c r="V57" s="2">
        <f t="shared" si="19"/>
        <v>0.25</v>
      </c>
    </row>
    <row r="58" spans="2:22" x14ac:dyDescent="0.25">
      <c r="B58">
        <v>1</v>
      </c>
      <c r="C58">
        <v>56</v>
      </c>
      <c r="D58" s="1">
        <v>41909</v>
      </c>
      <c r="E58" s="2" t="s">
        <v>7</v>
      </c>
      <c r="F58" s="2" t="s">
        <v>17</v>
      </c>
      <c r="G58" s="2" t="s">
        <v>56</v>
      </c>
      <c r="H58" s="2">
        <f t="shared" si="0"/>
        <v>2</v>
      </c>
      <c r="I58" s="2">
        <f t="shared" si="1"/>
        <v>2</v>
      </c>
      <c r="J58" s="2">
        <f t="shared" si="16"/>
        <v>4</v>
      </c>
      <c r="K58" s="2">
        <f t="shared" si="3"/>
        <v>0</v>
      </c>
      <c r="L58" s="2">
        <f t="shared" si="4"/>
        <v>2</v>
      </c>
      <c r="M58" s="2">
        <f t="shared" si="17"/>
        <v>2</v>
      </c>
      <c r="N58" s="2">
        <f t="shared" si="18"/>
        <v>0</v>
      </c>
      <c r="O58" s="2">
        <f t="shared" si="7"/>
        <v>-100</v>
      </c>
      <c r="P58" s="2">
        <f t="shared" si="8"/>
        <v>9175</v>
      </c>
      <c r="Q58" s="4">
        <f t="shared" si="15"/>
        <v>100</v>
      </c>
      <c r="R58" s="2">
        <f t="shared" si="10"/>
        <v>0</v>
      </c>
      <c r="S58" s="4">
        <f t="shared" si="11"/>
        <v>-100</v>
      </c>
      <c r="T58" s="2">
        <f t="shared" si="12"/>
        <v>0</v>
      </c>
      <c r="U58" s="2">
        <f t="shared" si="13"/>
        <v>0</v>
      </c>
      <c r="V58" s="2">
        <f t="shared" si="19"/>
        <v>0</v>
      </c>
    </row>
    <row r="59" spans="2:22" x14ac:dyDescent="0.25">
      <c r="B59">
        <v>1</v>
      </c>
      <c r="C59">
        <v>57</v>
      </c>
      <c r="D59" s="1">
        <v>41909</v>
      </c>
      <c r="E59" s="2" t="s">
        <v>19</v>
      </c>
      <c r="F59" s="2" t="s">
        <v>13</v>
      </c>
      <c r="G59" s="2" t="s">
        <v>57</v>
      </c>
      <c r="H59" s="2">
        <f t="shared" si="0"/>
        <v>1</v>
      </c>
      <c r="I59" s="2">
        <f t="shared" si="1"/>
        <v>0</v>
      </c>
      <c r="J59" s="2">
        <f t="shared" si="16"/>
        <v>1</v>
      </c>
      <c r="K59" s="2">
        <f t="shared" si="3"/>
        <v>2</v>
      </c>
      <c r="L59" s="2">
        <f t="shared" si="4"/>
        <v>0</v>
      </c>
      <c r="M59" s="2">
        <f t="shared" si="17"/>
        <v>2</v>
      </c>
      <c r="N59" s="2">
        <f t="shared" si="18"/>
        <v>1</v>
      </c>
      <c r="O59" s="2">
        <f t="shared" si="7"/>
        <v>91</v>
      </c>
      <c r="P59" s="2">
        <f t="shared" si="8"/>
        <v>9266</v>
      </c>
      <c r="Q59" s="4">
        <f t="shared" si="15"/>
        <v>210</v>
      </c>
      <c r="R59" s="2">
        <f t="shared" si="10"/>
        <v>191.1</v>
      </c>
      <c r="S59" s="4">
        <f t="shared" si="11"/>
        <v>191.1</v>
      </c>
      <c r="T59" s="2">
        <f t="shared" si="12"/>
        <v>0</v>
      </c>
      <c r="U59" s="2">
        <f t="shared" si="13"/>
        <v>0</v>
      </c>
      <c r="V59" s="2">
        <f t="shared" si="19"/>
        <v>0</v>
      </c>
    </row>
    <row r="60" spans="2:22" x14ac:dyDescent="0.25">
      <c r="B60">
        <v>1</v>
      </c>
      <c r="C60">
        <v>58</v>
      </c>
      <c r="D60" s="1">
        <v>41910</v>
      </c>
      <c r="E60" s="2" t="s">
        <v>4</v>
      </c>
      <c r="F60" s="2" t="s">
        <v>18</v>
      </c>
      <c r="G60" s="2" t="s">
        <v>45</v>
      </c>
      <c r="H60" s="2">
        <f t="shared" si="0"/>
        <v>2</v>
      </c>
      <c r="I60" s="2">
        <f t="shared" si="1"/>
        <v>0</v>
      </c>
      <c r="J60" s="2">
        <f t="shared" si="16"/>
        <v>2</v>
      </c>
      <c r="K60" s="2">
        <f t="shared" si="3"/>
        <v>2</v>
      </c>
      <c r="L60" s="2">
        <f t="shared" si="4"/>
        <v>0</v>
      </c>
      <c r="M60" s="2">
        <f t="shared" si="17"/>
        <v>2</v>
      </c>
      <c r="N60" s="2">
        <f t="shared" si="18"/>
        <v>0</v>
      </c>
      <c r="O60" s="2">
        <f t="shared" si="7"/>
        <v>-100</v>
      </c>
      <c r="P60" s="2">
        <f t="shared" si="8"/>
        <v>9166</v>
      </c>
      <c r="Q60" s="4">
        <f t="shared" si="15"/>
        <v>100</v>
      </c>
      <c r="R60" s="2">
        <f t="shared" si="10"/>
        <v>0</v>
      </c>
      <c r="S60" s="4">
        <f t="shared" si="11"/>
        <v>-100</v>
      </c>
      <c r="T60" s="2">
        <f t="shared" si="12"/>
        <v>0</v>
      </c>
      <c r="U60" s="2">
        <f t="shared" si="13"/>
        <v>0</v>
      </c>
      <c r="V60" s="2">
        <f t="shared" si="19"/>
        <v>0</v>
      </c>
    </row>
    <row r="61" spans="2:22" x14ac:dyDescent="0.25">
      <c r="B61">
        <v>1</v>
      </c>
      <c r="C61">
        <v>59</v>
      </c>
      <c r="D61" s="1">
        <v>41911</v>
      </c>
      <c r="E61" s="2" t="s">
        <v>12</v>
      </c>
      <c r="F61" s="2" t="s">
        <v>16</v>
      </c>
      <c r="G61" s="2" t="s">
        <v>30</v>
      </c>
      <c r="H61" s="2">
        <f t="shared" si="0"/>
        <v>1</v>
      </c>
      <c r="I61" s="2">
        <f t="shared" si="1"/>
        <v>0</v>
      </c>
      <c r="J61" s="2">
        <f t="shared" si="16"/>
        <v>1</v>
      </c>
      <c r="K61" s="2">
        <f t="shared" si="3"/>
        <v>0</v>
      </c>
      <c r="L61" s="2">
        <f t="shared" si="4"/>
        <v>0</v>
      </c>
      <c r="M61" s="2">
        <f t="shared" si="17"/>
        <v>0</v>
      </c>
      <c r="N61" s="2">
        <f t="shared" si="18"/>
        <v>0</v>
      </c>
      <c r="O61" s="2">
        <f t="shared" si="7"/>
        <v>-100</v>
      </c>
      <c r="P61" s="2">
        <f t="shared" si="8"/>
        <v>9066</v>
      </c>
      <c r="Q61" s="4">
        <f t="shared" si="15"/>
        <v>210</v>
      </c>
      <c r="R61" s="2">
        <f t="shared" si="10"/>
        <v>0</v>
      </c>
      <c r="S61" s="4">
        <f t="shared" si="11"/>
        <v>-210</v>
      </c>
      <c r="T61" s="2">
        <f t="shared" si="12"/>
        <v>0</v>
      </c>
      <c r="U61" s="2">
        <f t="shared" si="13"/>
        <v>0</v>
      </c>
      <c r="V61" s="2">
        <f t="shared" si="19"/>
        <v>0</v>
      </c>
    </row>
    <row r="62" spans="2:22" x14ac:dyDescent="0.25">
      <c r="B62">
        <v>1</v>
      </c>
      <c r="C62">
        <v>60</v>
      </c>
      <c r="D62" s="1">
        <v>41916</v>
      </c>
      <c r="E62" s="2" t="s">
        <v>13</v>
      </c>
      <c r="F62" s="2" t="s">
        <v>17</v>
      </c>
      <c r="G62" s="2" t="s">
        <v>58</v>
      </c>
      <c r="H62" s="2">
        <f t="shared" si="0"/>
        <v>0</v>
      </c>
      <c r="I62" s="2">
        <f t="shared" si="1"/>
        <v>0</v>
      </c>
      <c r="J62" s="2">
        <f t="shared" si="16"/>
        <v>0</v>
      </c>
      <c r="K62" s="2">
        <f t="shared" si="3"/>
        <v>0</v>
      </c>
      <c r="L62" s="2">
        <f t="shared" si="4"/>
        <v>2</v>
      </c>
      <c r="M62" s="2">
        <f t="shared" si="17"/>
        <v>2</v>
      </c>
      <c r="N62" s="2">
        <f t="shared" si="18"/>
        <v>1</v>
      </c>
      <c r="O62" s="2">
        <f t="shared" si="7"/>
        <v>91</v>
      </c>
      <c r="P62" s="2">
        <f t="shared" si="8"/>
        <v>9157</v>
      </c>
      <c r="Q62" s="4">
        <f t="shared" si="15"/>
        <v>441</v>
      </c>
      <c r="R62" s="2">
        <f t="shared" si="10"/>
        <v>401.31</v>
      </c>
      <c r="S62" s="4">
        <f t="shared" si="11"/>
        <v>401.31</v>
      </c>
      <c r="T62" s="2">
        <f t="shared" si="12"/>
        <v>1</v>
      </c>
      <c r="U62" s="2">
        <f t="shared" si="13"/>
        <v>1</v>
      </c>
      <c r="V62" s="2">
        <f t="shared" si="19"/>
        <v>0.25</v>
      </c>
    </row>
    <row r="63" spans="2:22" x14ac:dyDescent="0.25">
      <c r="B63">
        <v>1</v>
      </c>
      <c r="C63">
        <v>61</v>
      </c>
      <c r="D63" s="1">
        <v>41916</v>
      </c>
      <c r="E63" s="2" t="s">
        <v>8</v>
      </c>
      <c r="F63" s="2" t="s">
        <v>18</v>
      </c>
      <c r="G63" s="2" t="s">
        <v>59</v>
      </c>
      <c r="H63" s="2">
        <f t="shared" si="0"/>
        <v>2</v>
      </c>
      <c r="I63" s="2">
        <f t="shared" si="1"/>
        <v>1</v>
      </c>
      <c r="J63" s="2">
        <f t="shared" si="16"/>
        <v>3</v>
      </c>
      <c r="K63" s="2">
        <f t="shared" si="3"/>
        <v>0</v>
      </c>
      <c r="L63" s="2">
        <f t="shared" si="4"/>
        <v>1</v>
      </c>
      <c r="M63" s="2">
        <f t="shared" si="17"/>
        <v>1</v>
      </c>
      <c r="N63" s="2">
        <f t="shared" si="18"/>
        <v>0</v>
      </c>
      <c r="O63" s="2">
        <f t="shared" si="7"/>
        <v>-100</v>
      </c>
      <c r="P63" s="2">
        <f t="shared" si="8"/>
        <v>9057</v>
      </c>
      <c r="Q63" s="4">
        <f t="shared" si="15"/>
        <v>100</v>
      </c>
      <c r="R63" s="2">
        <f t="shared" si="10"/>
        <v>0</v>
      </c>
      <c r="S63" s="4">
        <f t="shared" si="11"/>
        <v>-100</v>
      </c>
      <c r="T63" s="2">
        <f t="shared" si="12"/>
        <v>0</v>
      </c>
      <c r="U63" s="2">
        <f t="shared" si="13"/>
        <v>0</v>
      </c>
      <c r="V63" s="2">
        <f t="shared" si="19"/>
        <v>0</v>
      </c>
    </row>
    <row r="64" spans="2:22" x14ac:dyDescent="0.25">
      <c r="B64">
        <v>1</v>
      </c>
      <c r="C64">
        <v>62</v>
      </c>
      <c r="D64" s="1">
        <v>41916</v>
      </c>
      <c r="E64" s="2" t="s">
        <v>14</v>
      </c>
      <c r="F64" s="2" t="s">
        <v>4</v>
      </c>
      <c r="G64" s="2" t="s">
        <v>25</v>
      </c>
      <c r="H64" s="2">
        <f t="shared" si="0"/>
        <v>1</v>
      </c>
      <c r="I64" s="2">
        <f t="shared" si="1"/>
        <v>0</v>
      </c>
      <c r="J64" s="2">
        <f t="shared" si="16"/>
        <v>1</v>
      </c>
      <c r="K64" s="2">
        <f t="shared" si="3"/>
        <v>1</v>
      </c>
      <c r="L64" s="2">
        <f t="shared" si="4"/>
        <v>1</v>
      </c>
      <c r="M64" s="2">
        <f t="shared" si="17"/>
        <v>2</v>
      </c>
      <c r="N64" s="2">
        <f t="shared" si="18"/>
        <v>1</v>
      </c>
      <c r="O64" s="2">
        <f t="shared" si="7"/>
        <v>91</v>
      </c>
      <c r="P64" s="2">
        <f t="shared" si="8"/>
        <v>9148</v>
      </c>
      <c r="Q64" s="4">
        <f t="shared" si="15"/>
        <v>210</v>
      </c>
      <c r="R64" s="2">
        <f t="shared" si="10"/>
        <v>191.1</v>
      </c>
      <c r="S64" s="4">
        <f t="shared" si="11"/>
        <v>191.1</v>
      </c>
      <c r="T64" s="2">
        <f t="shared" si="12"/>
        <v>0</v>
      </c>
      <c r="U64" s="2">
        <f t="shared" si="13"/>
        <v>0</v>
      </c>
      <c r="V64" s="2">
        <f t="shared" si="19"/>
        <v>0</v>
      </c>
    </row>
    <row r="65" spans="2:22" x14ac:dyDescent="0.25">
      <c r="B65">
        <v>1</v>
      </c>
      <c r="C65">
        <v>63</v>
      </c>
      <c r="D65" s="1">
        <v>41916</v>
      </c>
      <c r="E65" s="2" t="s">
        <v>5</v>
      </c>
      <c r="F65" s="2" t="s">
        <v>12</v>
      </c>
      <c r="G65" s="2" t="s">
        <v>49</v>
      </c>
      <c r="H65" s="2">
        <f t="shared" si="0"/>
        <v>2</v>
      </c>
      <c r="I65" s="2">
        <f t="shared" si="1"/>
        <v>1</v>
      </c>
      <c r="J65" s="2">
        <f t="shared" si="16"/>
        <v>3</v>
      </c>
      <c r="K65" s="2">
        <f t="shared" si="3"/>
        <v>1</v>
      </c>
      <c r="L65" s="2">
        <f t="shared" si="4"/>
        <v>0</v>
      </c>
      <c r="M65" s="2">
        <f t="shared" si="17"/>
        <v>1</v>
      </c>
      <c r="N65" s="2">
        <f t="shared" si="18"/>
        <v>0</v>
      </c>
      <c r="O65" s="2">
        <f t="shared" si="7"/>
        <v>-100</v>
      </c>
      <c r="P65" s="2">
        <f t="shared" si="8"/>
        <v>9048</v>
      </c>
      <c r="Q65" s="4">
        <f t="shared" si="15"/>
        <v>100</v>
      </c>
      <c r="R65" s="2">
        <f t="shared" si="10"/>
        <v>0</v>
      </c>
      <c r="S65" s="4">
        <f t="shared" si="11"/>
        <v>-100</v>
      </c>
      <c r="T65" s="2">
        <f t="shared" si="12"/>
        <v>0</v>
      </c>
      <c r="U65" s="2">
        <f t="shared" si="13"/>
        <v>0</v>
      </c>
      <c r="V65" s="2">
        <f t="shared" si="19"/>
        <v>0</v>
      </c>
    </row>
    <row r="66" spans="2:22" x14ac:dyDescent="0.25">
      <c r="B66">
        <v>1</v>
      </c>
      <c r="C66">
        <v>64</v>
      </c>
      <c r="D66" s="1">
        <v>41916</v>
      </c>
      <c r="E66" s="2" t="s">
        <v>11</v>
      </c>
      <c r="F66" s="2" t="s">
        <v>16</v>
      </c>
      <c r="G66" s="2" t="s">
        <v>22</v>
      </c>
      <c r="H66" s="2">
        <f t="shared" si="0"/>
        <v>1</v>
      </c>
      <c r="I66" s="2">
        <f t="shared" si="1"/>
        <v>1</v>
      </c>
      <c r="J66" s="2">
        <f t="shared" si="16"/>
        <v>2</v>
      </c>
      <c r="K66" s="2">
        <f t="shared" si="3"/>
        <v>1</v>
      </c>
      <c r="L66" s="2">
        <f t="shared" si="4"/>
        <v>1</v>
      </c>
      <c r="M66" s="2">
        <f t="shared" si="17"/>
        <v>2</v>
      </c>
      <c r="N66" s="2">
        <f t="shared" si="18"/>
        <v>0</v>
      </c>
      <c r="O66" s="2">
        <f t="shared" si="7"/>
        <v>-100</v>
      </c>
      <c r="P66" s="2">
        <f t="shared" si="8"/>
        <v>8948</v>
      </c>
      <c r="Q66" s="4">
        <f t="shared" si="15"/>
        <v>210</v>
      </c>
      <c r="R66" s="2">
        <f t="shared" si="10"/>
        <v>0</v>
      </c>
      <c r="S66" s="4">
        <f t="shared" si="11"/>
        <v>-210</v>
      </c>
      <c r="T66" s="2">
        <f t="shared" si="12"/>
        <v>0</v>
      </c>
      <c r="U66" s="2">
        <f t="shared" si="13"/>
        <v>0</v>
      </c>
      <c r="V66" s="2">
        <f t="shared" si="19"/>
        <v>0</v>
      </c>
    </row>
    <row r="67" spans="2:22" x14ac:dyDescent="0.25">
      <c r="B67">
        <v>1</v>
      </c>
      <c r="C67">
        <v>65</v>
      </c>
      <c r="D67" s="1">
        <v>41916</v>
      </c>
      <c r="E67" s="2" t="s">
        <v>7</v>
      </c>
      <c r="F67" s="2" t="s">
        <v>1</v>
      </c>
      <c r="G67" s="2" t="s">
        <v>31</v>
      </c>
      <c r="H67" s="2">
        <f t="shared" ref="H67:H121" si="20">VALUE(MID($G67,6,1))</f>
        <v>0</v>
      </c>
      <c r="I67" s="2">
        <f t="shared" ref="I67:I121" si="21">VALUE(MID($G67,8,1))</f>
        <v>0</v>
      </c>
      <c r="J67" s="2">
        <f t="shared" si="16"/>
        <v>0</v>
      </c>
      <c r="K67" s="2">
        <f t="shared" ref="K67:K121" si="22">VALUE(MID($G67,10,1))</f>
        <v>2</v>
      </c>
      <c r="L67" s="2">
        <f t="shared" ref="L67:L121" si="23">VALUE(MID($G67,12,1))</f>
        <v>0</v>
      </c>
      <c r="M67" s="2">
        <f t="shared" si="17"/>
        <v>2</v>
      </c>
      <c r="N67" s="2">
        <f t="shared" si="18"/>
        <v>1</v>
      </c>
      <c r="O67" s="2">
        <f t="shared" si="7"/>
        <v>91</v>
      </c>
      <c r="P67" s="2">
        <f t="shared" si="8"/>
        <v>9039</v>
      </c>
      <c r="Q67" s="4">
        <f t="shared" si="15"/>
        <v>441</v>
      </c>
      <c r="R67" s="2">
        <f t="shared" si="10"/>
        <v>401.31</v>
      </c>
      <c r="S67" s="4">
        <f t="shared" si="11"/>
        <v>401.31</v>
      </c>
      <c r="T67" s="2">
        <f t="shared" si="12"/>
        <v>1</v>
      </c>
      <c r="U67" s="2">
        <f t="shared" si="13"/>
        <v>1</v>
      </c>
      <c r="V67" s="2">
        <f t="shared" si="19"/>
        <v>0.25</v>
      </c>
    </row>
    <row r="68" spans="2:22" x14ac:dyDescent="0.25">
      <c r="B68">
        <v>1</v>
      </c>
      <c r="C68">
        <v>66</v>
      </c>
      <c r="D68" s="1">
        <v>41917</v>
      </c>
      <c r="E68" s="2" t="s">
        <v>2</v>
      </c>
      <c r="F68" s="2" t="s">
        <v>6</v>
      </c>
      <c r="G68" s="2" t="s">
        <v>60</v>
      </c>
      <c r="H68" s="2">
        <f t="shared" si="20"/>
        <v>1</v>
      </c>
      <c r="I68" s="2">
        <f t="shared" si="21"/>
        <v>0</v>
      </c>
      <c r="J68" s="2">
        <f t="shared" si="16"/>
        <v>1</v>
      </c>
      <c r="K68" s="2">
        <f t="shared" si="22"/>
        <v>1</v>
      </c>
      <c r="L68" s="2">
        <f t="shared" si="23"/>
        <v>0</v>
      </c>
      <c r="M68" s="2">
        <f t="shared" si="17"/>
        <v>1</v>
      </c>
      <c r="N68" s="2">
        <f t="shared" si="18"/>
        <v>0</v>
      </c>
      <c r="O68" s="2">
        <f t="shared" ref="O68:O121" si="24">VALUE(IF(N68&gt;0,91,-100))</f>
        <v>-100</v>
      </c>
      <c r="P68" s="2">
        <f t="shared" ref="P68:P121" si="25">P67+O68</f>
        <v>8939</v>
      </c>
      <c r="Q68" s="4">
        <f t="shared" si="15"/>
        <v>100</v>
      </c>
      <c r="R68" s="2">
        <f t="shared" ref="R68:R121" si="26">IF(N68&gt;0,Q68*0.91,100*0)</f>
        <v>0</v>
      </c>
      <c r="S68" s="4">
        <f t="shared" ref="S68:S121" si="27">IF(R68&gt;0,R68,Q68-Q68*2)</f>
        <v>-100</v>
      </c>
      <c r="T68" s="2">
        <f t="shared" ref="T68:T121" si="28">IF(J68=0,1,0)</f>
        <v>0</v>
      </c>
      <c r="U68" s="2">
        <f t="shared" ref="U68:U121" si="29">IF(T68=1,IF(M68&gt;0,1,-1),0)</f>
        <v>0</v>
      </c>
      <c r="V68" s="2">
        <f t="shared" ref="V68:V121" si="30">IF(T68=1,IF(M68&gt;0,T68*0.25,-1),0)</f>
        <v>0</v>
      </c>
    </row>
    <row r="69" spans="2:22" x14ac:dyDescent="0.25">
      <c r="B69">
        <v>1</v>
      </c>
      <c r="C69">
        <v>67</v>
      </c>
      <c r="D69" s="1">
        <v>41917</v>
      </c>
      <c r="E69" s="2" t="s">
        <v>10</v>
      </c>
      <c r="F69" s="2" t="s">
        <v>9</v>
      </c>
      <c r="G69" s="2" t="s">
        <v>25</v>
      </c>
      <c r="H69" s="2">
        <f t="shared" si="20"/>
        <v>1</v>
      </c>
      <c r="I69" s="2">
        <f t="shared" si="21"/>
        <v>0</v>
      </c>
      <c r="J69" s="2">
        <f t="shared" si="16"/>
        <v>1</v>
      </c>
      <c r="K69" s="2">
        <f t="shared" si="22"/>
        <v>1</v>
      </c>
      <c r="L69" s="2">
        <f t="shared" si="23"/>
        <v>1</v>
      </c>
      <c r="M69" s="2">
        <f t="shared" si="17"/>
        <v>2</v>
      </c>
      <c r="N69" s="2">
        <f t="shared" si="18"/>
        <v>1</v>
      </c>
      <c r="O69" s="2">
        <f t="shared" si="24"/>
        <v>91</v>
      </c>
      <c r="P69" s="2">
        <f t="shared" si="25"/>
        <v>9030</v>
      </c>
      <c r="Q69" s="4">
        <f t="shared" si="15"/>
        <v>210</v>
      </c>
      <c r="R69" s="2">
        <f t="shared" si="26"/>
        <v>191.1</v>
      </c>
      <c r="S69" s="4">
        <f t="shared" si="27"/>
        <v>191.1</v>
      </c>
      <c r="T69" s="2">
        <f t="shared" si="28"/>
        <v>0</v>
      </c>
      <c r="U69" s="2">
        <f t="shared" si="29"/>
        <v>0</v>
      </c>
      <c r="V69" s="2">
        <f t="shared" si="30"/>
        <v>0</v>
      </c>
    </row>
    <row r="70" spans="2:22" x14ac:dyDescent="0.25">
      <c r="B70">
        <v>1</v>
      </c>
      <c r="C70">
        <v>68</v>
      </c>
      <c r="D70" s="1">
        <v>41917</v>
      </c>
      <c r="E70" s="2" t="s">
        <v>3</v>
      </c>
      <c r="F70" s="2" t="s">
        <v>15</v>
      </c>
      <c r="G70" s="2" t="s">
        <v>30</v>
      </c>
      <c r="H70" s="2">
        <f t="shared" si="20"/>
        <v>1</v>
      </c>
      <c r="I70" s="2">
        <f t="shared" si="21"/>
        <v>0</v>
      </c>
      <c r="J70" s="2">
        <f t="shared" si="16"/>
        <v>1</v>
      </c>
      <c r="K70" s="2">
        <f t="shared" si="22"/>
        <v>0</v>
      </c>
      <c r="L70" s="2">
        <f t="shared" si="23"/>
        <v>0</v>
      </c>
      <c r="M70" s="2">
        <f t="shared" si="17"/>
        <v>0</v>
      </c>
      <c r="N70" s="2">
        <f t="shared" si="18"/>
        <v>0</v>
      </c>
      <c r="O70" s="2">
        <f t="shared" si="24"/>
        <v>-100</v>
      </c>
      <c r="P70" s="2">
        <f t="shared" si="25"/>
        <v>8930</v>
      </c>
      <c r="Q70" s="4">
        <f t="shared" si="15"/>
        <v>100</v>
      </c>
      <c r="R70" s="2">
        <f t="shared" si="26"/>
        <v>0</v>
      </c>
      <c r="S70" s="4">
        <f t="shared" si="27"/>
        <v>-100</v>
      </c>
      <c r="T70" s="2">
        <f t="shared" si="28"/>
        <v>0</v>
      </c>
      <c r="U70" s="2">
        <f t="shared" si="29"/>
        <v>0</v>
      </c>
      <c r="V70" s="2">
        <f t="shared" si="30"/>
        <v>0</v>
      </c>
    </row>
    <row r="71" spans="2:22" x14ac:dyDescent="0.25">
      <c r="B71">
        <v>1</v>
      </c>
      <c r="C71">
        <v>69</v>
      </c>
      <c r="D71" s="1">
        <v>41917</v>
      </c>
      <c r="E71" s="2" t="s">
        <v>19</v>
      </c>
      <c r="F71" s="2" t="s">
        <v>0</v>
      </c>
      <c r="G71" s="2" t="s">
        <v>60</v>
      </c>
      <c r="H71" s="2">
        <f t="shared" si="20"/>
        <v>1</v>
      </c>
      <c r="I71" s="2">
        <f t="shared" si="21"/>
        <v>0</v>
      </c>
      <c r="J71" s="2">
        <f t="shared" si="16"/>
        <v>1</v>
      </c>
      <c r="K71" s="2">
        <f t="shared" si="22"/>
        <v>1</v>
      </c>
      <c r="L71" s="2">
        <f t="shared" si="23"/>
        <v>0</v>
      </c>
      <c r="M71" s="2">
        <f t="shared" si="17"/>
        <v>1</v>
      </c>
      <c r="N71" s="2">
        <f t="shared" si="18"/>
        <v>0</v>
      </c>
      <c r="O71" s="2">
        <f t="shared" si="24"/>
        <v>-100</v>
      </c>
      <c r="P71" s="2">
        <f t="shared" si="25"/>
        <v>8830</v>
      </c>
      <c r="Q71" s="4">
        <f t="shared" si="15"/>
        <v>210</v>
      </c>
      <c r="R71" s="2">
        <f t="shared" si="26"/>
        <v>0</v>
      </c>
      <c r="S71" s="4">
        <f t="shared" si="27"/>
        <v>-210</v>
      </c>
      <c r="T71" s="2">
        <f t="shared" si="28"/>
        <v>0</v>
      </c>
      <c r="U71" s="2">
        <f t="shared" si="29"/>
        <v>0</v>
      </c>
      <c r="V71" s="2">
        <f t="shared" si="30"/>
        <v>0</v>
      </c>
    </row>
    <row r="72" spans="2:22" x14ac:dyDescent="0.25">
      <c r="B72">
        <v>1</v>
      </c>
      <c r="C72">
        <v>70</v>
      </c>
      <c r="D72" s="1">
        <v>41930</v>
      </c>
      <c r="E72" s="2" t="s">
        <v>0</v>
      </c>
      <c r="F72" s="2" t="s">
        <v>7</v>
      </c>
      <c r="G72" s="2" t="s">
        <v>22</v>
      </c>
      <c r="H72" s="2">
        <f t="shared" si="20"/>
        <v>1</v>
      </c>
      <c r="I72" s="2">
        <f t="shared" si="21"/>
        <v>1</v>
      </c>
      <c r="J72" s="2">
        <f t="shared" si="16"/>
        <v>2</v>
      </c>
      <c r="K72" s="2">
        <f t="shared" si="22"/>
        <v>1</v>
      </c>
      <c r="L72" s="2">
        <f t="shared" si="23"/>
        <v>1</v>
      </c>
      <c r="M72" s="2">
        <f t="shared" si="17"/>
        <v>2</v>
      </c>
      <c r="N72" s="2">
        <f t="shared" si="18"/>
        <v>0</v>
      </c>
      <c r="O72" s="2">
        <f t="shared" si="24"/>
        <v>-100</v>
      </c>
      <c r="P72" s="2">
        <f t="shared" si="25"/>
        <v>8730</v>
      </c>
      <c r="Q72" s="4">
        <f t="shared" si="15"/>
        <v>441</v>
      </c>
      <c r="R72" s="2">
        <f t="shared" si="26"/>
        <v>0</v>
      </c>
      <c r="S72" s="4">
        <f t="shared" si="27"/>
        <v>-441</v>
      </c>
      <c r="T72" s="2">
        <f t="shared" si="28"/>
        <v>0</v>
      </c>
      <c r="U72" s="2">
        <f t="shared" si="29"/>
        <v>0</v>
      </c>
      <c r="V72" s="2">
        <f t="shared" si="30"/>
        <v>0</v>
      </c>
    </row>
    <row r="73" spans="2:22" x14ac:dyDescent="0.25">
      <c r="B73">
        <v>1</v>
      </c>
      <c r="C73">
        <v>71</v>
      </c>
      <c r="D73" s="1">
        <v>41930</v>
      </c>
      <c r="E73" s="2" t="s">
        <v>18</v>
      </c>
      <c r="F73" s="2" t="s">
        <v>2</v>
      </c>
      <c r="G73" s="2" t="s">
        <v>61</v>
      </c>
      <c r="H73" s="2">
        <f t="shared" si="20"/>
        <v>0</v>
      </c>
      <c r="I73" s="2">
        <f t="shared" si="21"/>
        <v>0</v>
      </c>
      <c r="J73" s="2">
        <f t="shared" si="16"/>
        <v>0</v>
      </c>
      <c r="K73" s="2">
        <f t="shared" si="22"/>
        <v>1</v>
      </c>
      <c r="L73" s="2">
        <f t="shared" si="23"/>
        <v>3</v>
      </c>
      <c r="M73" s="2">
        <f t="shared" si="17"/>
        <v>4</v>
      </c>
      <c r="N73" s="2">
        <f t="shared" si="18"/>
        <v>1</v>
      </c>
      <c r="O73" s="2">
        <f t="shared" si="24"/>
        <v>91</v>
      </c>
      <c r="P73" s="2">
        <f t="shared" si="25"/>
        <v>8821</v>
      </c>
      <c r="Q73" s="4">
        <f t="shared" si="15"/>
        <v>926.1</v>
      </c>
      <c r="R73" s="2">
        <f t="shared" si="26"/>
        <v>842.75100000000009</v>
      </c>
      <c r="S73" s="4">
        <f t="shared" si="27"/>
        <v>842.75100000000009</v>
      </c>
      <c r="T73" s="2">
        <f t="shared" si="28"/>
        <v>1</v>
      </c>
      <c r="U73" s="2">
        <f t="shared" si="29"/>
        <v>1</v>
      </c>
      <c r="V73" s="2">
        <f t="shared" si="30"/>
        <v>0.25</v>
      </c>
    </row>
    <row r="74" spans="2:22" x14ac:dyDescent="0.25">
      <c r="B74">
        <v>1</v>
      </c>
      <c r="C74">
        <v>72</v>
      </c>
      <c r="D74" s="1">
        <v>41930</v>
      </c>
      <c r="E74" s="2" t="s">
        <v>1</v>
      </c>
      <c r="F74" s="2" t="s">
        <v>19</v>
      </c>
      <c r="G74" s="2" t="s">
        <v>24</v>
      </c>
      <c r="H74" s="2">
        <f t="shared" si="20"/>
        <v>0</v>
      </c>
      <c r="I74" s="2">
        <f t="shared" si="21"/>
        <v>1</v>
      </c>
      <c r="J74" s="2">
        <f t="shared" si="16"/>
        <v>1</v>
      </c>
      <c r="K74" s="2">
        <f t="shared" si="22"/>
        <v>1</v>
      </c>
      <c r="L74" s="2">
        <f t="shared" si="23"/>
        <v>1</v>
      </c>
      <c r="M74" s="2">
        <f t="shared" si="17"/>
        <v>2</v>
      </c>
      <c r="N74" s="2">
        <f t="shared" si="18"/>
        <v>1</v>
      </c>
      <c r="O74" s="2">
        <f t="shared" si="24"/>
        <v>91</v>
      </c>
      <c r="P74" s="2">
        <f t="shared" si="25"/>
        <v>8912</v>
      </c>
      <c r="Q74" s="4">
        <f t="shared" si="15"/>
        <v>100</v>
      </c>
      <c r="R74" s="2">
        <f t="shared" si="26"/>
        <v>91</v>
      </c>
      <c r="S74" s="4">
        <f t="shared" si="27"/>
        <v>91</v>
      </c>
      <c r="T74" s="2">
        <f t="shared" si="28"/>
        <v>0</v>
      </c>
      <c r="U74" s="2">
        <f t="shared" si="29"/>
        <v>0</v>
      </c>
      <c r="V74" s="2">
        <f t="shared" si="30"/>
        <v>0</v>
      </c>
    </row>
    <row r="75" spans="2:22" x14ac:dyDescent="0.25">
      <c r="B75">
        <v>1</v>
      </c>
      <c r="C75">
        <v>73</v>
      </c>
      <c r="D75" s="1">
        <v>41930</v>
      </c>
      <c r="E75" s="2" t="s">
        <v>17</v>
      </c>
      <c r="F75" s="2" t="s">
        <v>3</v>
      </c>
      <c r="G75" s="2" t="s">
        <v>62</v>
      </c>
      <c r="H75" s="2">
        <f t="shared" si="20"/>
        <v>2</v>
      </c>
      <c r="I75" s="2">
        <f t="shared" si="21"/>
        <v>1</v>
      </c>
      <c r="J75" s="2">
        <f t="shared" si="16"/>
        <v>3</v>
      </c>
      <c r="K75" s="2">
        <f t="shared" si="22"/>
        <v>2</v>
      </c>
      <c r="L75" s="2">
        <f t="shared" si="23"/>
        <v>0</v>
      </c>
      <c r="M75" s="2">
        <f t="shared" si="17"/>
        <v>2</v>
      </c>
      <c r="N75" s="2">
        <f t="shared" si="18"/>
        <v>0</v>
      </c>
      <c r="O75" s="2">
        <f t="shared" si="24"/>
        <v>-100</v>
      </c>
      <c r="P75" s="2">
        <f t="shared" si="25"/>
        <v>8812</v>
      </c>
      <c r="Q75" s="4">
        <f t="shared" si="15"/>
        <v>100</v>
      </c>
      <c r="R75" s="2">
        <f t="shared" si="26"/>
        <v>0</v>
      </c>
      <c r="S75" s="4">
        <f t="shared" si="27"/>
        <v>-100</v>
      </c>
      <c r="T75" s="2">
        <f t="shared" si="28"/>
        <v>0</v>
      </c>
      <c r="U75" s="2">
        <f t="shared" si="29"/>
        <v>0</v>
      </c>
      <c r="V75" s="2">
        <f t="shared" si="30"/>
        <v>0</v>
      </c>
    </row>
    <row r="76" spans="2:22" x14ac:dyDescent="0.25">
      <c r="B76">
        <v>1</v>
      </c>
      <c r="C76">
        <v>74</v>
      </c>
      <c r="D76" s="1">
        <v>41930</v>
      </c>
      <c r="E76" s="2" t="s">
        <v>16</v>
      </c>
      <c r="F76" s="2" t="s">
        <v>8</v>
      </c>
      <c r="G76" s="2" t="s">
        <v>63</v>
      </c>
      <c r="H76" s="2">
        <f t="shared" si="20"/>
        <v>0</v>
      </c>
      <c r="I76" s="2">
        <f t="shared" si="21"/>
        <v>0</v>
      </c>
      <c r="J76" s="2">
        <f t="shared" si="16"/>
        <v>0</v>
      </c>
      <c r="K76" s="2">
        <f t="shared" si="22"/>
        <v>1</v>
      </c>
      <c r="L76" s="2">
        <f t="shared" si="23"/>
        <v>0</v>
      </c>
      <c r="M76" s="2">
        <f t="shared" si="17"/>
        <v>1</v>
      </c>
      <c r="N76" s="2">
        <f t="shared" si="18"/>
        <v>1</v>
      </c>
      <c r="O76" s="2">
        <f t="shared" si="24"/>
        <v>91</v>
      </c>
      <c r="P76" s="2">
        <f t="shared" si="25"/>
        <v>8903</v>
      </c>
      <c r="Q76" s="4">
        <f t="shared" ref="Q76:Q121" si="31">IF(N75&gt;0,IF(S75&lt;1,Q75*2.1,100),Q75*2.1)</f>
        <v>210</v>
      </c>
      <c r="R76" s="2">
        <f t="shared" si="26"/>
        <v>191.1</v>
      </c>
      <c r="S76" s="4">
        <f t="shared" si="27"/>
        <v>191.1</v>
      </c>
      <c r="T76" s="2">
        <f t="shared" si="28"/>
        <v>1</v>
      </c>
      <c r="U76" s="2">
        <f t="shared" si="29"/>
        <v>1</v>
      </c>
      <c r="V76" s="2">
        <f t="shared" si="30"/>
        <v>0.25</v>
      </c>
    </row>
    <row r="77" spans="2:22" x14ac:dyDescent="0.25">
      <c r="B77">
        <v>1</v>
      </c>
      <c r="C77">
        <v>75</v>
      </c>
      <c r="D77" s="1">
        <v>41930</v>
      </c>
      <c r="E77" s="2" t="s">
        <v>15</v>
      </c>
      <c r="F77" s="2" t="s">
        <v>5</v>
      </c>
      <c r="G77" s="2" t="s">
        <v>64</v>
      </c>
      <c r="H77" s="2">
        <f t="shared" si="20"/>
        <v>3</v>
      </c>
      <c r="I77" s="2">
        <f t="shared" si="21"/>
        <v>0</v>
      </c>
      <c r="J77" s="2">
        <f t="shared" ref="J77:J121" si="32">H77+I77</f>
        <v>3</v>
      </c>
      <c r="K77" s="2">
        <f t="shared" si="22"/>
        <v>5</v>
      </c>
      <c r="L77" s="2">
        <f t="shared" si="23"/>
        <v>0</v>
      </c>
      <c r="M77" s="2">
        <f t="shared" ref="M77:M121" si="33">K77+L77</f>
        <v>5</v>
      </c>
      <c r="N77" s="2">
        <f t="shared" ref="N77:N121" si="34">IF(M77-J77&gt;0,1,0)</f>
        <v>1</v>
      </c>
      <c r="O77" s="2">
        <f t="shared" si="24"/>
        <v>91</v>
      </c>
      <c r="P77" s="2">
        <f t="shared" si="25"/>
        <v>8994</v>
      </c>
      <c r="Q77" s="4">
        <f t="shared" si="31"/>
        <v>100</v>
      </c>
      <c r="R77" s="2">
        <f t="shared" si="26"/>
        <v>91</v>
      </c>
      <c r="S77" s="4">
        <f t="shared" si="27"/>
        <v>91</v>
      </c>
      <c r="T77" s="2">
        <f t="shared" si="28"/>
        <v>0</v>
      </c>
      <c r="U77" s="2">
        <f t="shared" si="29"/>
        <v>0</v>
      </c>
      <c r="V77" s="2">
        <f t="shared" si="30"/>
        <v>0</v>
      </c>
    </row>
    <row r="78" spans="2:22" x14ac:dyDescent="0.25">
      <c r="B78">
        <v>1</v>
      </c>
      <c r="C78">
        <v>76</v>
      </c>
      <c r="D78" s="1">
        <v>41930</v>
      </c>
      <c r="E78" s="2" t="s">
        <v>9</v>
      </c>
      <c r="F78" s="2" t="s">
        <v>13</v>
      </c>
      <c r="G78" s="2" t="s">
        <v>57</v>
      </c>
      <c r="H78" s="2">
        <f t="shared" si="20"/>
        <v>1</v>
      </c>
      <c r="I78" s="2">
        <f t="shared" si="21"/>
        <v>0</v>
      </c>
      <c r="J78" s="2">
        <f t="shared" si="32"/>
        <v>1</v>
      </c>
      <c r="K78" s="2">
        <f t="shared" si="22"/>
        <v>2</v>
      </c>
      <c r="L78" s="2">
        <f t="shared" si="23"/>
        <v>0</v>
      </c>
      <c r="M78" s="2">
        <f t="shared" si="33"/>
        <v>2</v>
      </c>
      <c r="N78" s="2">
        <f t="shared" si="34"/>
        <v>1</v>
      </c>
      <c r="O78" s="2">
        <f t="shared" si="24"/>
        <v>91</v>
      </c>
      <c r="P78" s="2">
        <f t="shared" si="25"/>
        <v>9085</v>
      </c>
      <c r="Q78" s="4">
        <f t="shared" si="31"/>
        <v>100</v>
      </c>
      <c r="R78" s="2">
        <f t="shared" si="26"/>
        <v>91</v>
      </c>
      <c r="S78" s="4">
        <f t="shared" si="27"/>
        <v>91</v>
      </c>
      <c r="T78" s="2">
        <f t="shared" si="28"/>
        <v>0</v>
      </c>
      <c r="U78" s="2">
        <f t="shared" si="29"/>
        <v>0</v>
      </c>
      <c r="V78" s="2">
        <f t="shared" si="30"/>
        <v>0</v>
      </c>
    </row>
    <row r="79" spans="2:22" x14ac:dyDescent="0.25">
      <c r="B79">
        <v>1</v>
      </c>
      <c r="C79">
        <v>77</v>
      </c>
      <c r="D79" s="1">
        <v>41931</v>
      </c>
      <c r="E79" s="2" t="s">
        <v>6</v>
      </c>
      <c r="F79" s="2" t="s">
        <v>14</v>
      </c>
      <c r="G79" s="2" t="s">
        <v>65</v>
      </c>
      <c r="H79" s="2">
        <f t="shared" si="20"/>
        <v>0</v>
      </c>
      <c r="I79" s="2">
        <f t="shared" si="21"/>
        <v>0</v>
      </c>
      <c r="J79" s="2">
        <f t="shared" si="32"/>
        <v>0</v>
      </c>
      <c r="K79" s="2">
        <f t="shared" si="22"/>
        <v>2</v>
      </c>
      <c r="L79" s="2">
        <f t="shared" si="23"/>
        <v>3</v>
      </c>
      <c r="M79" s="2">
        <f t="shared" si="33"/>
        <v>5</v>
      </c>
      <c r="N79" s="2">
        <f t="shared" si="34"/>
        <v>1</v>
      </c>
      <c r="O79" s="2">
        <f t="shared" si="24"/>
        <v>91</v>
      </c>
      <c r="P79" s="2">
        <f t="shared" si="25"/>
        <v>9176</v>
      </c>
      <c r="Q79" s="4">
        <f t="shared" si="31"/>
        <v>100</v>
      </c>
      <c r="R79" s="2">
        <f t="shared" si="26"/>
        <v>91</v>
      </c>
      <c r="S79" s="4">
        <f t="shared" si="27"/>
        <v>91</v>
      </c>
      <c r="T79" s="2">
        <f t="shared" si="28"/>
        <v>1</v>
      </c>
      <c r="U79" s="2">
        <f t="shared" si="29"/>
        <v>1</v>
      </c>
      <c r="V79" s="2">
        <f t="shared" si="30"/>
        <v>0.25</v>
      </c>
    </row>
    <row r="80" spans="2:22" x14ac:dyDescent="0.25">
      <c r="B80">
        <v>1</v>
      </c>
      <c r="C80">
        <v>78</v>
      </c>
      <c r="D80" s="1">
        <v>41931</v>
      </c>
      <c r="E80" s="2" t="s">
        <v>12</v>
      </c>
      <c r="F80" s="2" t="s">
        <v>11</v>
      </c>
      <c r="G80" s="2" t="s">
        <v>20</v>
      </c>
      <c r="H80" s="2">
        <f t="shared" si="20"/>
        <v>1</v>
      </c>
      <c r="I80" s="2">
        <f t="shared" si="21"/>
        <v>1</v>
      </c>
      <c r="J80" s="2">
        <f t="shared" si="32"/>
        <v>2</v>
      </c>
      <c r="K80" s="2">
        <f t="shared" si="22"/>
        <v>1</v>
      </c>
      <c r="L80" s="2">
        <f t="shared" si="23"/>
        <v>0</v>
      </c>
      <c r="M80" s="2">
        <f t="shared" si="33"/>
        <v>1</v>
      </c>
      <c r="N80" s="2">
        <f t="shared" si="34"/>
        <v>0</v>
      </c>
      <c r="O80" s="2">
        <f t="shared" si="24"/>
        <v>-100</v>
      </c>
      <c r="P80" s="2">
        <f t="shared" si="25"/>
        <v>9076</v>
      </c>
      <c r="Q80" s="4">
        <f t="shared" si="31"/>
        <v>100</v>
      </c>
      <c r="R80" s="2">
        <f t="shared" si="26"/>
        <v>0</v>
      </c>
      <c r="S80" s="4">
        <f t="shared" si="27"/>
        <v>-100</v>
      </c>
      <c r="T80" s="2">
        <f t="shared" si="28"/>
        <v>0</v>
      </c>
      <c r="U80" s="2">
        <f t="shared" si="29"/>
        <v>0</v>
      </c>
      <c r="V80" s="2">
        <f t="shared" si="30"/>
        <v>0</v>
      </c>
    </row>
    <row r="81" spans="2:22" x14ac:dyDescent="0.25">
      <c r="B81">
        <v>1</v>
      </c>
      <c r="C81">
        <v>79</v>
      </c>
      <c r="D81" s="1">
        <v>41932</v>
      </c>
      <c r="E81" s="2" t="s">
        <v>4</v>
      </c>
      <c r="F81" s="2" t="s">
        <v>10</v>
      </c>
      <c r="G81" s="2" t="s">
        <v>47</v>
      </c>
      <c r="H81" s="2">
        <f t="shared" si="20"/>
        <v>1</v>
      </c>
      <c r="I81" s="2">
        <f t="shared" si="21"/>
        <v>0</v>
      </c>
      <c r="J81" s="2">
        <f t="shared" si="32"/>
        <v>1</v>
      </c>
      <c r="K81" s="2">
        <f t="shared" si="22"/>
        <v>1</v>
      </c>
      <c r="L81" s="2">
        <f t="shared" si="23"/>
        <v>2</v>
      </c>
      <c r="M81" s="2">
        <f t="shared" si="33"/>
        <v>3</v>
      </c>
      <c r="N81" s="2">
        <f t="shared" si="34"/>
        <v>1</v>
      </c>
      <c r="O81" s="2">
        <f t="shared" si="24"/>
        <v>91</v>
      </c>
      <c r="P81" s="2">
        <f t="shared" si="25"/>
        <v>9167</v>
      </c>
      <c r="Q81" s="4">
        <f t="shared" si="31"/>
        <v>210</v>
      </c>
      <c r="R81" s="2">
        <f t="shared" si="26"/>
        <v>191.1</v>
      </c>
      <c r="S81" s="4">
        <f t="shared" si="27"/>
        <v>191.1</v>
      </c>
      <c r="T81" s="2">
        <f t="shared" si="28"/>
        <v>0</v>
      </c>
      <c r="U81" s="2">
        <f t="shared" si="29"/>
        <v>0</v>
      </c>
      <c r="V81" s="2">
        <f t="shared" si="30"/>
        <v>0</v>
      </c>
    </row>
    <row r="82" spans="2:22" x14ac:dyDescent="0.25">
      <c r="B82">
        <v>1</v>
      </c>
      <c r="C82">
        <v>80</v>
      </c>
      <c r="D82" s="1">
        <v>41937</v>
      </c>
      <c r="E82" s="2" t="s">
        <v>2</v>
      </c>
      <c r="F82" s="2" t="s">
        <v>17</v>
      </c>
      <c r="G82" s="2" t="s">
        <v>25</v>
      </c>
      <c r="H82" s="2">
        <f t="shared" si="20"/>
        <v>1</v>
      </c>
      <c r="I82" s="2">
        <f t="shared" si="21"/>
        <v>0</v>
      </c>
      <c r="J82" s="2">
        <f t="shared" si="32"/>
        <v>1</v>
      </c>
      <c r="K82" s="2">
        <f t="shared" si="22"/>
        <v>1</v>
      </c>
      <c r="L82" s="2">
        <f t="shared" si="23"/>
        <v>1</v>
      </c>
      <c r="M82" s="2">
        <f t="shared" si="33"/>
        <v>2</v>
      </c>
      <c r="N82" s="2">
        <f t="shared" si="34"/>
        <v>1</v>
      </c>
      <c r="O82" s="2">
        <f t="shared" si="24"/>
        <v>91</v>
      </c>
      <c r="P82" s="2">
        <f t="shared" si="25"/>
        <v>9258</v>
      </c>
      <c r="Q82" s="4">
        <f t="shared" si="31"/>
        <v>100</v>
      </c>
      <c r="R82" s="2">
        <f t="shared" si="26"/>
        <v>91</v>
      </c>
      <c r="S82" s="4">
        <f t="shared" si="27"/>
        <v>91</v>
      </c>
      <c r="T82" s="2">
        <f t="shared" si="28"/>
        <v>0</v>
      </c>
      <c r="U82" s="2">
        <f t="shared" si="29"/>
        <v>0</v>
      </c>
      <c r="V82" s="2">
        <f t="shared" si="30"/>
        <v>0</v>
      </c>
    </row>
    <row r="83" spans="2:22" x14ac:dyDescent="0.25">
      <c r="B83">
        <v>1</v>
      </c>
      <c r="C83">
        <v>81</v>
      </c>
      <c r="D83" s="1">
        <v>41937</v>
      </c>
      <c r="E83" s="2" t="s">
        <v>4</v>
      </c>
      <c r="F83" s="2" t="s">
        <v>1</v>
      </c>
      <c r="G83" s="2" t="s">
        <v>66</v>
      </c>
      <c r="H83" s="2">
        <f t="shared" si="20"/>
        <v>0</v>
      </c>
      <c r="I83" s="2">
        <f t="shared" si="21"/>
        <v>2</v>
      </c>
      <c r="J83" s="2">
        <f t="shared" si="32"/>
        <v>2</v>
      </c>
      <c r="K83" s="2">
        <f t="shared" si="22"/>
        <v>2</v>
      </c>
      <c r="L83" s="2">
        <f t="shared" si="23"/>
        <v>0</v>
      </c>
      <c r="M83" s="2">
        <f t="shared" si="33"/>
        <v>2</v>
      </c>
      <c r="N83" s="2">
        <f t="shared" si="34"/>
        <v>0</v>
      </c>
      <c r="O83" s="2">
        <f t="shared" si="24"/>
        <v>-100</v>
      </c>
      <c r="P83" s="2">
        <f t="shared" si="25"/>
        <v>9158</v>
      </c>
      <c r="Q83" s="4">
        <f t="shared" si="31"/>
        <v>100</v>
      </c>
      <c r="R83" s="2">
        <f t="shared" si="26"/>
        <v>0</v>
      </c>
      <c r="S83" s="4">
        <f t="shared" si="27"/>
        <v>-100</v>
      </c>
      <c r="T83" s="2">
        <f t="shared" si="28"/>
        <v>0</v>
      </c>
      <c r="U83" s="2">
        <f t="shared" si="29"/>
        <v>0</v>
      </c>
      <c r="V83" s="2">
        <f t="shared" si="30"/>
        <v>0</v>
      </c>
    </row>
    <row r="84" spans="2:22" x14ac:dyDescent="0.25">
      <c r="B84">
        <v>1</v>
      </c>
      <c r="C84">
        <v>82</v>
      </c>
      <c r="D84" s="1">
        <v>41937</v>
      </c>
      <c r="E84" s="2" t="s">
        <v>14</v>
      </c>
      <c r="F84" s="2" t="s">
        <v>7</v>
      </c>
      <c r="G84" s="2" t="s">
        <v>28</v>
      </c>
      <c r="H84" s="2">
        <f t="shared" si="20"/>
        <v>0</v>
      </c>
      <c r="I84" s="2">
        <f t="shared" si="21"/>
        <v>0</v>
      </c>
      <c r="J84" s="2">
        <f t="shared" si="32"/>
        <v>0</v>
      </c>
      <c r="K84" s="2">
        <f t="shared" si="22"/>
        <v>0</v>
      </c>
      <c r="L84" s="2">
        <f t="shared" si="23"/>
        <v>0</v>
      </c>
      <c r="M84" s="2">
        <f t="shared" si="33"/>
        <v>0</v>
      </c>
      <c r="N84" s="2">
        <f t="shared" si="34"/>
        <v>0</v>
      </c>
      <c r="O84" s="2">
        <f t="shared" si="24"/>
        <v>-100</v>
      </c>
      <c r="P84" s="2">
        <f t="shared" si="25"/>
        <v>9058</v>
      </c>
      <c r="Q84" s="4">
        <f t="shared" si="31"/>
        <v>210</v>
      </c>
      <c r="R84" s="2">
        <f t="shared" si="26"/>
        <v>0</v>
      </c>
      <c r="S84" s="4">
        <f t="shared" si="27"/>
        <v>-210</v>
      </c>
      <c r="T84" s="2">
        <f t="shared" si="28"/>
        <v>1</v>
      </c>
      <c r="U84" s="2">
        <f t="shared" si="29"/>
        <v>-1</v>
      </c>
      <c r="V84" s="2">
        <f t="shared" si="30"/>
        <v>-1</v>
      </c>
    </row>
    <row r="85" spans="2:22" x14ac:dyDescent="0.25">
      <c r="B85">
        <v>1</v>
      </c>
      <c r="C85">
        <v>83</v>
      </c>
      <c r="D85" s="1">
        <v>41937</v>
      </c>
      <c r="E85" s="2" t="s">
        <v>5</v>
      </c>
      <c r="F85" s="2" t="s">
        <v>0</v>
      </c>
      <c r="G85" s="2" t="s">
        <v>26</v>
      </c>
      <c r="H85" s="2">
        <f t="shared" si="20"/>
        <v>0</v>
      </c>
      <c r="I85" s="2">
        <f t="shared" si="21"/>
        <v>1</v>
      </c>
      <c r="J85" s="2">
        <f t="shared" si="32"/>
        <v>1</v>
      </c>
      <c r="K85" s="2">
        <f t="shared" si="22"/>
        <v>0</v>
      </c>
      <c r="L85" s="2">
        <f t="shared" si="23"/>
        <v>1</v>
      </c>
      <c r="M85" s="2">
        <f t="shared" si="33"/>
        <v>1</v>
      </c>
      <c r="N85" s="2">
        <f t="shared" si="34"/>
        <v>0</v>
      </c>
      <c r="O85" s="2">
        <f t="shared" si="24"/>
        <v>-100</v>
      </c>
      <c r="P85" s="2">
        <f t="shared" si="25"/>
        <v>8958</v>
      </c>
      <c r="Q85" s="4">
        <f t="shared" si="31"/>
        <v>441</v>
      </c>
      <c r="R85" s="2">
        <f t="shared" si="26"/>
        <v>0</v>
      </c>
      <c r="S85" s="4">
        <f t="shared" si="27"/>
        <v>-441</v>
      </c>
      <c r="T85" s="2">
        <f t="shared" si="28"/>
        <v>0</v>
      </c>
      <c r="U85" s="2">
        <f t="shared" si="29"/>
        <v>0</v>
      </c>
      <c r="V85" s="2">
        <f t="shared" si="30"/>
        <v>0</v>
      </c>
    </row>
    <row r="86" spans="2:22" x14ac:dyDescent="0.25">
      <c r="B86">
        <v>1</v>
      </c>
      <c r="C86">
        <v>84</v>
      </c>
      <c r="D86" s="1">
        <v>41937</v>
      </c>
      <c r="E86" s="2" t="s">
        <v>15</v>
      </c>
      <c r="F86" s="2" t="s">
        <v>12</v>
      </c>
      <c r="G86" s="2" t="s">
        <v>30</v>
      </c>
      <c r="H86" s="2">
        <f t="shared" si="20"/>
        <v>1</v>
      </c>
      <c r="I86" s="2">
        <f t="shared" si="21"/>
        <v>0</v>
      </c>
      <c r="J86" s="2">
        <f t="shared" si="32"/>
        <v>1</v>
      </c>
      <c r="K86" s="2">
        <f t="shared" si="22"/>
        <v>0</v>
      </c>
      <c r="L86" s="2">
        <f t="shared" si="23"/>
        <v>0</v>
      </c>
      <c r="M86" s="2">
        <f t="shared" si="33"/>
        <v>0</v>
      </c>
      <c r="N86" s="2">
        <f t="shared" si="34"/>
        <v>0</v>
      </c>
      <c r="O86" s="2">
        <f t="shared" si="24"/>
        <v>-100</v>
      </c>
      <c r="P86" s="2">
        <f t="shared" si="25"/>
        <v>8858</v>
      </c>
      <c r="Q86" s="4">
        <f t="shared" si="31"/>
        <v>926.1</v>
      </c>
      <c r="R86" s="2">
        <f t="shared" si="26"/>
        <v>0</v>
      </c>
      <c r="S86" s="4">
        <f t="shared" si="27"/>
        <v>-926.1</v>
      </c>
      <c r="T86" s="2">
        <f t="shared" si="28"/>
        <v>0</v>
      </c>
      <c r="U86" s="2">
        <f t="shared" si="29"/>
        <v>0</v>
      </c>
      <c r="V86" s="2">
        <f t="shared" si="30"/>
        <v>0</v>
      </c>
    </row>
    <row r="87" spans="2:22" x14ac:dyDescent="0.25">
      <c r="B87">
        <v>1</v>
      </c>
      <c r="C87">
        <v>85</v>
      </c>
      <c r="D87" s="1">
        <v>41937</v>
      </c>
      <c r="E87" s="2" t="s">
        <v>11</v>
      </c>
      <c r="F87" s="2" t="s">
        <v>8</v>
      </c>
      <c r="G87" s="2" t="s">
        <v>60</v>
      </c>
      <c r="H87" s="2">
        <f t="shared" si="20"/>
        <v>1</v>
      </c>
      <c r="I87" s="2">
        <f t="shared" si="21"/>
        <v>0</v>
      </c>
      <c r="J87" s="2">
        <f t="shared" si="32"/>
        <v>1</v>
      </c>
      <c r="K87" s="2">
        <f t="shared" si="22"/>
        <v>1</v>
      </c>
      <c r="L87" s="2">
        <f t="shared" si="23"/>
        <v>0</v>
      </c>
      <c r="M87" s="2">
        <f t="shared" si="33"/>
        <v>1</v>
      </c>
      <c r="N87" s="2">
        <f t="shared" si="34"/>
        <v>0</v>
      </c>
      <c r="O87" s="2">
        <f t="shared" si="24"/>
        <v>-100</v>
      </c>
      <c r="P87" s="2">
        <f t="shared" si="25"/>
        <v>8758</v>
      </c>
      <c r="Q87" s="4">
        <f t="shared" si="31"/>
        <v>1944.8100000000002</v>
      </c>
      <c r="R87" s="2">
        <f t="shared" si="26"/>
        <v>0</v>
      </c>
      <c r="S87" s="4">
        <f t="shared" si="27"/>
        <v>-1944.8100000000002</v>
      </c>
      <c r="T87" s="2">
        <f t="shared" si="28"/>
        <v>0</v>
      </c>
      <c r="U87" s="2">
        <f t="shared" si="29"/>
        <v>0</v>
      </c>
      <c r="V87" s="2">
        <f t="shared" si="30"/>
        <v>0</v>
      </c>
    </row>
    <row r="88" spans="2:22" x14ac:dyDescent="0.25">
      <c r="B88">
        <v>1</v>
      </c>
      <c r="C88">
        <v>86</v>
      </c>
      <c r="D88" s="1">
        <v>41938</v>
      </c>
      <c r="E88" s="2" t="s">
        <v>18</v>
      </c>
      <c r="F88" s="2" t="s">
        <v>9</v>
      </c>
      <c r="G88" s="2" t="s">
        <v>67</v>
      </c>
      <c r="H88" s="2">
        <f t="shared" si="20"/>
        <v>1</v>
      </c>
      <c r="I88" s="2">
        <f t="shared" si="21"/>
        <v>2</v>
      </c>
      <c r="J88" s="2">
        <f t="shared" si="32"/>
        <v>3</v>
      </c>
      <c r="K88" s="2">
        <f t="shared" si="22"/>
        <v>0</v>
      </c>
      <c r="L88" s="2">
        <f t="shared" si="23"/>
        <v>1</v>
      </c>
      <c r="M88" s="2">
        <f t="shared" si="33"/>
        <v>1</v>
      </c>
      <c r="N88" s="2">
        <f t="shared" si="34"/>
        <v>0</v>
      </c>
      <c r="O88" s="2">
        <f t="shared" si="24"/>
        <v>-100</v>
      </c>
      <c r="P88" s="2">
        <f t="shared" si="25"/>
        <v>8658</v>
      </c>
      <c r="Q88" s="4">
        <f t="shared" si="31"/>
        <v>4084.1010000000006</v>
      </c>
      <c r="R88" s="2">
        <f t="shared" si="26"/>
        <v>0</v>
      </c>
      <c r="S88" s="4">
        <f t="shared" si="27"/>
        <v>-4084.1010000000006</v>
      </c>
      <c r="T88" s="2">
        <f t="shared" si="28"/>
        <v>0</v>
      </c>
      <c r="U88" s="2">
        <f t="shared" si="29"/>
        <v>0</v>
      </c>
      <c r="V88" s="2">
        <f t="shared" si="30"/>
        <v>0</v>
      </c>
    </row>
    <row r="89" spans="2:22" x14ac:dyDescent="0.25">
      <c r="B89">
        <v>1</v>
      </c>
      <c r="C89">
        <v>87</v>
      </c>
      <c r="D89" s="1">
        <v>41938</v>
      </c>
      <c r="E89" s="2" t="s">
        <v>10</v>
      </c>
      <c r="F89" s="2" t="s">
        <v>19</v>
      </c>
      <c r="G89" s="2" t="s">
        <v>52</v>
      </c>
      <c r="H89" s="2">
        <f t="shared" si="20"/>
        <v>0</v>
      </c>
      <c r="I89" s="2">
        <f t="shared" si="21"/>
        <v>0</v>
      </c>
      <c r="J89" s="2">
        <f t="shared" si="32"/>
        <v>0</v>
      </c>
      <c r="K89" s="2">
        <f t="shared" si="22"/>
        <v>1</v>
      </c>
      <c r="L89" s="2">
        <f t="shared" si="23"/>
        <v>1</v>
      </c>
      <c r="M89" s="2">
        <f t="shared" si="33"/>
        <v>2</v>
      </c>
      <c r="N89" s="2">
        <f t="shared" si="34"/>
        <v>1</v>
      </c>
      <c r="O89" s="2">
        <f t="shared" si="24"/>
        <v>91</v>
      </c>
      <c r="P89" s="2">
        <f t="shared" si="25"/>
        <v>8749</v>
      </c>
      <c r="Q89" s="4">
        <f t="shared" si="31"/>
        <v>8576.6121000000021</v>
      </c>
      <c r="R89" s="2">
        <f t="shared" si="26"/>
        <v>7804.7170110000025</v>
      </c>
      <c r="S89" s="4">
        <f t="shared" si="27"/>
        <v>7804.7170110000025</v>
      </c>
      <c r="T89" s="2">
        <f t="shared" si="28"/>
        <v>1</v>
      </c>
      <c r="U89" s="2">
        <f t="shared" si="29"/>
        <v>1</v>
      </c>
      <c r="V89" s="2">
        <f t="shared" si="30"/>
        <v>0.25</v>
      </c>
    </row>
    <row r="90" spans="2:22" x14ac:dyDescent="0.25">
      <c r="B90">
        <v>1</v>
      </c>
      <c r="C90">
        <v>88</v>
      </c>
      <c r="D90" s="1">
        <v>41938</v>
      </c>
      <c r="E90" s="2" t="s">
        <v>3</v>
      </c>
      <c r="F90" s="2" t="s">
        <v>16</v>
      </c>
      <c r="G90" s="2" t="s">
        <v>68</v>
      </c>
      <c r="H90" s="2">
        <f t="shared" si="20"/>
        <v>1</v>
      </c>
      <c r="I90" s="2">
        <f t="shared" si="21"/>
        <v>0</v>
      </c>
      <c r="J90" s="2">
        <f t="shared" si="32"/>
        <v>1</v>
      </c>
      <c r="K90" s="2">
        <f t="shared" si="22"/>
        <v>0</v>
      </c>
      <c r="L90" s="2">
        <f t="shared" si="23"/>
        <v>2</v>
      </c>
      <c r="M90" s="2">
        <f t="shared" si="33"/>
        <v>2</v>
      </c>
      <c r="N90" s="2">
        <f t="shared" si="34"/>
        <v>1</v>
      </c>
      <c r="O90" s="2">
        <f t="shared" si="24"/>
        <v>91</v>
      </c>
      <c r="P90" s="2">
        <f t="shared" si="25"/>
        <v>8840</v>
      </c>
      <c r="Q90" s="4">
        <f t="shared" si="31"/>
        <v>100</v>
      </c>
      <c r="R90" s="2">
        <f t="shared" si="26"/>
        <v>91</v>
      </c>
      <c r="S90" s="4">
        <f t="shared" si="27"/>
        <v>91</v>
      </c>
      <c r="T90" s="2">
        <f t="shared" si="28"/>
        <v>0</v>
      </c>
      <c r="U90" s="2">
        <f t="shared" si="29"/>
        <v>0</v>
      </c>
      <c r="V90" s="2">
        <f t="shared" si="30"/>
        <v>0</v>
      </c>
    </row>
    <row r="91" spans="2:22" x14ac:dyDescent="0.25">
      <c r="B91">
        <v>1</v>
      </c>
      <c r="C91">
        <v>89</v>
      </c>
      <c r="D91" s="1">
        <v>41939</v>
      </c>
      <c r="E91" s="2" t="s">
        <v>6</v>
      </c>
      <c r="F91" s="2" t="s">
        <v>13</v>
      </c>
      <c r="G91" s="2" t="s">
        <v>60</v>
      </c>
      <c r="H91" s="2">
        <f t="shared" si="20"/>
        <v>1</v>
      </c>
      <c r="I91" s="2">
        <f t="shared" si="21"/>
        <v>0</v>
      </c>
      <c r="J91" s="2">
        <f t="shared" si="32"/>
        <v>1</v>
      </c>
      <c r="K91" s="2">
        <f t="shared" si="22"/>
        <v>1</v>
      </c>
      <c r="L91" s="2">
        <f t="shared" si="23"/>
        <v>0</v>
      </c>
      <c r="M91" s="2">
        <f t="shared" si="33"/>
        <v>1</v>
      </c>
      <c r="N91" s="2">
        <f t="shared" si="34"/>
        <v>0</v>
      </c>
      <c r="O91" s="2">
        <f t="shared" si="24"/>
        <v>-100</v>
      </c>
      <c r="P91" s="2">
        <f t="shared" si="25"/>
        <v>8740</v>
      </c>
      <c r="Q91" s="4">
        <f t="shared" si="31"/>
        <v>100</v>
      </c>
      <c r="R91" s="2">
        <f t="shared" si="26"/>
        <v>0</v>
      </c>
      <c r="S91" s="4">
        <f t="shared" si="27"/>
        <v>-100</v>
      </c>
      <c r="T91" s="2">
        <f t="shared" si="28"/>
        <v>0</v>
      </c>
      <c r="U91" s="2">
        <f t="shared" si="29"/>
        <v>0</v>
      </c>
      <c r="V91" s="2">
        <f t="shared" si="30"/>
        <v>0</v>
      </c>
    </row>
    <row r="92" spans="2:22" x14ac:dyDescent="0.25">
      <c r="B92">
        <v>1</v>
      </c>
      <c r="C92">
        <v>90</v>
      </c>
      <c r="D92" s="1">
        <v>41944</v>
      </c>
      <c r="E92" s="2" t="s">
        <v>0</v>
      </c>
      <c r="F92" s="2" t="s">
        <v>18</v>
      </c>
      <c r="G92" s="2" t="s">
        <v>69</v>
      </c>
      <c r="H92" s="2">
        <f t="shared" si="20"/>
        <v>0</v>
      </c>
      <c r="I92" s="2">
        <f t="shared" si="21"/>
        <v>0</v>
      </c>
      <c r="J92" s="2">
        <f t="shared" si="32"/>
        <v>0</v>
      </c>
      <c r="K92" s="2">
        <f t="shared" si="22"/>
        <v>3</v>
      </c>
      <c r="L92" s="2">
        <f t="shared" si="23"/>
        <v>0</v>
      </c>
      <c r="M92" s="2">
        <f t="shared" si="33"/>
        <v>3</v>
      </c>
      <c r="N92" s="2">
        <f t="shared" si="34"/>
        <v>1</v>
      </c>
      <c r="O92" s="2">
        <f t="shared" si="24"/>
        <v>91</v>
      </c>
      <c r="P92" s="2">
        <f t="shared" si="25"/>
        <v>8831</v>
      </c>
      <c r="Q92" s="4">
        <f t="shared" si="31"/>
        <v>210</v>
      </c>
      <c r="R92" s="2">
        <f t="shared" si="26"/>
        <v>191.1</v>
      </c>
      <c r="S92" s="4">
        <f t="shared" si="27"/>
        <v>191.1</v>
      </c>
      <c r="T92" s="2">
        <f t="shared" si="28"/>
        <v>1</v>
      </c>
      <c r="U92" s="2">
        <f t="shared" si="29"/>
        <v>1</v>
      </c>
      <c r="V92" s="2">
        <f t="shared" si="30"/>
        <v>0.25</v>
      </c>
    </row>
    <row r="93" spans="2:22" x14ac:dyDescent="0.25">
      <c r="B93">
        <v>1</v>
      </c>
      <c r="C93">
        <v>91</v>
      </c>
      <c r="D93" s="1">
        <v>41944</v>
      </c>
      <c r="E93" s="2" t="s">
        <v>8</v>
      </c>
      <c r="F93" s="2" t="s">
        <v>4</v>
      </c>
      <c r="G93" s="2" t="s">
        <v>21</v>
      </c>
      <c r="H93" s="2">
        <f t="shared" si="20"/>
        <v>0</v>
      </c>
      <c r="I93" s="2">
        <f t="shared" si="21"/>
        <v>0</v>
      </c>
      <c r="J93" s="2">
        <f t="shared" si="32"/>
        <v>0</v>
      </c>
      <c r="K93" s="2">
        <f t="shared" si="22"/>
        <v>0</v>
      </c>
      <c r="L93" s="2">
        <f t="shared" si="23"/>
        <v>1</v>
      </c>
      <c r="M93" s="2">
        <f t="shared" si="33"/>
        <v>1</v>
      </c>
      <c r="N93" s="2">
        <f t="shared" si="34"/>
        <v>1</v>
      </c>
      <c r="O93" s="2">
        <f t="shared" si="24"/>
        <v>91</v>
      </c>
      <c r="P93" s="2">
        <f t="shared" si="25"/>
        <v>8922</v>
      </c>
      <c r="Q93" s="4">
        <f t="shared" si="31"/>
        <v>100</v>
      </c>
      <c r="R93" s="2">
        <f t="shared" si="26"/>
        <v>91</v>
      </c>
      <c r="S93" s="4">
        <f t="shared" si="27"/>
        <v>91</v>
      </c>
      <c r="T93" s="2">
        <f t="shared" si="28"/>
        <v>1</v>
      </c>
      <c r="U93" s="2">
        <f t="shared" si="29"/>
        <v>1</v>
      </c>
      <c r="V93" s="2">
        <f t="shared" si="30"/>
        <v>0.25</v>
      </c>
    </row>
    <row r="94" spans="2:22" x14ac:dyDescent="0.25">
      <c r="B94">
        <v>1</v>
      </c>
      <c r="C94">
        <v>92</v>
      </c>
      <c r="D94" s="1">
        <v>41944</v>
      </c>
      <c r="E94" s="2" t="s">
        <v>16</v>
      </c>
      <c r="F94" s="2" t="s">
        <v>14</v>
      </c>
      <c r="G94" s="2" t="s">
        <v>63</v>
      </c>
      <c r="H94" s="2">
        <f t="shared" si="20"/>
        <v>0</v>
      </c>
      <c r="I94" s="2">
        <f t="shared" si="21"/>
        <v>0</v>
      </c>
      <c r="J94" s="2">
        <f t="shared" si="32"/>
        <v>0</v>
      </c>
      <c r="K94" s="2">
        <f t="shared" si="22"/>
        <v>1</v>
      </c>
      <c r="L94" s="2">
        <f t="shared" si="23"/>
        <v>0</v>
      </c>
      <c r="M94" s="2">
        <f t="shared" si="33"/>
        <v>1</v>
      </c>
      <c r="N94" s="2">
        <f t="shared" si="34"/>
        <v>1</v>
      </c>
      <c r="O94" s="2">
        <f t="shared" si="24"/>
        <v>91</v>
      </c>
      <c r="P94" s="2">
        <f t="shared" si="25"/>
        <v>9013</v>
      </c>
      <c r="Q94" s="4">
        <f t="shared" si="31"/>
        <v>100</v>
      </c>
      <c r="R94" s="2">
        <f t="shared" si="26"/>
        <v>91</v>
      </c>
      <c r="S94" s="4">
        <f t="shared" si="27"/>
        <v>91</v>
      </c>
      <c r="T94" s="2">
        <f t="shared" si="28"/>
        <v>1</v>
      </c>
      <c r="U94" s="2">
        <f t="shared" si="29"/>
        <v>1</v>
      </c>
      <c r="V94" s="2">
        <f t="shared" si="30"/>
        <v>0.25</v>
      </c>
    </row>
    <row r="95" spans="2:22" x14ac:dyDescent="0.25">
      <c r="B95">
        <v>1</v>
      </c>
      <c r="C95">
        <v>93</v>
      </c>
      <c r="D95" s="1">
        <v>41944</v>
      </c>
      <c r="E95" s="2" t="s">
        <v>12</v>
      </c>
      <c r="F95" s="2" t="s">
        <v>2</v>
      </c>
      <c r="G95" s="2" t="s">
        <v>47</v>
      </c>
      <c r="H95" s="2">
        <f t="shared" si="20"/>
        <v>1</v>
      </c>
      <c r="I95" s="2">
        <f t="shared" si="21"/>
        <v>0</v>
      </c>
      <c r="J95" s="2">
        <f t="shared" si="32"/>
        <v>1</v>
      </c>
      <c r="K95" s="2">
        <f t="shared" si="22"/>
        <v>1</v>
      </c>
      <c r="L95" s="2">
        <f t="shared" si="23"/>
        <v>2</v>
      </c>
      <c r="M95" s="2">
        <f t="shared" si="33"/>
        <v>3</v>
      </c>
      <c r="N95" s="2">
        <f t="shared" si="34"/>
        <v>1</v>
      </c>
      <c r="O95" s="2">
        <f t="shared" si="24"/>
        <v>91</v>
      </c>
      <c r="P95" s="2">
        <f t="shared" si="25"/>
        <v>9104</v>
      </c>
      <c r="Q95" s="4">
        <f t="shared" si="31"/>
        <v>100</v>
      </c>
      <c r="R95" s="2">
        <f t="shared" si="26"/>
        <v>91</v>
      </c>
      <c r="S95" s="4">
        <f t="shared" si="27"/>
        <v>91</v>
      </c>
      <c r="T95" s="2">
        <f t="shared" si="28"/>
        <v>0</v>
      </c>
      <c r="U95" s="2">
        <f t="shared" si="29"/>
        <v>0</v>
      </c>
      <c r="V95" s="2">
        <f t="shared" si="30"/>
        <v>0</v>
      </c>
    </row>
    <row r="96" spans="2:22" x14ac:dyDescent="0.25">
      <c r="B96">
        <v>1</v>
      </c>
      <c r="C96">
        <v>94</v>
      </c>
      <c r="D96" s="1">
        <v>41944</v>
      </c>
      <c r="E96" s="2" t="s">
        <v>7</v>
      </c>
      <c r="F96" s="2" t="s">
        <v>15</v>
      </c>
      <c r="G96" s="2" t="s">
        <v>44</v>
      </c>
      <c r="H96" s="2">
        <f t="shared" si="20"/>
        <v>0</v>
      </c>
      <c r="I96" s="2">
        <f t="shared" si="21"/>
        <v>1</v>
      </c>
      <c r="J96" s="2">
        <f t="shared" si="32"/>
        <v>1</v>
      </c>
      <c r="K96" s="2">
        <f t="shared" si="22"/>
        <v>0</v>
      </c>
      <c r="L96" s="2">
        <f t="shared" si="23"/>
        <v>0</v>
      </c>
      <c r="M96" s="2">
        <f t="shared" si="33"/>
        <v>0</v>
      </c>
      <c r="N96" s="2">
        <f t="shared" si="34"/>
        <v>0</v>
      </c>
      <c r="O96" s="2">
        <f t="shared" si="24"/>
        <v>-100</v>
      </c>
      <c r="P96" s="2">
        <f t="shared" si="25"/>
        <v>9004</v>
      </c>
      <c r="Q96" s="4">
        <f t="shared" si="31"/>
        <v>100</v>
      </c>
      <c r="R96" s="2">
        <f t="shared" si="26"/>
        <v>0</v>
      </c>
      <c r="S96" s="4">
        <f t="shared" si="27"/>
        <v>-100</v>
      </c>
      <c r="T96" s="2">
        <f t="shared" si="28"/>
        <v>0</v>
      </c>
      <c r="U96" s="2">
        <f t="shared" si="29"/>
        <v>0</v>
      </c>
      <c r="V96" s="2">
        <f t="shared" si="30"/>
        <v>0</v>
      </c>
    </row>
    <row r="97" spans="2:22" x14ac:dyDescent="0.25">
      <c r="B97">
        <v>1</v>
      </c>
      <c r="C97">
        <v>95</v>
      </c>
      <c r="D97" s="1">
        <v>41944</v>
      </c>
      <c r="E97" s="2" t="s">
        <v>19</v>
      </c>
      <c r="F97" s="2" t="s">
        <v>6</v>
      </c>
      <c r="G97" s="2" t="s">
        <v>25</v>
      </c>
      <c r="H97" s="2">
        <f t="shared" si="20"/>
        <v>1</v>
      </c>
      <c r="I97" s="2">
        <f t="shared" si="21"/>
        <v>0</v>
      </c>
      <c r="J97" s="2">
        <f t="shared" si="32"/>
        <v>1</v>
      </c>
      <c r="K97" s="2">
        <f t="shared" si="22"/>
        <v>1</v>
      </c>
      <c r="L97" s="2">
        <f t="shared" si="23"/>
        <v>1</v>
      </c>
      <c r="M97" s="2">
        <f t="shared" si="33"/>
        <v>2</v>
      </c>
      <c r="N97" s="2">
        <f t="shared" si="34"/>
        <v>1</v>
      </c>
      <c r="O97" s="2">
        <f t="shared" si="24"/>
        <v>91</v>
      </c>
      <c r="P97" s="2">
        <f t="shared" si="25"/>
        <v>9095</v>
      </c>
      <c r="Q97" s="4">
        <f t="shared" si="31"/>
        <v>210</v>
      </c>
      <c r="R97" s="2">
        <f t="shared" si="26"/>
        <v>191.1</v>
      </c>
      <c r="S97" s="4">
        <f t="shared" si="27"/>
        <v>191.1</v>
      </c>
      <c r="T97" s="2">
        <f t="shared" si="28"/>
        <v>0</v>
      </c>
      <c r="U97" s="2">
        <f t="shared" si="29"/>
        <v>0</v>
      </c>
      <c r="V97" s="2">
        <f t="shared" si="30"/>
        <v>0</v>
      </c>
    </row>
    <row r="98" spans="2:22" x14ac:dyDescent="0.25">
      <c r="B98">
        <v>1</v>
      </c>
      <c r="C98">
        <v>96</v>
      </c>
      <c r="D98" s="1">
        <v>41944</v>
      </c>
      <c r="E98" s="2" t="s">
        <v>9</v>
      </c>
      <c r="F98" s="2" t="s">
        <v>11</v>
      </c>
      <c r="G98" s="2" t="s">
        <v>28</v>
      </c>
      <c r="H98" s="2">
        <f t="shared" si="20"/>
        <v>0</v>
      </c>
      <c r="I98" s="2">
        <f t="shared" si="21"/>
        <v>0</v>
      </c>
      <c r="J98" s="2">
        <f t="shared" si="32"/>
        <v>0</v>
      </c>
      <c r="K98" s="2">
        <f t="shared" si="22"/>
        <v>0</v>
      </c>
      <c r="L98" s="2">
        <f t="shared" si="23"/>
        <v>0</v>
      </c>
      <c r="M98" s="2">
        <f t="shared" si="33"/>
        <v>0</v>
      </c>
      <c r="N98" s="2">
        <f t="shared" si="34"/>
        <v>0</v>
      </c>
      <c r="O98" s="2">
        <f t="shared" si="24"/>
        <v>-100</v>
      </c>
      <c r="P98" s="2">
        <f t="shared" si="25"/>
        <v>8995</v>
      </c>
      <c r="Q98" s="4">
        <f t="shared" si="31"/>
        <v>100</v>
      </c>
      <c r="R98" s="2">
        <f t="shared" si="26"/>
        <v>0</v>
      </c>
      <c r="S98" s="4">
        <f t="shared" si="27"/>
        <v>-100</v>
      </c>
      <c r="T98" s="2">
        <f t="shared" si="28"/>
        <v>1</v>
      </c>
      <c r="U98" s="2">
        <f t="shared" si="29"/>
        <v>-1</v>
      </c>
      <c r="V98" s="2">
        <f t="shared" si="30"/>
        <v>-1</v>
      </c>
    </row>
    <row r="99" spans="2:22" x14ac:dyDescent="0.25">
      <c r="B99">
        <v>1</v>
      </c>
      <c r="C99">
        <v>97</v>
      </c>
      <c r="D99" s="1">
        <v>41945</v>
      </c>
      <c r="E99" s="2" t="s">
        <v>13</v>
      </c>
      <c r="F99" s="2" t="s">
        <v>3</v>
      </c>
      <c r="G99" s="2" t="s">
        <v>68</v>
      </c>
      <c r="H99" s="2">
        <f t="shared" si="20"/>
        <v>1</v>
      </c>
      <c r="I99" s="2">
        <f t="shared" si="21"/>
        <v>0</v>
      </c>
      <c r="J99" s="2">
        <f t="shared" si="32"/>
        <v>1</v>
      </c>
      <c r="K99" s="2">
        <f t="shared" si="22"/>
        <v>0</v>
      </c>
      <c r="L99" s="2">
        <f t="shared" si="23"/>
        <v>2</v>
      </c>
      <c r="M99" s="2">
        <f t="shared" si="33"/>
        <v>2</v>
      </c>
      <c r="N99" s="2">
        <f t="shared" si="34"/>
        <v>1</v>
      </c>
      <c r="O99" s="2">
        <f t="shared" si="24"/>
        <v>91</v>
      </c>
      <c r="P99" s="2">
        <f t="shared" si="25"/>
        <v>9086</v>
      </c>
      <c r="Q99" s="4">
        <f t="shared" si="31"/>
        <v>210</v>
      </c>
      <c r="R99" s="2">
        <f t="shared" si="26"/>
        <v>191.1</v>
      </c>
      <c r="S99" s="4">
        <f t="shared" si="27"/>
        <v>191.1</v>
      </c>
      <c r="T99" s="2">
        <f t="shared" si="28"/>
        <v>0</v>
      </c>
      <c r="U99" s="2">
        <f t="shared" si="29"/>
        <v>0</v>
      </c>
      <c r="V99" s="2">
        <f t="shared" si="30"/>
        <v>0</v>
      </c>
    </row>
    <row r="100" spans="2:22" x14ac:dyDescent="0.25">
      <c r="B100">
        <v>1</v>
      </c>
      <c r="C100">
        <v>98</v>
      </c>
      <c r="D100" s="1">
        <v>41945</v>
      </c>
      <c r="E100" s="2" t="s">
        <v>17</v>
      </c>
      <c r="F100" s="2" t="s">
        <v>10</v>
      </c>
      <c r="G100" s="2" t="s">
        <v>63</v>
      </c>
      <c r="H100" s="2">
        <f t="shared" si="20"/>
        <v>0</v>
      </c>
      <c r="I100" s="2">
        <f t="shared" si="21"/>
        <v>0</v>
      </c>
      <c r="J100" s="2">
        <f t="shared" si="32"/>
        <v>0</v>
      </c>
      <c r="K100" s="2">
        <f t="shared" si="22"/>
        <v>1</v>
      </c>
      <c r="L100" s="2">
        <f t="shared" si="23"/>
        <v>0</v>
      </c>
      <c r="M100" s="2">
        <f t="shared" si="33"/>
        <v>1</v>
      </c>
      <c r="N100" s="2">
        <f t="shared" si="34"/>
        <v>1</v>
      </c>
      <c r="O100" s="2">
        <f t="shared" si="24"/>
        <v>91</v>
      </c>
      <c r="P100" s="2">
        <f t="shared" si="25"/>
        <v>9177</v>
      </c>
      <c r="Q100" s="4">
        <f t="shared" si="31"/>
        <v>100</v>
      </c>
      <c r="R100" s="2">
        <f t="shared" si="26"/>
        <v>91</v>
      </c>
      <c r="S100" s="4">
        <f t="shared" si="27"/>
        <v>91</v>
      </c>
      <c r="T100" s="2">
        <f t="shared" si="28"/>
        <v>1</v>
      </c>
      <c r="U100" s="2">
        <f t="shared" si="29"/>
        <v>1</v>
      </c>
      <c r="V100" s="2">
        <f t="shared" si="30"/>
        <v>0.25</v>
      </c>
    </row>
    <row r="101" spans="2:22" x14ac:dyDescent="0.25">
      <c r="B101">
        <v>1</v>
      </c>
      <c r="C101">
        <v>99</v>
      </c>
      <c r="D101" s="1">
        <v>41946</v>
      </c>
      <c r="E101" s="2" t="s">
        <v>1</v>
      </c>
      <c r="F101" s="2" t="s">
        <v>5</v>
      </c>
      <c r="G101" s="2" t="s">
        <v>70</v>
      </c>
      <c r="H101" s="2">
        <f t="shared" si="20"/>
        <v>0</v>
      </c>
      <c r="I101" s="2">
        <f t="shared" si="21"/>
        <v>1</v>
      </c>
      <c r="J101" s="2">
        <f t="shared" si="32"/>
        <v>1</v>
      </c>
      <c r="K101" s="2">
        <f t="shared" si="22"/>
        <v>1</v>
      </c>
      <c r="L101" s="2">
        <f t="shared" si="23"/>
        <v>2</v>
      </c>
      <c r="M101" s="2">
        <f t="shared" si="33"/>
        <v>3</v>
      </c>
      <c r="N101" s="2">
        <f t="shared" si="34"/>
        <v>1</v>
      </c>
      <c r="O101" s="2">
        <f t="shared" si="24"/>
        <v>91</v>
      </c>
      <c r="P101" s="2">
        <f t="shared" si="25"/>
        <v>9268</v>
      </c>
      <c r="Q101" s="4">
        <f t="shared" si="31"/>
        <v>100</v>
      </c>
      <c r="R101" s="2">
        <f t="shared" si="26"/>
        <v>91</v>
      </c>
      <c r="S101" s="4">
        <f t="shared" si="27"/>
        <v>91</v>
      </c>
      <c r="T101" s="2">
        <f t="shared" si="28"/>
        <v>0</v>
      </c>
      <c r="U101" s="2">
        <f t="shared" si="29"/>
        <v>0</v>
      </c>
      <c r="V101" s="2">
        <f t="shared" si="30"/>
        <v>0</v>
      </c>
    </row>
    <row r="102" spans="2:22" x14ac:dyDescent="0.25">
      <c r="B102">
        <v>1</v>
      </c>
      <c r="C102">
        <v>100</v>
      </c>
      <c r="D102" s="1">
        <v>41951</v>
      </c>
      <c r="E102" s="2" t="s">
        <v>18</v>
      </c>
      <c r="F102" s="2" t="s">
        <v>7</v>
      </c>
      <c r="G102" s="2" t="s">
        <v>63</v>
      </c>
      <c r="H102" s="2">
        <f t="shared" si="20"/>
        <v>0</v>
      </c>
      <c r="I102" s="2">
        <f t="shared" si="21"/>
        <v>0</v>
      </c>
      <c r="J102" s="2">
        <f t="shared" si="32"/>
        <v>0</v>
      </c>
      <c r="K102" s="2">
        <f t="shared" si="22"/>
        <v>1</v>
      </c>
      <c r="L102" s="2">
        <f t="shared" si="23"/>
        <v>0</v>
      </c>
      <c r="M102" s="2">
        <f t="shared" si="33"/>
        <v>1</v>
      </c>
      <c r="N102" s="2">
        <f t="shared" si="34"/>
        <v>1</v>
      </c>
      <c r="O102" s="2">
        <f t="shared" si="24"/>
        <v>91</v>
      </c>
      <c r="P102" s="2">
        <f t="shared" si="25"/>
        <v>9359</v>
      </c>
      <c r="Q102" s="4">
        <f t="shared" si="31"/>
        <v>100</v>
      </c>
      <c r="R102" s="2">
        <f t="shared" si="26"/>
        <v>91</v>
      </c>
      <c r="S102" s="4">
        <f t="shared" si="27"/>
        <v>91</v>
      </c>
      <c r="T102" s="2">
        <f t="shared" si="28"/>
        <v>1</v>
      </c>
      <c r="U102" s="2">
        <f t="shared" si="29"/>
        <v>1</v>
      </c>
      <c r="V102" s="2">
        <f t="shared" si="30"/>
        <v>0.25</v>
      </c>
    </row>
    <row r="103" spans="2:22" x14ac:dyDescent="0.25">
      <c r="B103">
        <v>1</v>
      </c>
      <c r="C103">
        <v>101</v>
      </c>
      <c r="D103" s="1">
        <v>41951</v>
      </c>
      <c r="E103" s="2" t="s">
        <v>2</v>
      </c>
      <c r="F103" s="2" t="s">
        <v>13</v>
      </c>
      <c r="G103" s="2" t="s">
        <v>28</v>
      </c>
      <c r="H103" s="2">
        <f t="shared" si="20"/>
        <v>0</v>
      </c>
      <c r="I103" s="2">
        <f t="shared" si="21"/>
        <v>0</v>
      </c>
      <c r="J103" s="2">
        <f t="shared" si="32"/>
        <v>0</v>
      </c>
      <c r="K103" s="2">
        <f t="shared" si="22"/>
        <v>0</v>
      </c>
      <c r="L103" s="2">
        <f t="shared" si="23"/>
        <v>0</v>
      </c>
      <c r="M103" s="2">
        <f t="shared" si="33"/>
        <v>0</v>
      </c>
      <c r="N103" s="2">
        <f t="shared" si="34"/>
        <v>0</v>
      </c>
      <c r="O103" s="2">
        <f t="shared" si="24"/>
        <v>-100</v>
      </c>
      <c r="P103" s="2">
        <f t="shared" si="25"/>
        <v>9259</v>
      </c>
      <c r="Q103" s="4">
        <f t="shared" si="31"/>
        <v>100</v>
      </c>
      <c r="R103" s="2">
        <f t="shared" si="26"/>
        <v>0</v>
      </c>
      <c r="S103" s="4">
        <f t="shared" si="27"/>
        <v>-100</v>
      </c>
      <c r="T103" s="2">
        <f t="shared" si="28"/>
        <v>1</v>
      </c>
      <c r="U103" s="2">
        <f t="shared" si="29"/>
        <v>-1</v>
      </c>
      <c r="V103" s="2">
        <f t="shared" si="30"/>
        <v>-1</v>
      </c>
    </row>
    <row r="104" spans="2:22" x14ac:dyDescent="0.25">
      <c r="B104">
        <v>1</v>
      </c>
      <c r="C104">
        <v>102</v>
      </c>
      <c r="D104" s="1">
        <v>41951</v>
      </c>
      <c r="E104" s="2" t="s">
        <v>6</v>
      </c>
      <c r="F104" s="2" t="s">
        <v>17</v>
      </c>
      <c r="G104" s="2" t="s">
        <v>22</v>
      </c>
      <c r="H104" s="2">
        <f t="shared" si="20"/>
        <v>1</v>
      </c>
      <c r="I104" s="2">
        <f t="shared" si="21"/>
        <v>1</v>
      </c>
      <c r="J104" s="2">
        <f t="shared" si="32"/>
        <v>2</v>
      </c>
      <c r="K104" s="2">
        <f t="shared" si="22"/>
        <v>1</v>
      </c>
      <c r="L104" s="2">
        <f t="shared" si="23"/>
        <v>1</v>
      </c>
      <c r="M104" s="2">
        <f t="shared" si="33"/>
        <v>2</v>
      </c>
      <c r="N104" s="2">
        <f t="shared" si="34"/>
        <v>0</v>
      </c>
      <c r="O104" s="2">
        <f t="shared" si="24"/>
        <v>-100</v>
      </c>
      <c r="P104" s="2">
        <f t="shared" si="25"/>
        <v>9159</v>
      </c>
      <c r="Q104" s="4">
        <f t="shared" si="31"/>
        <v>210</v>
      </c>
      <c r="R104" s="2">
        <f t="shared" si="26"/>
        <v>0</v>
      </c>
      <c r="S104" s="4">
        <f t="shared" si="27"/>
        <v>-210</v>
      </c>
      <c r="T104" s="2">
        <f t="shared" si="28"/>
        <v>0</v>
      </c>
      <c r="U104" s="2">
        <f t="shared" si="29"/>
        <v>0</v>
      </c>
      <c r="V104" s="2">
        <f t="shared" si="30"/>
        <v>0</v>
      </c>
    </row>
    <row r="105" spans="2:22" x14ac:dyDescent="0.25">
      <c r="B105">
        <v>1</v>
      </c>
      <c r="C105">
        <v>103</v>
      </c>
      <c r="D105" s="1">
        <v>41951</v>
      </c>
      <c r="E105" s="2" t="s">
        <v>14</v>
      </c>
      <c r="F105" s="2" t="s">
        <v>19</v>
      </c>
      <c r="G105" s="2" t="s">
        <v>71</v>
      </c>
      <c r="H105" s="2">
        <f t="shared" si="20"/>
        <v>1</v>
      </c>
      <c r="I105" s="2">
        <f t="shared" si="21"/>
        <v>1</v>
      </c>
      <c r="J105" s="2">
        <f t="shared" si="32"/>
        <v>2</v>
      </c>
      <c r="K105" s="2">
        <f t="shared" si="22"/>
        <v>0</v>
      </c>
      <c r="L105" s="2">
        <f t="shared" si="23"/>
        <v>1</v>
      </c>
      <c r="M105" s="2">
        <f t="shared" si="33"/>
        <v>1</v>
      </c>
      <c r="N105" s="2">
        <f t="shared" si="34"/>
        <v>0</v>
      </c>
      <c r="O105" s="2">
        <f t="shared" si="24"/>
        <v>-100</v>
      </c>
      <c r="P105" s="2">
        <f t="shared" si="25"/>
        <v>9059</v>
      </c>
      <c r="Q105" s="4">
        <f t="shared" si="31"/>
        <v>441</v>
      </c>
      <c r="R105" s="2">
        <f t="shared" si="26"/>
        <v>0</v>
      </c>
      <c r="S105" s="4">
        <f t="shared" si="27"/>
        <v>-441</v>
      </c>
      <c r="T105" s="2">
        <f t="shared" si="28"/>
        <v>0</v>
      </c>
      <c r="U105" s="2">
        <f t="shared" si="29"/>
        <v>0</v>
      </c>
      <c r="V105" s="2">
        <f t="shared" si="30"/>
        <v>0</v>
      </c>
    </row>
    <row r="106" spans="2:22" x14ac:dyDescent="0.25">
      <c r="B106">
        <v>1</v>
      </c>
      <c r="C106">
        <v>104</v>
      </c>
      <c r="D106" s="1">
        <v>41951</v>
      </c>
      <c r="E106" s="2" t="s">
        <v>10</v>
      </c>
      <c r="F106" s="2" t="s">
        <v>1</v>
      </c>
      <c r="G106" s="2" t="s">
        <v>63</v>
      </c>
      <c r="H106" s="2">
        <f t="shared" si="20"/>
        <v>0</v>
      </c>
      <c r="I106" s="2">
        <f t="shared" si="21"/>
        <v>0</v>
      </c>
      <c r="J106" s="2">
        <f t="shared" si="32"/>
        <v>0</v>
      </c>
      <c r="K106" s="2">
        <f t="shared" si="22"/>
        <v>1</v>
      </c>
      <c r="L106" s="2">
        <f t="shared" si="23"/>
        <v>0</v>
      </c>
      <c r="M106" s="2">
        <f t="shared" si="33"/>
        <v>1</v>
      </c>
      <c r="N106" s="2">
        <f t="shared" si="34"/>
        <v>1</v>
      </c>
      <c r="O106" s="2">
        <f t="shared" si="24"/>
        <v>91</v>
      </c>
      <c r="P106" s="2">
        <f t="shared" si="25"/>
        <v>9150</v>
      </c>
      <c r="Q106" s="4">
        <f t="shared" si="31"/>
        <v>926.1</v>
      </c>
      <c r="R106" s="2">
        <f t="shared" si="26"/>
        <v>842.75100000000009</v>
      </c>
      <c r="S106" s="4">
        <f t="shared" si="27"/>
        <v>842.75100000000009</v>
      </c>
      <c r="T106" s="2">
        <f t="shared" si="28"/>
        <v>1</v>
      </c>
      <c r="U106" s="2">
        <f t="shared" si="29"/>
        <v>1</v>
      </c>
      <c r="V106" s="2">
        <f t="shared" si="30"/>
        <v>0.25</v>
      </c>
    </row>
    <row r="107" spans="2:22" x14ac:dyDescent="0.25">
      <c r="B107">
        <v>1</v>
      </c>
      <c r="C107">
        <v>105</v>
      </c>
      <c r="D107" s="1">
        <v>41951</v>
      </c>
      <c r="E107" s="2" t="s">
        <v>15</v>
      </c>
      <c r="F107" s="2" t="s">
        <v>8</v>
      </c>
      <c r="G107" s="2" t="s">
        <v>31</v>
      </c>
      <c r="H107" s="2">
        <f t="shared" si="20"/>
        <v>0</v>
      </c>
      <c r="I107" s="2">
        <f t="shared" si="21"/>
        <v>0</v>
      </c>
      <c r="J107" s="2">
        <f t="shared" si="32"/>
        <v>0</v>
      </c>
      <c r="K107" s="2">
        <f t="shared" si="22"/>
        <v>2</v>
      </c>
      <c r="L107" s="2">
        <f t="shared" si="23"/>
        <v>0</v>
      </c>
      <c r="M107" s="2">
        <f t="shared" si="33"/>
        <v>2</v>
      </c>
      <c r="N107" s="2">
        <f t="shared" si="34"/>
        <v>1</v>
      </c>
      <c r="O107" s="2">
        <f t="shared" si="24"/>
        <v>91</v>
      </c>
      <c r="P107" s="2">
        <f t="shared" si="25"/>
        <v>9241</v>
      </c>
      <c r="Q107" s="4">
        <f t="shared" si="31"/>
        <v>100</v>
      </c>
      <c r="R107" s="2">
        <f t="shared" si="26"/>
        <v>91</v>
      </c>
      <c r="S107" s="4">
        <f t="shared" si="27"/>
        <v>91</v>
      </c>
      <c r="T107" s="2">
        <f t="shared" si="28"/>
        <v>1</v>
      </c>
      <c r="U107" s="2">
        <f t="shared" si="29"/>
        <v>1</v>
      </c>
      <c r="V107" s="2">
        <f t="shared" si="30"/>
        <v>0.25</v>
      </c>
    </row>
    <row r="108" spans="2:22" x14ac:dyDescent="0.25">
      <c r="B108">
        <v>1</v>
      </c>
      <c r="C108">
        <v>106</v>
      </c>
      <c r="D108" s="1">
        <v>41952</v>
      </c>
      <c r="E108" s="2" t="s">
        <v>4</v>
      </c>
      <c r="F108" s="2" t="s">
        <v>16</v>
      </c>
      <c r="G108" s="2" t="s">
        <v>26</v>
      </c>
      <c r="H108" s="2">
        <f t="shared" si="20"/>
        <v>0</v>
      </c>
      <c r="I108" s="2">
        <f t="shared" si="21"/>
        <v>1</v>
      </c>
      <c r="J108" s="2">
        <f t="shared" si="32"/>
        <v>1</v>
      </c>
      <c r="K108" s="2">
        <f t="shared" si="22"/>
        <v>0</v>
      </c>
      <c r="L108" s="2">
        <f t="shared" si="23"/>
        <v>1</v>
      </c>
      <c r="M108" s="2">
        <f t="shared" si="33"/>
        <v>1</v>
      </c>
      <c r="N108" s="2">
        <f t="shared" si="34"/>
        <v>0</v>
      </c>
      <c r="O108" s="2">
        <f t="shared" si="24"/>
        <v>-100</v>
      </c>
      <c r="P108" s="2">
        <f t="shared" si="25"/>
        <v>9141</v>
      </c>
      <c r="Q108" s="4">
        <f t="shared" si="31"/>
        <v>100</v>
      </c>
      <c r="R108" s="2">
        <f t="shared" si="26"/>
        <v>0</v>
      </c>
      <c r="S108" s="4">
        <f t="shared" si="27"/>
        <v>-100</v>
      </c>
      <c r="T108" s="2">
        <f t="shared" si="28"/>
        <v>0</v>
      </c>
      <c r="U108" s="2">
        <f t="shared" si="29"/>
        <v>0</v>
      </c>
      <c r="V108" s="2">
        <f t="shared" si="30"/>
        <v>0</v>
      </c>
    </row>
    <row r="109" spans="2:22" x14ac:dyDescent="0.25">
      <c r="B109">
        <v>1</v>
      </c>
      <c r="C109">
        <v>107</v>
      </c>
      <c r="D109" s="1">
        <v>41952</v>
      </c>
      <c r="E109" s="2" t="s">
        <v>5</v>
      </c>
      <c r="F109" s="2" t="s">
        <v>9</v>
      </c>
      <c r="G109" s="2" t="s">
        <v>52</v>
      </c>
      <c r="H109" s="2">
        <f t="shared" si="20"/>
        <v>0</v>
      </c>
      <c r="I109" s="2">
        <f t="shared" si="21"/>
        <v>0</v>
      </c>
      <c r="J109" s="2">
        <f t="shared" si="32"/>
        <v>0</v>
      </c>
      <c r="K109" s="2">
        <f t="shared" si="22"/>
        <v>1</v>
      </c>
      <c r="L109" s="2">
        <f t="shared" si="23"/>
        <v>1</v>
      </c>
      <c r="M109" s="2">
        <f t="shared" si="33"/>
        <v>2</v>
      </c>
      <c r="N109" s="2">
        <f t="shared" si="34"/>
        <v>1</v>
      </c>
      <c r="O109" s="2">
        <f t="shared" si="24"/>
        <v>91</v>
      </c>
      <c r="P109" s="2">
        <f t="shared" si="25"/>
        <v>9232</v>
      </c>
      <c r="Q109" s="4">
        <f t="shared" si="31"/>
        <v>210</v>
      </c>
      <c r="R109" s="2">
        <f t="shared" si="26"/>
        <v>191.1</v>
      </c>
      <c r="S109" s="4">
        <f t="shared" si="27"/>
        <v>191.1</v>
      </c>
      <c r="T109" s="2">
        <f t="shared" si="28"/>
        <v>1</v>
      </c>
      <c r="U109" s="2">
        <f t="shared" si="29"/>
        <v>1</v>
      </c>
      <c r="V109" s="2">
        <f t="shared" si="30"/>
        <v>0.25</v>
      </c>
    </row>
    <row r="110" spans="2:22" x14ac:dyDescent="0.25">
      <c r="B110">
        <v>1</v>
      </c>
      <c r="C110">
        <v>108</v>
      </c>
      <c r="D110" s="1">
        <v>41952</v>
      </c>
      <c r="E110" s="2" t="s">
        <v>11</v>
      </c>
      <c r="F110" s="2" t="s">
        <v>0</v>
      </c>
      <c r="G110" s="2" t="s">
        <v>55</v>
      </c>
      <c r="H110" s="2">
        <f t="shared" si="20"/>
        <v>0</v>
      </c>
      <c r="I110" s="2">
        <f t="shared" si="21"/>
        <v>0</v>
      </c>
      <c r="J110" s="2">
        <f t="shared" si="32"/>
        <v>0</v>
      </c>
      <c r="K110" s="2">
        <f t="shared" si="22"/>
        <v>2</v>
      </c>
      <c r="L110" s="2">
        <f t="shared" si="23"/>
        <v>1</v>
      </c>
      <c r="M110" s="2">
        <f t="shared" si="33"/>
        <v>3</v>
      </c>
      <c r="N110" s="2">
        <f t="shared" si="34"/>
        <v>1</v>
      </c>
      <c r="O110" s="2">
        <f t="shared" si="24"/>
        <v>91</v>
      </c>
      <c r="P110" s="2">
        <f t="shared" si="25"/>
        <v>9323</v>
      </c>
      <c r="Q110" s="4">
        <f t="shared" si="31"/>
        <v>100</v>
      </c>
      <c r="R110" s="2">
        <f t="shared" si="26"/>
        <v>91</v>
      </c>
      <c r="S110" s="4">
        <f t="shared" si="27"/>
        <v>91</v>
      </c>
      <c r="T110" s="2">
        <f t="shared" si="28"/>
        <v>1</v>
      </c>
      <c r="U110" s="2">
        <f t="shared" si="29"/>
        <v>1</v>
      </c>
      <c r="V110" s="2">
        <f t="shared" si="30"/>
        <v>0.25</v>
      </c>
    </row>
    <row r="111" spans="2:22" x14ac:dyDescent="0.25">
      <c r="B111">
        <v>1</v>
      </c>
      <c r="C111">
        <v>109</v>
      </c>
      <c r="D111" s="1">
        <v>41952</v>
      </c>
      <c r="E111" s="2" t="s">
        <v>3</v>
      </c>
      <c r="F111" s="2" t="s">
        <v>12</v>
      </c>
      <c r="G111" s="2" t="s">
        <v>72</v>
      </c>
      <c r="H111" s="2">
        <f t="shared" si="20"/>
        <v>0</v>
      </c>
      <c r="I111" s="2">
        <f t="shared" si="21"/>
        <v>2</v>
      </c>
      <c r="J111" s="2">
        <f t="shared" si="32"/>
        <v>2</v>
      </c>
      <c r="K111" s="2">
        <f t="shared" si="22"/>
        <v>1</v>
      </c>
      <c r="L111" s="2">
        <f t="shared" si="23"/>
        <v>0</v>
      </c>
      <c r="M111" s="2">
        <f t="shared" si="33"/>
        <v>1</v>
      </c>
      <c r="N111" s="2">
        <f t="shared" si="34"/>
        <v>0</v>
      </c>
      <c r="O111" s="2">
        <f t="shared" si="24"/>
        <v>-100</v>
      </c>
      <c r="P111" s="2">
        <f t="shared" si="25"/>
        <v>9223</v>
      </c>
      <c r="Q111" s="4">
        <f t="shared" si="31"/>
        <v>100</v>
      </c>
      <c r="R111" s="2">
        <f t="shared" si="26"/>
        <v>0</v>
      </c>
      <c r="S111" s="4">
        <f t="shared" si="27"/>
        <v>-100</v>
      </c>
      <c r="T111" s="2">
        <f t="shared" si="28"/>
        <v>0</v>
      </c>
      <c r="U111" s="2">
        <f t="shared" si="29"/>
        <v>0</v>
      </c>
      <c r="V111" s="2">
        <f t="shared" si="30"/>
        <v>0</v>
      </c>
    </row>
    <row r="112" spans="2:22" x14ac:dyDescent="0.25">
      <c r="B112">
        <v>1</v>
      </c>
      <c r="C112">
        <v>110</v>
      </c>
      <c r="D112" s="1">
        <v>41965</v>
      </c>
      <c r="E112" s="2" t="s">
        <v>0</v>
      </c>
      <c r="F112" s="2" t="s">
        <v>10</v>
      </c>
      <c r="G112" s="2" t="s">
        <v>73</v>
      </c>
      <c r="H112" s="2">
        <f t="shared" si="20"/>
        <v>0</v>
      </c>
      <c r="I112" s="2">
        <f t="shared" si="21"/>
        <v>0</v>
      </c>
      <c r="J112" s="2">
        <f t="shared" si="32"/>
        <v>0</v>
      </c>
      <c r="K112" s="2">
        <f t="shared" si="22"/>
        <v>1</v>
      </c>
      <c r="L112" s="2">
        <f t="shared" si="23"/>
        <v>2</v>
      </c>
      <c r="M112" s="2">
        <f t="shared" si="33"/>
        <v>3</v>
      </c>
      <c r="N112" s="2">
        <f t="shared" si="34"/>
        <v>1</v>
      </c>
      <c r="O112" s="2">
        <f t="shared" si="24"/>
        <v>91</v>
      </c>
      <c r="P112" s="2">
        <f t="shared" si="25"/>
        <v>9314</v>
      </c>
      <c r="Q112" s="4">
        <f t="shared" si="31"/>
        <v>210</v>
      </c>
      <c r="R112" s="2">
        <f t="shared" si="26"/>
        <v>191.1</v>
      </c>
      <c r="S112" s="4">
        <f t="shared" si="27"/>
        <v>191.1</v>
      </c>
      <c r="T112" s="2">
        <f t="shared" si="28"/>
        <v>1</v>
      </c>
      <c r="U112" s="2">
        <f t="shared" si="29"/>
        <v>1</v>
      </c>
      <c r="V112" s="2">
        <f t="shared" si="30"/>
        <v>0.25</v>
      </c>
    </row>
    <row r="113" spans="2:22" x14ac:dyDescent="0.25">
      <c r="B113">
        <v>1</v>
      </c>
      <c r="C113">
        <v>111</v>
      </c>
      <c r="D113" s="1">
        <v>41965</v>
      </c>
      <c r="E113" s="2" t="s">
        <v>8</v>
      </c>
      <c r="F113" s="2" t="s">
        <v>5</v>
      </c>
      <c r="G113" s="2" t="s">
        <v>28</v>
      </c>
      <c r="H113" s="2">
        <f t="shared" si="20"/>
        <v>0</v>
      </c>
      <c r="I113" s="2">
        <f t="shared" si="21"/>
        <v>0</v>
      </c>
      <c r="J113" s="2">
        <f t="shared" si="32"/>
        <v>0</v>
      </c>
      <c r="K113" s="2">
        <f t="shared" si="22"/>
        <v>0</v>
      </c>
      <c r="L113" s="2">
        <f t="shared" si="23"/>
        <v>0</v>
      </c>
      <c r="M113" s="2">
        <f t="shared" si="33"/>
        <v>0</v>
      </c>
      <c r="N113" s="2">
        <f t="shared" si="34"/>
        <v>0</v>
      </c>
      <c r="O113" s="2">
        <f t="shared" si="24"/>
        <v>-100</v>
      </c>
      <c r="P113" s="2">
        <f t="shared" si="25"/>
        <v>9214</v>
      </c>
      <c r="Q113" s="4">
        <f t="shared" si="31"/>
        <v>100</v>
      </c>
      <c r="R113" s="2">
        <f t="shared" si="26"/>
        <v>0</v>
      </c>
      <c r="S113" s="4">
        <f t="shared" si="27"/>
        <v>-100</v>
      </c>
      <c r="T113" s="2">
        <f t="shared" si="28"/>
        <v>1</v>
      </c>
      <c r="U113" s="2">
        <f t="shared" si="29"/>
        <v>-1</v>
      </c>
      <c r="V113" s="2">
        <f t="shared" si="30"/>
        <v>-1</v>
      </c>
    </row>
    <row r="114" spans="2:22" x14ac:dyDescent="0.25">
      <c r="B114">
        <v>1</v>
      </c>
      <c r="C114">
        <v>112</v>
      </c>
      <c r="D114" s="1">
        <v>41965</v>
      </c>
      <c r="E114" s="2" t="s">
        <v>17</v>
      </c>
      <c r="F114" s="2" t="s">
        <v>11</v>
      </c>
      <c r="G114" s="2" t="s">
        <v>20</v>
      </c>
      <c r="H114" s="2">
        <f t="shared" si="20"/>
        <v>1</v>
      </c>
      <c r="I114" s="2">
        <f t="shared" si="21"/>
        <v>1</v>
      </c>
      <c r="J114" s="2">
        <f t="shared" si="32"/>
        <v>2</v>
      </c>
      <c r="K114" s="2">
        <f t="shared" si="22"/>
        <v>1</v>
      </c>
      <c r="L114" s="2">
        <f t="shared" si="23"/>
        <v>0</v>
      </c>
      <c r="M114" s="2">
        <f t="shared" si="33"/>
        <v>1</v>
      </c>
      <c r="N114" s="2">
        <f t="shared" si="34"/>
        <v>0</v>
      </c>
      <c r="O114" s="2">
        <f t="shared" si="24"/>
        <v>-100</v>
      </c>
      <c r="P114" s="2">
        <f t="shared" si="25"/>
        <v>9114</v>
      </c>
      <c r="Q114" s="4">
        <f t="shared" si="31"/>
        <v>210</v>
      </c>
      <c r="R114" s="2">
        <f t="shared" si="26"/>
        <v>0</v>
      </c>
      <c r="S114" s="4">
        <f t="shared" si="27"/>
        <v>-210</v>
      </c>
      <c r="T114" s="2">
        <f t="shared" si="28"/>
        <v>0</v>
      </c>
      <c r="U114" s="2">
        <f t="shared" si="29"/>
        <v>0</v>
      </c>
      <c r="V114" s="2">
        <f t="shared" si="30"/>
        <v>0</v>
      </c>
    </row>
    <row r="115" spans="2:22" x14ac:dyDescent="0.25">
      <c r="B115">
        <v>1</v>
      </c>
      <c r="C115">
        <v>113</v>
      </c>
      <c r="D115" s="1">
        <v>41965</v>
      </c>
      <c r="E115" s="2" t="s">
        <v>16</v>
      </c>
      <c r="F115" s="2" t="s">
        <v>6</v>
      </c>
      <c r="G115" s="2" t="s">
        <v>63</v>
      </c>
      <c r="H115" s="2">
        <f t="shared" si="20"/>
        <v>0</v>
      </c>
      <c r="I115" s="2">
        <f t="shared" si="21"/>
        <v>0</v>
      </c>
      <c r="J115" s="2">
        <f t="shared" si="32"/>
        <v>0</v>
      </c>
      <c r="K115" s="2">
        <f t="shared" si="22"/>
        <v>1</v>
      </c>
      <c r="L115" s="2">
        <f t="shared" si="23"/>
        <v>0</v>
      </c>
      <c r="M115" s="2">
        <f t="shared" si="33"/>
        <v>1</v>
      </c>
      <c r="N115" s="2">
        <f t="shared" si="34"/>
        <v>1</v>
      </c>
      <c r="O115" s="2">
        <f t="shared" si="24"/>
        <v>91</v>
      </c>
      <c r="P115" s="2">
        <f t="shared" si="25"/>
        <v>9205</v>
      </c>
      <c r="Q115" s="4">
        <f t="shared" si="31"/>
        <v>441</v>
      </c>
      <c r="R115" s="2">
        <f t="shared" si="26"/>
        <v>401.31</v>
      </c>
      <c r="S115" s="4">
        <f t="shared" si="27"/>
        <v>401.31</v>
      </c>
      <c r="T115" s="2">
        <f t="shared" si="28"/>
        <v>1</v>
      </c>
      <c r="U115" s="2">
        <f t="shared" si="29"/>
        <v>1</v>
      </c>
      <c r="V115" s="2">
        <f t="shared" si="30"/>
        <v>0.25</v>
      </c>
    </row>
    <row r="116" spans="2:22" x14ac:dyDescent="0.25">
      <c r="B116">
        <v>1</v>
      </c>
      <c r="C116">
        <v>114</v>
      </c>
      <c r="D116" s="1">
        <v>41965</v>
      </c>
      <c r="E116" s="2" t="s">
        <v>12</v>
      </c>
      <c r="F116" s="2" t="s">
        <v>18</v>
      </c>
      <c r="G116" s="2" t="s">
        <v>74</v>
      </c>
      <c r="H116" s="2">
        <f t="shared" si="20"/>
        <v>1</v>
      </c>
      <c r="I116" s="2">
        <f t="shared" si="21"/>
        <v>2</v>
      </c>
      <c r="J116" s="2">
        <f t="shared" si="32"/>
        <v>3</v>
      </c>
      <c r="K116" s="2">
        <f t="shared" si="22"/>
        <v>0</v>
      </c>
      <c r="L116" s="2">
        <f t="shared" si="23"/>
        <v>0</v>
      </c>
      <c r="M116" s="2">
        <f t="shared" si="33"/>
        <v>0</v>
      </c>
      <c r="N116" s="2">
        <f t="shared" si="34"/>
        <v>0</v>
      </c>
      <c r="O116" s="2">
        <f t="shared" si="24"/>
        <v>-100</v>
      </c>
      <c r="P116" s="2">
        <f t="shared" si="25"/>
        <v>9105</v>
      </c>
      <c r="Q116" s="4">
        <f t="shared" si="31"/>
        <v>100</v>
      </c>
      <c r="R116" s="2">
        <f t="shared" si="26"/>
        <v>0</v>
      </c>
      <c r="S116" s="4">
        <f t="shared" si="27"/>
        <v>-100</v>
      </c>
      <c r="T116" s="2">
        <f t="shared" si="28"/>
        <v>0</v>
      </c>
      <c r="U116" s="2">
        <f t="shared" si="29"/>
        <v>0</v>
      </c>
      <c r="V116" s="2">
        <f t="shared" si="30"/>
        <v>0</v>
      </c>
    </row>
    <row r="117" spans="2:22" x14ac:dyDescent="0.25">
      <c r="B117">
        <v>1</v>
      </c>
      <c r="C117">
        <v>115</v>
      </c>
      <c r="D117" s="1">
        <v>41965</v>
      </c>
      <c r="E117" s="2" t="s">
        <v>19</v>
      </c>
      <c r="F117" s="2" t="s">
        <v>4</v>
      </c>
      <c r="G117" s="2" t="s">
        <v>75</v>
      </c>
      <c r="H117" s="2">
        <f t="shared" si="20"/>
        <v>2</v>
      </c>
      <c r="I117" s="2">
        <f t="shared" si="21"/>
        <v>0</v>
      </c>
      <c r="J117" s="2">
        <f t="shared" si="32"/>
        <v>2</v>
      </c>
      <c r="K117" s="2">
        <f t="shared" si="22"/>
        <v>0</v>
      </c>
      <c r="L117" s="2">
        <f t="shared" si="23"/>
        <v>0</v>
      </c>
      <c r="M117" s="2">
        <f t="shared" si="33"/>
        <v>0</v>
      </c>
      <c r="N117" s="2">
        <f t="shared" si="34"/>
        <v>0</v>
      </c>
      <c r="O117" s="2">
        <f t="shared" si="24"/>
        <v>-100</v>
      </c>
      <c r="P117" s="2">
        <f t="shared" si="25"/>
        <v>9005</v>
      </c>
      <c r="Q117" s="4">
        <f t="shared" si="31"/>
        <v>210</v>
      </c>
      <c r="R117" s="2">
        <f t="shared" si="26"/>
        <v>0</v>
      </c>
      <c r="S117" s="4">
        <f t="shared" si="27"/>
        <v>-210</v>
      </c>
      <c r="T117" s="2">
        <f t="shared" si="28"/>
        <v>0</v>
      </c>
      <c r="U117" s="2">
        <f t="shared" si="29"/>
        <v>0</v>
      </c>
      <c r="V117" s="2">
        <f t="shared" si="30"/>
        <v>0</v>
      </c>
    </row>
    <row r="118" spans="2:22" x14ac:dyDescent="0.25">
      <c r="B118">
        <v>1</v>
      </c>
      <c r="C118">
        <v>116</v>
      </c>
      <c r="D118" s="1">
        <v>41965</v>
      </c>
      <c r="E118" s="2" t="s">
        <v>9</v>
      </c>
      <c r="F118" s="2" t="s">
        <v>2</v>
      </c>
      <c r="G118" s="2" t="s">
        <v>25</v>
      </c>
      <c r="H118" s="2">
        <f t="shared" si="20"/>
        <v>1</v>
      </c>
      <c r="I118" s="2">
        <f t="shared" si="21"/>
        <v>0</v>
      </c>
      <c r="J118" s="2">
        <f t="shared" si="32"/>
        <v>1</v>
      </c>
      <c r="K118" s="2">
        <f t="shared" si="22"/>
        <v>1</v>
      </c>
      <c r="L118" s="2">
        <f t="shared" si="23"/>
        <v>1</v>
      </c>
      <c r="M118" s="2">
        <f t="shared" si="33"/>
        <v>2</v>
      </c>
      <c r="N118" s="2">
        <f t="shared" si="34"/>
        <v>1</v>
      </c>
      <c r="O118" s="2">
        <f t="shared" si="24"/>
        <v>91</v>
      </c>
      <c r="P118" s="2">
        <f t="shared" si="25"/>
        <v>9096</v>
      </c>
      <c r="Q118" s="4">
        <f t="shared" si="31"/>
        <v>441</v>
      </c>
      <c r="R118" s="2">
        <f t="shared" si="26"/>
        <v>401.31</v>
      </c>
      <c r="S118" s="4">
        <f t="shared" si="27"/>
        <v>401.31</v>
      </c>
      <c r="T118" s="2">
        <f t="shared" si="28"/>
        <v>0</v>
      </c>
      <c r="U118" s="2">
        <f t="shared" si="29"/>
        <v>0</v>
      </c>
      <c r="V118" s="2">
        <f t="shared" si="30"/>
        <v>0</v>
      </c>
    </row>
    <row r="119" spans="2:22" x14ac:dyDescent="0.25">
      <c r="B119">
        <v>1</v>
      </c>
      <c r="C119">
        <v>117</v>
      </c>
      <c r="D119" s="1">
        <v>41966</v>
      </c>
      <c r="E119" s="2" t="s">
        <v>1</v>
      </c>
      <c r="F119" s="2" t="s">
        <v>14</v>
      </c>
      <c r="G119" s="2" t="s">
        <v>76</v>
      </c>
      <c r="H119" s="2">
        <f t="shared" si="20"/>
        <v>1</v>
      </c>
      <c r="I119" s="2">
        <f t="shared" si="21"/>
        <v>1</v>
      </c>
      <c r="J119" s="2">
        <f t="shared" si="32"/>
        <v>2</v>
      </c>
      <c r="K119" s="2">
        <f t="shared" si="22"/>
        <v>2</v>
      </c>
      <c r="L119" s="2">
        <f t="shared" si="23"/>
        <v>0</v>
      </c>
      <c r="M119" s="2">
        <f t="shared" si="33"/>
        <v>2</v>
      </c>
      <c r="N119" s="2">
        <f t="shared" si="34"/>
        <v>0</v>
      </c>
      <c r="O119" s="2">
        <f t="shared" si="24"/>
        <v>-100</v>
      </c>
      <c r="P119" s="2">
        <f t="shared" si="25"/>
        <v>8996</v>
      </c>
      <c r="Q119" s="4">
        <f t="shared" si="31"/>
        <v>100</v>
      </c>
      <c r="R119" s="2">
        <f t="shared" si="26"/>
        <v>0</v>
      </c>
      <c r="S119" s="4">
        <f t="shared" si="27"/>
        <v>-100</v>
      </c>
      <c r="T119" s="2">
        <f t="shared" si="28"/>
        <v>0</v>
      </c>
      <c r="U119" s="2">
        <f t="shared" si="29"/>
        <v>0</v>
      </c>
      <c r="V119" s="2">
        <f t="shared" si="30"/>
        <v>0</v>
      </c>
    </row>
    <row r="120" spans="2:22" x14ac:dyDescent="0.25">
      <c r="B120">
        <v>1</v>
      </c>
      <c r="C120">
        <v>118</v>
      </c>
      <c r="D120" s="1">
        <v>41966</v>
      </c>
      <c r="E120" s="2" t="s">
        <v>7</v>
      </c>
      <c r="F120" s="2" t="s">
        <v>3</v>
      </c>
      <c r="G120" s="2" t="s">
        <v>68</v>
      </c>
      <c r="H120" s="2">
        <f t="shared" si="20"/>
        <v>1</v>
      </c>
      <c r="I120" s="2">
        <f t="shared" si="21"/>
        <v>0</v>
      </c>
      <c r="J120" s="2">
        <f t="shared" si="32"/>
        <v>1</v>
      </c>
      <c r="K120" s="2">
        <f t="shared" si="22"/>
        <v>0</v>
      </c>
      <c r="L120" s="2">
        <f t="shared" si="23"/>
        <v>2</v>
      </c>
      <c r="M120" s="2">
        <f t="shared" si="33"/>
        <v>2</v>
      </c>
      <c r="N120" s="2">
        <f t="shared" si="34"/>
        <v>1</v>
      </c>
      <c r="O120" s="2">
        <f t="shared" si="24"/>
        <v>91</v>
      </c>
      <c r="P120" s="2">
        <f t="shared" si="25"/>
        <v>9087</v>
      </c>
      <c r="Q120" s="4">
        <f t="shared" si="31"/>
        <v>210</v>
      </c>
      <c r="R120" s="2">
        <f t="shared" si="26"/>
        <v>191.1</v>
      </c>
      <c r="S120" s="4">
        <f t="shared" si="27"/>
        <v>191.1</v>
      </c>
      <c r="T120" s="2">
        <f t="shared" si="28"/>
        <v>0</v>
      </c>
      <c r="U120" s="2">
        <f t="shared" si="29"/>
        <v>0</v>
      </c>
      <c r="V120" s="2">
        <f t="shared" si="30"/>
        <v>0</v>
      </c>
    </row>
    <row r="121" spans="2:22" x14ac:dyDescent="0.25">
      <c r="B121">
        <v>1</v>
      </c>
      <c r="C121">
        <v>119</v>
      </c>
      <c r="D121" s="1">
        <v>41967</v>
      </c>
      <c r="E121" s="2" t="s">
        <v>13</v>
      </c>
      <c r="F121" s="2" t="s">
        <v>15</v>
      </c>
      <c r="G121" s="2" t="s">
        <v>35</v>
      </c>
      <c r="H121" s="2">
        <f t="shared" si="20"/>
        <v>1</v>
      </c>
      <c r="I121" s="2">
        <f t="shared" si="21"/>
        <v>0</v>
      </c>
      <c r="J121" s="2">
        <f t="shared" si="32"/>
        <v>1</v>
      </c>
      <c r="K121" s="2">
        <f t="shared" si="22"/>
        <v>0</v>
      </c>
      <c r="L121" s="2">
        <f t="shared" si="23"/>
        <v>1</v>
      </c>
      <c r="M121" s="2">
        <f t="shared" si="33"/>
        <v>1</v>
      </c>
      <c r="N121" s="2">
        <f t="shared" si="34"/>
        <v>0</v>
      </c>
      <c r="O121" s="2">
        <f t="shared" si="24"/>
        <v>-100</v>
      </c>
      <c r="P121" s="2">
        <f t="shared" si="25"/>
        <v>8987</v>
      </c>
      <c r="Q121" s="4">
        <f t="shared" si="31"/>
        <v>100</v>
      </c>
      <c r="R121" s="2">
        <f t="shared" si="26"/>
        <v>0</v>
      </c>
      <c r="S121" s="4">
        <f t="shared" si="27"/>
        <v>-100</v>
      </c>
      <c r="T121" s="2">
        <f t="shared" si="28"/>
        <v>0</v>
      </c>
      <c r="U121" s="2">
        <f t="shared" si="29"/>
        <v>0</v>
      </c>
      <c r="V121" s="2">
        <f t="shared" si="30"/>
        <v>0</v>
      </c>
    </row>
  </sheetData>
  <mergeCells count="5">
    <mergeCell ref="T1:V1"/>
    <mergeCell ref="H1:J1"/>
    <mergeCell ref="K1:M1"/>
    <mergeCell ref="O1:P1"/>
    <mergeCell ref="Q1:S1"/>
  </mergeCells>
  <conditionalFormatting sqref="N1:N1048576">
    <cfRule type="cellIs" dxfId="5" priority="5" operator="lessThan">
      <formula>0.5</formula>
    </cfRule>
    <cfRule type="cellIs" dxfId="4" priority="6" operator="greaterThan">
      <formula>0.5</formula>
    </cfRule>
  </conditionalFormatting>
  <conditionalFormatting sqref="S1:S1048576">
    <cfRule type="cellIs" dxfId="3" priority="3" operator="lessThan">
      <formula>0</formula>
    </cfRule>
    <cfRule type="cellIs" dxfId="2" priority="4" operator="greaterThan">
      <formula>1</formula>
    </cfRule>
  </conditionalFormatting>
  <conditionalFormatting sqref="T3:U121">
    <cfRule type="cellIs" dxfId="1" priority="1" operator="equal">
      <formula>-1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Королев</dc:creator>
  <cp:lastModifiedBy>Сергей Королев</cp:lastModifiedBy>
  <dcterms:created xsi:type="dcterms:W3CDTF">2014-11-29T11:59:29Z</dcterms:created>
  <dcterms:modified xsi:type="dcterms:W3CDTF">2014-11-30T07:00:51Z</dcterms:modified>
</cp:coreProperties>
</file>