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970" tabRatio="800" activeTab="0"/>
  </bookViews>
  <sheets>
    <sheet name="ТЭЦ1" sheetId="1" r:id="rId1"/>
    <sheet name="Лист1" sheetId="2" state="hidden" r:id="rId2"/>
    <sheet name="Лист2" sheetId="3" r:id="rId3"/>
  </sheets>
  <definedNames>
    <definedName name="_xlfn.IFERROR" hidden="1">#NAME?</definedName>
    <definedName name="_xlnm.Print_Area" localSheetId="0">'ТЭЦ1'!$A$1:$AC$41</definedName>
  </definedNames>
  <calcPr fullCalcOnLoad="1"/>
</workbook>
</file>

<file path=xl/sharedStrings.xml><?xml version="1.0" encoding="utf-8"?>
<sst xmlns="http://schemas.openxmlformats.org/spreadsheetml/2006/main" count="520" uniqueCount="96">
  <si>
    <t>Вид</t>
  </si>
  <si>
    <t>Дата</t>
  </si>
  <si>
    <t>Т</t>
  </si>
  <si>
    <t>С</t>
  </si>
  <si>
    <t>К</t>
  </si>
  <si>
    <t>Январь</t>
  </si>
  <si>
    <t>Февраль</t>
  </si>
  <si>
    <t>Апрель</t>
  </si>
  <si>
    <t>Май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</si>
  <si>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</si>
  <si>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</si>
  <si>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</si>
  <si>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</si>
  <si>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</si>
  <si>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</si>
  <si>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</si>
  <si>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</si>
  <si>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К-2Т-К</t>
  </si>
  <si>
    <t>-</t>
  </si>
  <si>
    <t>К-8Т-К</t>
  </si>
  <si>
    <t>Т4</t>
  </si>
  <si>
    <t>Т5</t>
  </si>
  <si>
    <t>Д</t>
  </si>
  <si>
    <t>Т2</t>
  </si>
  <si>
    <t>К-5Т-К</t>
  </si>
  <si>
    <t>Т6</t>
  </si>
  <si>
    <t>Т7</t>
  </si>
  <si>
    <t>К-15Т-2С-К</t>
  </si>
  <si>
    <t>С1</t>
  </si>
  <si>
    <t>С-3Т-С</t>
  </si>
  <si>
    <t>Л-1</t>
  </si>
  <si>
    <t>Т13</t>
  </si>
  <si>
    <t>2</t>
  </si>
  <si>
    <t>Л-2</t>
  </si>
  <si>
    <t>3</t>
  </si>
  <si>
    <t>П-1</t>
  </si>
  <si>
    <t>Т11</t>
  </si>
  <si>
    <t>Т12</t>
  </si>
  <si>
    <t>П-2</t>
  </si>
  <si>
    <t>Н-1</t>
  </si>
  <si>
    <t>Н-2</t>
  </si>
  <si>
    <t>К-4Т-С-К</t>
  </si>
  <si>
    <t>К-6Т-2С-К</t>
  </si>
  <si>
    <t>Т3</t>
  </si>
  <si>
    <t>Т14</t>
  </si>
  <si>
    <t>Т15</t>
  </si>
  <si>
    <t>С2</t>
  </si>
  <si>
    <t>Т10</t>
  </si>
  <si>
    <t>Я</t>
  </si>
  <si>
    <t>Ф</t>
  </si>
  <si>
    <t>М</t>
  </si>
  <si>
    <t>А</t>
  </si>
  <si>
    <t>И</t>
  </si>
  <si>
    <t>О</t>
  </si>
  <si>
    <t>Н</t>
  </si>
  <si>
    <t>Т8</t>
  </si>
  <si>
    <t>Т9</t>
  </si>
  <si>
    <t>К-12Т-2С-К</t>
  </si>
  <si>
    <t>К-9Т-К</t>
  </si>
  <si>
    <t>Т1</t>
  </si>
  <si>
    <t>С-5Т-С</t>
  </si>
  <si>
    <t>40м</t>
  </si>
  <si>
    <t>К-4Т-К</t>
  </si>
  <si>
    <t>С-4Т-С</t>
  </si>
  <si>
    <t>110м</t>
  </si>
  <si>
    <t>К-12Т-3С-К</t>
  </si>
  <si>
    <t>С3</t>
  </si>
  <si>
    <t>К-6Т-С-К</t>
  </si>
  <si>
    <t>05.14г</t>
  </si>
  <si>
    <t>06.14г</t>
  </si>
  <si>
    <t>07.14г</t>
  </si>
  <si>
    <t>08.14г</t>
  </si>
  <si>
    <t>11.14г</t>
  </si>
  <si>
    <t>12.14г</t>
  </si>
  <si>
    <t>№п.п</t>
  </si>
  <si>
    <t>Наименованиеитипоборудования</t>
  </si>
  <si>
    <t>Техноло-гическаяпозиция</t>
  </si>
  <si>
    <t>Ремонтныйцикл</t>
  </si>
  <si>
    <t>Последнийремонт</t>
  </si>
  <si>
    <t>Нормавременинепрерывнойработымеждуремонтамивмес./ипростояиремонтевчас.</t>
  </si>
  <si>
    <t>Затратытруданаремонтвчел/час</t>
  </si>
  <si>
    <t>Видремонтапомесяцам</t>
  </si>
  <si>
    <t>Годовойфондрабочеговременивчас</t>
  </si>
  <si>
    <t>Потребностьврабочейсиленапроизводстверемонтавч/час</t>
  </si>
  <si>
    <t>Эл.двигательМА-37-52-4;160кВт;1485об/мин</t>
  </si>
  <si>
    <t>КабельАВВБГ2(3х95+1х35)</t>
  </si>
  <si>
    <t>580м</t>
  </si>
  <si>
    <t>КабельАКВВБГ14х2,5</t>
  </si>
  <si>
    <t>Эл.двигательКОФ-32-4;32кВт;1450об/мин</t>
  </si>
  <si>
    <t>КабельАВВБГ2(3х75+1х25)</t>
  </si>
  <si>
    <t>Эл.двигательМА37-52-4;160кВт;1485об/мин</t>
  </si>
  <si>
    <t>Эл.двигательВАО2-280М2У-2,5;160кВт;2961об/мин</t>
  </si>
  <si>
    <t>Блокуправления</t>
  </si>
  <si>
    <t>Эл.двигательВАО2-280М2У2,5;160кВт;2950об/мин</t>
  </si>
  <si>
    <t>Вспомогательнаятаблица</t>
  </si>
  <si>
    <t>При создании формулы воспользовались ВСПОМОГАТЕЛЬНОЙ ТАБЛИЦЕЙ,но нужно что бы формула соблюдала цикличность этой Вспом.табл.То есть например если цикл проведения ремонта К-15Т-2С-К то после окончания цикла должна вернуться к исходному(если цикл закончилось на W24 то должно вернуться к C24), или например К-6Т-2С-К: в этой строке формула после Т6 возвращается к К и цикл уже заново начинается. Это одна из проблем..Но нужна еще помощь: как сделать формулу на вставке если?? Например если в ячейке Q4 значение Т то брать значение с ячейки J4 и вставить в ячейку AA4..А если в ячейке Q4 значение С или К то брать значение с ячеек К4 или L4 и вставить значение соответственно в ячейки AB4 или AC4. Если возможно конечно желательно одной формулой,ведь вроде они связаны между собой...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</si>
</sst>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0.0"/>
    <numFmt numFmtId="171" formatCode="[$-FC19]d\ mmmm\ yyyy\ &quot;г.&quot;"/>
    <numFmt numFmtId="172" formatCode="#,##0.00_р_.;[Red]#,##0.0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 Cyr"/>
      <family val="0"/>
    </font>
    <font>
      <sz val="7"/>
      <name val="Arial"/>
      <family val="2"/>
    </font>
    <font>
      <sz val="7"/>
      <name val="Arial Cyr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Cambria"/>
      <family val="1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textRotation="90"/>
    </xf>
    <xf numFmtId="170" fontId="3" fillId="33" borderId="10" xfId="0" applyNumberFormat="1" applyFont="1" applyFill="1" applyBorder="1" applyAlignment="1">
      <alignment horizontal="center" vertical="center"/>
    </xf>
    <xf numFmtId="170" fontId="3" fillId="33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170" fontId="0" fillId="33" borderId="0" xfId="0" applyNumberFormat="1" applyFill="1" applyAlignment="1">
      <alignment horizontal="center"/>
    </xf>
    <xf numFmtId="170" fontId="3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0" fillId="3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0" fontId="9" fillId="33" borderId="0" xfId="0" applyNumberFormat="1" applyFont="1" applyFill="1" applyBorder="1" applyAlignment="1">
      <alignment horizontal="center" vertical="center"/>
    </xf>
    <xf numFmtId="170" fontId="6" fillId="33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70" fontId="4" fillId="33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justify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/>
    </xf>
    <xf numFmtId="0" fontId="13" fillId="39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39"/>
  <sheetViews>
    <sheetView tabSelected="1" view="pageBreakPreview" zoomScale="120" zoomScaleSheetLayoutView="120" zoomScalePageLayoutView="0" workbookViewId="0" topLeftCell="A3">
      <pane xSplit="1" ySplit="1" topLeftCell="B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R32" sqref="R32"/>
    </sheetView>
  </sheetViews>
  <sheetFormatPr defaultColWidth="9.00390625" defaultRowHeight="12.75"/>
  <cols>
    <col min="1" max="1" width="3.25390625" style="4" customWidth="1"/>
    <col min="2" max="2" width="37.875" style="0" customWidth="1"/>
    <col min="3" max="3" width="7.375" style="1" customWidth="1"/>
    <col min="4" max="4" width="8.00390625" style="1" customWidth="1"/>
    <col min="5" max="5" width="3.00390625" style="1" customWidth="1"/>
    <col min="6" max="6" width="4.875" style="7" customWidth="1"/>
    <col min="7" max="9" width="3.625" style="1" customWidth="1"/>
    <col min="10" max="10" width="3.625" style="3" customWidth="1"/>
    <col min="11" max="11" width="3.625" style="1" customWidth="1"/>
    <col min="12" max="12" width="5.00390625" style="3" customWidth="1"/>
    <col min="13" max="13" width="2.875" style="42" customWidth="1"/>
    <col min="14" max="14" width="2.875" style="41" customWidth="1"/>
    <col min="15" max="15" width="2.875" style="40" customWidth="1"/>
    <col min="16" max="16" width="2.875" style="41" customWidth="1"/>
    <col min="17" max="17" width="2.875" style="42" customWidth="1"/>
    <col min="18" max="18" width="2.875" style="40" customWidth="1"/>
    <col min="19" max="19" width="2.875" style="41" customWidth="1"/>
    <col min="20" max="21" width="2.875" style="40" customWidth="1"/>
    <col min="22" max="23" width="2.875" style="41" customWidth="1"/>
    <col min="24" max="24" width="2.875" style="40" customWidth="1"/>
    <col min="25" max="25" width="3.75390625" style="1" customWidth="1"/>
    <col min="26" max="26" width="3.625" style="1" hidden="1" customWidth="1"/>
    <col min="27" max="27" width="4.625" style="37" customWidth="1"/>
    <col min="28" max="29" width="4.75390625" style="33" customWidth="1"/>
    <col min="31" max="31" width="43.875" style="0" customWidth="1"/>
    <col min="32" max="32" width="5.00390625" style="0" customWidth="1"/>
    <col min="33" max="33" width="5.125" style="0" customWidth="1"/>
  </cols>
  <sheetData>
    <row r="1" spans="1:29" ht="117.75" customHeight="1">
      <c r="A1" s="28" t="s">
        <v>74</v>
      </c>
      <c r="B1" s="8" t="s">
        <v>75</v>
      </c>
      <c r="C1" s="44" t="s">
        <v>76</v>
      </c>
      <c r="D1" s="9" t="s">
        <v>77</v>
      </c>
      <c r="E1" s="93" t="s">
        <v>78</v>
      </c>
      <c r="F1" s="94"/>
      <c r="G1" s="87" t="s">
        <v>79</v>
      </c>
      <c r="H1" s="88"/>
      <c r="I1" s="89"/>
      <c r="J1" s="90" t="s">
        <v>80</v>
      </c>
      <c r="K1" s="91"/>
      <c r="L1" s="92"/>
      <c r="M1" s="84" t="s">
        <v>81</v>
      </c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36" t="s">
        <v>82</v>
      </c>
      <c r="Z1" s="27"/>
      <c r="AA1" s="81" t="s">
        <v>83</v>
      </c>
      <c r="AB1" s="82"/>
      <c r="AC1" s="83"/>
    </row>
    <row r="2" spans="1:29" ht="40.5" customHeight="1">
      <c r="A2" s="11"/>
      <c r="B2" s="6"/>
      <c r="C2" s="8"/>
      <c r="D2" s="9"/>
      <c r="E2" s="12" t="s">
        <v>0</v>
      </c>
      <c r="F2" s="13" t="s">
        <v>1</v>
      </c>
      <c r="G2" s="12" t="s">
        <v>2</v>
      </c>
      <c r="H2" s="12" t="s">
        <v>3</v>
      </c>
      <c r="I2" s="12" t="s">
        <v>4</v>
      </c>
      <c r="J2" s="12" t="s">
        <v>2</v>
      </c>
      <c r="K2" s="12" t="s">
        <v>3</v>
      </c>
      <c r="L2" s="12" t="s">
        <v>4</v>
      </c>
      <c r="M2" s="58" t="s">
        <v>5</v>
      </c>
      <c r="N2" s="30" t="s">
        <v>6</v>
      </c>
      <c r="O2" s="14" t="s">
        <v>9</v>
      </c>
      <c r="P2" s="30" t="s">
        <v>7</v>
      </c>
      <c r="Q2" s="58" t="s">
        <v>8</v>
      </c>
      <c r="R2" s="14" t="s">
        <v>10</v>
      </c>
      <c r="S2" s="30" t="s">
        <v>11</v>
      </c>
      <c r="T2" s="14" t="s">
        <v>12</v>
      </c>
      <c r="U2" s="14" t="s">
        <v>13</v>
      </c>
      <c r="V2" s="30" t="s">
        <v>14</v>
      </c>
      <c r="W2" s="30" t="s">
        <v>15</v>
      </c>
      <c r="X2" s="14" t="s">
        <v>16</v>
      </c>
      <c r="Y2" s="10"/>
      <c r="Z2" s="10"/>
      <c r="AA2" s="38" t="s">
        <v>2</v>
      </c>
      <c r="AB2" s="34" t="s">
        <v>3</v>
      </c>
      <c r="AC2" s="34" t="s">
        <v>4</v>
      </c>
    </row>
    <row r="3" spans="1:29" s="2" customFormat="1" ht="12.75" customHeight="1">
      <c r="A3" s="11">
        <v>1</v>
      </c>
      <c r="B3" s="6">
        <v>2</v>
      </c>
      <c r="C3" s="8">
        <v>3</v>
      </c>
      <c r="D3" s="6">
        <v>4</v>
      </c>
      <c r="E3" s="8">
        <v>5</v>
      </c>
      <c r="F3" s="15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43" t="s">
        <v>48</v>
      </c>
      <c r="N3" s="16" t="s">
        <v>49</v>
      </c>
      <c r="O3" s="8" t="s">
        <v>50</v>
      </c>
      <c r="P3" s="16" t="s">
        <v>51</v>
      </c>
      <c r="Q3" s="43" t="s">
        <v>50</v>
      </c>
      <c r="R3" s="8" t="s">
        <v>52</v>
      </c>
      <c r="S3" s="16" t="s">
        <v>52</v>
      </c>
      <c r="T3" s="8" t="s">
        <v>51</v>
      </c>
      <c r="U3" s="8" t="s">
        <v>3</v>
      </c>
      <c r="V3" s="16" t="s">
        <v>53</v>
      </c>
      <c r="W3" s="16" t="s">
        <v>54</v>
      </c>
      <c r="X3" s="8" t="s">
        <v>22</v>
      </c>
      <c r="Y3" s="10">
        <v>13</v>
      </c>
      <c r="Z3" s="10"/>
      <c r="AA3" s="31">
        <v>14</v>
      </c>
      <c r="AB3" s="35">
        <v>15</v>
      </c>
      <c r="AC3" s="35">
        <v>16</v>
      </c>
    </row>
    <row r="4" spans="1:29" s="5" customFormat="1" ht="12.75" customHeight="1">
      <c r="A4" s="18">
        <v>1</v>
      </c>
      <c r="B4" s="29" t="s">
        <v>84</v>
      </c>
      <c r="C4" s="19" t="s">
        <v>30</v>
      </c>
      <c r="D4" s="23" t="s">
        <v>42</v>
      </c>
      <c r="E4" s="67" t="s">
        <v>23</v>
      </c>
      <c r="F4" s="68" t="s">
        <v>68</v>
      </c>
      <c r="G4" s="20">
        <v>12</v>
      </c>
      <c r="H4" s="20">
        <v>36</v>
      </c>
      <c r="I4" s="20">
        <v>108</v>
      </c>
      <c r="J4" s="20">
        <v>8.4</v>
      </c>
      <c r="K4" s="75">
        <v>24.7</v>
      </c>
      <c r="L4" s="20">
        <v>65.4</v>
      </c>
      <c r="M4" s="57"/>
      <c r="N4" s="22"/>
      <c r="O4" s="22"/>
      <c r="P4" s="22"/>
      <c r="Q4" s="66" t="str">
        <f>INDEX(INDEX($B$24:$X$39,MATCH($D4,$B$24:$B$39,0),),1,MATCH($E4,INDEX($B$24:$X$39,MATCH($D4,$B$24:$B$39,0),),0)+1)</f>
        <v>С1</v>
      </c>
      <c r="R4" s="22"/>
      <c r="S4" s="22"/>
      <c r="T4" s="22"/>
      <c r="U4" s="22"/>
      <c r="V4" s="22"/>
      <c r="W4" s="22"/>
      <c r="X4" s="22"/>
      <c r="Y4" s="24"/>
      <c r="Z4" s="23"/>
      <c r="AA4" s="76">
        <f>IF(ISERROR((MATCH("Т*",K4:W4,0)&gt;0)*J4),"",(MATCH("Т*",K4:W4,0)&gt;0)*J4)</f>
      </c>
      <c r="AB4" s="76">
        <f>IF(ISERROR((MATCH("С*",L4:X4,0)&gt;0)*K4),"",(MATCH("С*",L4:X4,0)&gt;0)*K4)</f>
        <v>24.7</v>
      </c>
      <c r="AC4" s="76">
        <f>IF(ISERROR((MATCH("К*",M4:Y4,0)&gt;0)*L4),"",(MATCH("К*",M4:Y4,0)&gt;0)*L4)</f>
      </c>
    </row>
    <row r="5" spans="1:29" s="5" customFormat="1" ht="12.75" customHeight="1">
      <c r="A5" s="21"/>
      <c r="B5" s="29" t="s">
        <v>85</v>
      </c>
      <c r="C5" s="22" t="s">
        <v>86</v>
      </c>
      <c r="D5" s="23" t="s">
        <v>58</v>
      </c>
      <c r="E5" s="67" t="s">
        <v>26</v>
      </c>
      <c r="F5" s="68" t="s">
        <v>68</v>
      </c>
      <c r="G5" s="20">
        <v>12</v>
      </c>
      <c r="H5" s="20" t="s">
        <v>18</v>
      </c>
      <c r="I5" s="20">
        <v>120</v>
      </c>
      <c r="J5" s="20">
        <v>14.04</v>
      </c>
      <c r="K5" s="75"/>
      <c r="L5" s="20">
        <v>141</v>
      </c>
      <c r="M5" s="57"/>
      <c r="N5" s="22"/>
      <c r="O5" s="22"/>
      <c r="P5" s="22"/>
      <c r="Q5" s="66" t="str">
        <f>INDEX(INDEX($B$24:$X$39,MATCH($D5,$B$24:$B$39,0),),1,MATCH($E5,INDEX($B$24:$X$39,MATCH($D5,$B$24:$B$39,0),),0)+1)</f>
        <v>Т8</v>
      </c>
      <c r="R5" s="22"/>
      <c r="S5" s="22"/>
      <c r="T5" s="22"/>
      <c r="U5" s="22"/>
      <c r="V5" s="22"/>
      <c r="W5" s="22"/>
      <c r="X5" s="22"/>
      <c r="Y5" s="24"/>
      <c r="Z5" s="23"/>
      <c r="AA5" s="76">
        <f aca="true" t="shared" si="0" ref="AA5:AA20">IF(ISERROR((MATCH("Т*",K5:W5,0)&gt;0)*J5),"",(MATCH("Т*",K5:W5,0)&gt;0)*J5)</f>
        <v>14.04</v>
      </c>
      <c r="AB5" s="76">
        <f aca="true" t="shared" si="1" ref="AB5:AB20">IF(ISERROR((MATCH("С*",L5:X5,0)&gt;0)*K5),"",(MATCH("С*",L5:X5,0)&gt;0)*K5)</f>
      </c>
      <c r="AC5" s="76">
        <f aca="true" t="shared" si="2" ref="AC5:AC20">IF(ISERROR((MATCH("К*",M5:Y5,0)&gt;0)*L5),"",(MATCH("К*",M5:Y5,0)&gt;0)*L5)</f>
      </c>
    </row>
    <row r="6" spans="1:29" s="5" customFormat="1" ht="12.75" customHeight="1">
      <c r="A6" s="21"/>
      <c r="B6" s="29" t="s">
        <v>87</v>
      </c>
      <c r="C6" s="22" t="s">
        <v>86</v>
      </c>
      <c r="D6" s="23" t="s">
        <v>58</v>
      </c>
      <c r="E6" s="67" t="s">
        <v>26</v>
      </c>
      <c r="F6" s="68" t="s">
        <v>68</v>
      </c>
      <c r="G6" s="20">
        <v>12</v>
      </c>
      <c r="H6" s="20" t="s">
        <v>18</v>
      </c>
      <c r="I6" s="20">
        <v>120</v>
      </c>
      <c r="J6" s="20">
        <v>3.65</v>
      </c>
      <c r="K6" s="75"/>
      <c r="L6" s="20">
        <v>36.5</v>
      </c>
      <c r="M6" s="57"/>
      <c r="N6" s="22"/>
      <c r="O6" s="22"/>
      <c r="P6" s="22"/>
      <c r="Q6" s="66" t="str">
        <f>INDEX(INDEX($B$24:$X$39,MATCH($D6,$B$24:$B$39,0),),1,MATCH($E6,INDEX($B$24:$X$39,MATCH($D6,$B$24:$B$39,0),),0)+1)</f>
        <v>Т8</v>
      </c>
      <c r="R6" s="22"/>
      <c r="S6" s="22"/>
      <c r="T6" s="22"/>
      <c r="U6" s="22"/>
      <c r="V6" s="22"/>
      <c r="W6" s="22"/>
      <c r="X6" s="22"/>
      <c r="Y6" s="24"/>
      <c r="Z6" s="23"/>
      <c r="AA6" s="76">
        <f t="shared" si="0"/>
        <v>3.65</v>
      </c>
      <c r="AB6" s="76">
        <f t="shared" si="1"/>
      </c>
      <c r="AC6" s="76">
        <f t="shared" si="2"/>
      </c>
    </row>
    <row r="7" spans="1:29" s="5" customFormat="1" ht="12.75" customHeight="1">
      <c r="A7" s="21" t="s">
        <v>32</v>
      </c>
      <c r="B7" s="29" t="s">
        <v>84</v>
      </c>
      <c r="C7" s="19" t="s">
        <v>33</v>
      </c>
      <c r="D7" s="23" t="s">
        <v>42</v>
      </c>
      <c r="E7" s="67" t="s">
        <v>21</v>
      </c>
      <c r="F7" s="68" t="s">
        <v>69</v>
      </c>
      <c r="G7" s="20">
        <v>12</v>
      </c>
      <c r="H7" s="20">
        <v>36</v>
      </c>
      <c r="I7" s="20">
        <v>108</v>
      </c>
      <c r="J7" s="20">
        <v>8.4</v>
      </c>
      <c r="K7" s="75">
        <v>24.7</v>
      </c>
      <c r="L7" s="20">
        <v>65.4</v>
      </c>
      <c r="M7" s="57"/>
      <c r="N7" s="22"/>
      <c r="O7" s="22"/>
      <c r="P7" s="22"/>
      <c r="Q7" s="57"/>
      <c r="R7" s="66" t="str">
        <f>INDEX(INDEX($B$24:$X$39,MATCH($D7,$B$24:$B$39,0),),1,MATCH($E7,INDEX($B$24:$X$39,MATCH($D7,$B$24:$B$39,0),),0)+1)</f>
        <v>Т6</v>
      </c>
      <c r="S7" s="22"/>
      <c r="T7" s="22"/>
      <c r="U7" s="22"/>
      <c r="V7" s="22"/>
      <c r="W7" s="22"/>
      <c r="X7" s="22"/>
      <c r="Y7" s="24"/>
      <c r="Z7" s="23"/>
      <c r="AA7" s="76">
        <f t="shared" si="0"/>
        <v>8.4</v>
      </c>
      <c r="AB7" s="76">
        <f t="shared" si="1"/>
      </c>
      <c r="AC7" s="76">
        <f t="shared" si="2"/>
      </c>
    </row>
    <row r="8" spans="1:29" s="5" customFormat="1" ht="12.75" customHeight="1">
      <c r="A8" s="21"/>
      <c r="B8" s="29" t="s">
        <v>85</v>
      </c>
      <c r="C8" s="22" t="s">
        <v>86</v>
      </c>
      <c r="D8" s="23" t="s">
        <v>58</v>
      </c>
      <c r="E8" s="67" t="s">
        <v>26</v>
      </c>
      <c r="F8" s="68" t="s">
        <v>69</v>
      </c>
      <c r="G8" s="20">
        <v>12</v>
      </c>
      <c r="H8" s="20" t="s">
        <v>18</v>
      </c>
      <c r="I8" s="20">
        <v>120</v>
      </c>
      <c r="J8" s="20">
        <v>14.04</v>
      </c>
      <c r="K8" s="75" t="s">
        <v>18</v>
      </c>
      <c r="L8" s="20">
        <v>141</v>
      </c>
      <c r="M8" s="57"/>
      <c r="N8" s="22"/>
      <c r="O8" s="22"/>
      <c r="P8" s="22"/>
      <c r="Q8" s="57"/>
      <c r="R8" s="66" t="str">
        <f>INDEX(INDEX($B$24:$X$39,MATCH($D8,$B$24:$B$39,0),),1,MATCH($E8,INDEX($B$24:$X$39,MATCH($D8,$B$24:$B$39,0),),0)+1)</f>
        <v>Т8</v>
      </c>
      <c r="S8" s="22"/>
      <c r="T8" s="22"/>
      <c r="U8" s="22"/>
      <c r="V8" s="22"/>
      <c r="W8" s="22"/>
      <c r="X8" s="22"/>
      <c r="Y8" s="24"/>
      <c r="Z8" s="23"/>
      <c r="AA8" s="76">
        <f t="shared" si="0"/>
        <v>14.04</v>
      </c>
      <c r="AB8" s="76">
        <f t="shared" si="1"/>
      </c>
      <c r="AC8" s="76">
        <f t="shared" si="2"/>
      </c>
    </row>
    <row r="9" spans="1:29" s="5" customFormat="1" ht="12.75" customHeight="1">
      <c r="A9" s="21"/>
      <c r="B9" s="29" t="s">
        <v>87</v>
      </c>
      <c r="C9" s="22" t="s">
        <v>86</v>
      </c>
      <c r="D9" s="23" t="s">
        <v>58</v>
      </c>
      <c r="E9" s="67" t="s">
        <v>26</v>
      </c>
      <c r="F9" s="68" t="s">
        <v>69</v>
      </c>
      <c r="G9" s="20">
        <v>12</v>
      </c>
      <c r="H9" s="20" t="s">
        <v>18</v>
      </c>
      <c r="I9" s="20">
        <v>120</v>
      </c>
      <c r="J9" s="20">
        <v>3.65</v>
      </c>
      <c r="K9" s="75" t="s">
        <v>18</v>
      </c>
      <c r="L9" s="20">
        <v>36.5</v>
      </c>
      <c r="M9" s="57"/>
      <c r="N9" s="22"/>
      <c r="O9" s="22"/>
      <c r="P9" s="22"/>
      <c r="Q9" s="57"/>
      <c r="R9" s="66" t="str">
        <f>INDEX(INDEX($B$24:$X$39,MATCH($D9,$B$24:$B$39,0),),1,MATCH($E9,INDEX($B$24:$X$39,MATCH($D9,$B$24:$B$39,0),),0)+1)</f>
        <v>Т8</v>
      </c>
      <c r="S9" s="22"/>
      <c r="T9" s="22"/>
      <c r="U9" s="22"/>
      <c r="V9" s="22"/>
      <c r="W9" s="22"/>
      <c r="X9" s="22"/>
      <c r="Y9" s="24"/>
      <c r="Z9" s="23"/>
      <c r="AA9" s="76">
        <f t="shared" si="0"/>
        <v>3.65</v>
      </c>
      <c r="AB9" s="76">
        <f t="shared" si="1"/>
      </c>
      <c r="AC9" s="76">
        <f t="shared" si="2"/>
      </c>
    </row>
    <row r="10" spans="1:29" s="5" customFormat="1" ht="12.75" customHeight="1">
      <c r="A10" s="21" t="s">
        <v>34</v>
      </c>
      <c r="B10" s="29" t="s">
        <v>88</v>
      </c>
      <c r="C10" s="19" t="s">
        <v>35</v>
      </c>
      <c r="D10" s="23" t="s">
        <v>42</v>
      </c>
      <c r="E10" s="67" t="s">
        <v>20</v>
      </c>
      <c r="F10" s="68" t="s">
        <v>70</v>
      </c>
      <c r="G10" s="20">
        <v>12</v>
      </c>
      <c r="H10" s="20">
        <v>36</v>
      </c>
      <c r="I10" s="20">
        <v>108</v>
      </c>
      <c r="J10" s="20">
        <v>4.9</v>
      </c>
      <c r="K10" s="75">
        <v>9.5</v>
      </c>
      <c r="L10" s="20">
        <v>65.4</v>
      </c>
      <c r="M10" s="57"/>
      <c r="N10" s="22"/>
      <c r="O10" s="22"/>
      <c r="P10" s="22"/>
      <c r="Q10" s="57"/>
      <c r="R10" s="22"/>
      <c r="S10" s="66" t="str">
        <f>INDEX(INDEX($B$24:$X$39,MATCH($D10,$B$24:$B$39,0),),1,MATCH($E10,INDEX($B$24:$X$39,MATCH($D10,$B$24:$B$39,0),),0)+1)</f>
        <v>С2</v>
      </c>
      <c r="T10" s="22"/>
      <c r="U10" s="22"/>
      <c r="V10" s="22"/>
      <c r="W10" s="22"/>
      <c r="X10" s="22"/>
      <c r="Y10" s="24"/>
      <c r="Z10" s="23"/>
      <c r="AA10" s="76">
        <f t="shared" si="0"/>
      </c>
      <c r="AB10" s="76">
        <f t="shared" si="1"/>
        <v>9.5</v>
      </c>
      <c r="AC10" s="76">
        <f t="shared" si="2"/>
      </c>
    </row>
    <row r="11" spans="1:29" s="5" customFormat="1" ht="12.75" customHeight="1">
      <c r="A11" s="21"/>
      <c r="B11" s="29" t="s">
        <v>89</v>
      </c>
      <c r="C11" s="22" t="s">
        <v>64</v>
      </c>
      <c r="D11" s="23" t="s">
        <v>58</v>
      </c>
      <c r="E11" s="67" t="s">
        <v>59</v>
      </c>
      <c r="F11" s="68" t="s">
        <v>70</v>
      </c>
      <c r="G11" s="20">
        <v>12</v>
      </c>
      <c r="H11" s="20" t="s">
        <v>18</v>
      </c>
      <c r="I11" s="20">
        <v>120</v>
      </c>
      <c r="J11" s="20">
        <v>1.33</v>
      </c>
      <c r="K11" s="75" t="s">
        <v>18</v>
      </c>
      <c r="L11" s="20">
        <v>13.3</v>
      </c>
      <c r="M11" s="57"/>
      <c r="N11" s="22"/>
      <c r="O11" s="22"/>
      <c r="P11" s="22"/>
      <c r="Q11" s="57"/>
      <c r="R11" s="22"/>
      <c r="S11" s="66" t="str">
        <f>INDEX(INDEX($B$24:$X$39,MATCH($D11,$B$24:$B$39,0),),1,MATCH($E11,INDEX($B$24:$X$39,MATCH($D11,$B$24:$B$39,0),),0)+1)</f>
        <v>Т2</v>
      </c>
      <c r="T11" s="22"/>
      <c r="U11" s="22"/>
      <c r="V11" s="22"/>
      <c r="W11" s="22"/>
      <c r="X11" s="22"/>
      <c r="Y11" s="24"/>
      <c r="Z11" s="23"/>
      <c r="AA11" s="76">
        <f t="shared" si="0"/>
        <v>1.33</v>
      </c>
      <c r="AB11" s="76">
        <f t="shared" si="1"/>
      </c>
      <c r="AC11" s="76">
        <f t="shared" si="2"/>
      </c>
    </row>
    <row r="12" spans="1:29" s="5" customFormat="1" ht="12.75" customHeight="1">
      <c r="A12" s="21"/>
      <c r="B12" s="29" t="s">
        <v>87</v>
      </c>
      <c r="C12" s="22" t="s">
        <v>64</v>
      </c>
      <c r="D12" s="23" t="s">
        <v>58</v>
      </c>
      <c r="E12" s="67" t="s">
        <v>59</v>
      </c>
      <c r="F12" s="68" t="s">
        <v>70</v>
      </c>
      <c r="G12" s="20">
        <v>12</v>
      </c>
      <c r="H12" s="20" t="s">
        <v>18</v>
      </c>
      <c r="I12" s="20">
        <v>120</v>
      </c>
      <c r="J12" s="20">
        <v>0.69</v>
      </c>
      <c r="K12" s="75" t="s">
        <v>18</v>
      </c>
      <c r="L12" s="20">
        <v>6.9</v>
      </c>
      <c r="M12" s="57"/>
      <c r="N12" s="22"/>
      <c r="O12" s="22"/>
      <c r="P12" s="22"/>
      <c r="Q12" s="57"/>
      <c r="R12" s="22"/>
      <c r="S12" s="66" t="str">
        <f>INDEX(INDEX($B$24:$X$39,MATCH($D12,$B$24:$B$39,0),),1,MATCH($E12,INDEX($B$24:$X$39,MATCH($D12,$B$24:$B$39,0),),0)+1)</f>
        <v>Т2</v>
      </c>
      <c r="T12" s="22"/>
      <c r="U12" s="22"/>
      <c r="V12" s="22"/>
      <c r="W12" s="22"/>
      <c r="X12" s="22"/>
      <c r="Y12" s="24"/>
      <c r="Z12" s="23"/>
      <c r="AA12" s="76">
        <f t="shared" si="0"/>
        <v>0.69</v>
      </c>
      <c r="AB12" s="76">
        <f t="shared" si="1"/>
      </c>
      <c r="AC12" s="76">
        <f t="shared" si="2"/>
      </c>
    </row>
    <row r="13" spans="1:29" s="5" customFormat="1" ht="12.75" customHeight="1">
      <c r="A13" s="21">
        <v>4</v>
      </c>
      <c r="B13" s="29" t="s">
        <v>90</v>
      </c>
      <c r="C13" s="19" t="s">
        <v>38</v>
      </c>
      <c r="D13" s="23" t="s">
        <v>42</v>
      </c>
      <c r="E13" s="67" t="s">
        <v>20</v>
      </c>
      <c r="F13" s="68" t="s">
        <v>71</v>
      </c>
      <c r="G13" s="20">
        <v>12</v>
      </c>
      <c r="H13" s="20">
        <v>36</v>
      </c>
      <c r="I13" s="20">
        <v>108</v>
      </c>
      <c r="J13" s="20">
        <v>8.4</v>
      </c>
      <c r="K13" s="75">
        <v>24.7</v>
      </c>
      <c r="L13" s="20">
        <v>65.4</v>
      </c>
      <c r="M13" s="57"/>
      <c r="N13" s="22"/>
      <c r="O13" s="22"/>
      <c r="P13" s="22"/>
      <c r="Q13" s="57"/>
      <c r="R13" s="22"/>
      <c r="S13" s="22"/>
      <c r="T13" s="66" t="str">
        <f>INDEX(INDEX($B$24:$X$39,MATCH($D13,$B$24:$B$39,0),),1,MATCH($E13,INDEX($B$24:$X$39,MATCH($D13,$B$24:$B$39,0),),0)+1)</f>
        <v>С2</v>
      </c>
      <c r="U13" s="22"/>
      <c r="V13" s="22"/>
      <c r="W13" s="22"/>
      <c r="X13" s="22"/>
      <c r="Y13" s="24"/>
      <c r="Z13" s="23"/>
      <c r="AA13" s="76">
        <f t="shared" si="0"/>
      </c>
      <c r="AB13" s="76">
        <f t="shared" si="1"/>
        <v>24.7</v>
      </c>
      <c r="AC13" s="76">
        <f t="shared" si="2"/>
      </c>
    </row>
    <row r="14" spans="1:29" s="5" customFormat="1" ht="12.75" customHeight="1">
      <c r="A14" s="21"/>
      <c r="B14" s="29" t="s">
        <v>89</v>
      </c>
      <c r="C14" s="22" t="s">
        <v>64</v>
      </c>
      <c r="D14" s="23" t="s">
        <v>58</v>
      </c>
      <c r="E14" s="67" t="s">
        <v>20</v>
      </c>
      <c r="F14" s="68" t="s">
        <v>71</v>
      </c>
      <c r="G14" s="20">
        <v>12</v>
      </c>
      <c r="H14" s="20" t="s">
        <v>18</v>
      </c>
      <c r="I14" s="20">
        <v>120</v>
      </c>
      <c r="J14" s="20">
        <v>1.33</v>
      </c>
      <c r="K14" s="75" t="s">
        <v>18</v>
      </c>
      <c r="L14" s="20">
        <v>13.3</v>
      </c>
      <c r="M14" s="57"/>
      <c r="N14" s="22"/>
      <c r="O14" s="22"/>
      <c r="P14" s="22"/>
      <c r="Q14" s="57"/>
      <c r="R14" s="22"/>
      <c r="S14" s="22"/>
      <c r="T14" s="66" t="str">
        <f>INDEX(INDEX($B$24:$X$39,MATCH($D14,$B$24:$B$39,0),),1,MATCH($E14,INDEX($B$24:$X$39,MATCH($D14,$B$24:$B$39,0),),0)+1)</f>
        <v>Т5</v>
      </c>
      <c r="U14" s="22"/>
      <c r="V14" s="22"/>
      <c r="W14" s="22"/>
      <c r="X14" s="22"/>
      <c r="Y14" s="24"/>
      <c r="Z14" s="23"/>
      <c r="AA14" s="76">
        <f t="shared" si="0"/>
        <v>1.33</v>
      </c>
      <c r="AB14" s="76">
        <f t="shared" si="1"/>
      </c>
      <c r="AC14" s="76">
        <f t="shared" si="2"/>
      </c>
    </row>
    <row r="15" spans="1:29" s="5" customFormat="1" ht="12.75" customHeight="1">
      <c r="A15" s="21"/>
      <c r="B15" s="29" t="s">
        <v>87</v>
      </c>
      <c r="C15" s="22" t="s">
        <v>64</v>
      </c>
      <c r="D15" s="23" t="s">
        <v>58</v>
      </c>
      <c r="E15" s="67" t="s">
        <v>20</v>
      </c>
      <c r="F15" s="68" t="s">
        <v>71</v>
      </c>
      <c r="G15" s="20">
        <v>12</v>
      </c>
      <c r="H15" s="20" t="s">
        <v>18</v>
      </c>
      <c r="I15" s="20">
        <v>120</v>
      </c>
      <c r="J15" s="20">
        <v>0.69</v>
      </c>
      <c r="K15" s="75" t="s">
        <v>18</v>
      </c>
      <c r="L15" s="20">
        <v>7</v>
      </c>
      <c r="M15" s="57"/>
      <c r="N15" s="22"/>
      <c r="O15" s="22"/>
      <c r="P15" s="22"/>
      <c r="Q15" s="57"/>
      <c r="R15" s="22"/>
      <c r="S15" s="22"/>
      <c r="T15" s="66" t="str">
        <f>INDEX(INDEX($B$24:$X$39,MATCH($D15,$B$24:$B$39,0),),1,MATCH($E15,INDEX($B$24:$X$39,MATCH($D15,$B$24:$B$39,0),),0)+1)</f>
        <v>Т5</v>
      </c>
      <c r="U15" s="22"/>
      <c r="V15" s="22"/>
      <c r="W15" s="22"/>
      <c r="X15" s="22"/>
      <c r="Y15" s="24"/>
      <c r="Z15" s="23"/>
      <c r="AA15" s="76">
        <f t="shared" si="0"/>
        <v>0.69</v>
      </c>
      <c r="AB15" s="76">
        <f t="shared" si="1"/>
      </c>
      <c r="AC15" s="76">
        <f t="shared" si="2"/>
      </c>
    </row>
    <row r="16" spans="1:29" s="5" customFormat="1" ht="12.75" customHeight="1">
      <c r="A16" s="21">
        <v>5</v>
      </c>
      <c r="B16" s="25" t="s">
        <v>91</v>
      </c>
      <c r="C16" s="19" t="s">
        <v>39</v>
      </c>
      <c r="D16" s="39" t="s">
        <v>27</v>
      </c>
      <c r="E16" s="60" t="s">
        <v>56</v>
      </c>
      <c r="F16" s="68" t="s">
        <v>72</v>
      </c>
      <c r="G16" s="20">
        <v>6</v>
      </c>
      <c r="H16" s="20">
        <v>36</v>
      </c>
      <c r="I16" s="20">
        <v>108</v>
      </c>
      <c r="J16" s="20">
        <v>8.4</v>
      </c>
      <c r="K16" s="75">
        <v>24.7</v>
      </c>
      <c r="L16" s="20">
        <v>65.4</v>
      </c>
      <c r="M16" s="57"/>
      <c r="N16" s="22"/>
      <c r="O16" s="22"/>
      <c r="P16" s="22"/>
      <c r="Q16" s="66" t="str">
        <f>INDEX(INDEX($B$24:$X$39,MATCH($D16,$B$24:$B$39,0),),1,MATCH($E16,INDEX($B$24:$X$39,MATCH($D16,$B$24:$B$39,0),),0)+1)</f>
        <v>Т10</v>
      </c>
      <c r="R16" s="66"/>
      <c r="S16" s="66"/>
      <c r="T16" s="66"/>
      <c r="U16" s="66"/>
      <c r="V16" s="66"/>
      <c r="W16" s="66" t="str">
        <f>INDEX(INDEX($B$24:$X$39,MATCH($D16,$B$24:$B$39,0),),1,MATCH($Q16,INDEX($B$24:$X$39,MATCH($D16,$B$24:$B$39,0),),0)+1)</f>
        <v>С2</v>
      </c>
      <c r="X16" s="22"/>
      <c r="Y16" s="24"/>
      <c r="Z16" s="23"/>
      <c r="AA16" s="76">
        <f t="shared" si="0"/>
        <v>8.4</v>
      </c>
      <c r="AB16" s="76">
        <f t="shared" si="1"/>
        <v>24.7</v>
      </c>
      <c r="AC16" s="76">
        <f t="shared" si="2"/>
      </c>
    </row>
    <row r="17" spans="1:29" s="5" customFormat="1" ht="12.75" customHeight="1">
      <c r="A17" s="17"/>
      <c r="B17" s="25" t="s">
        <v>92</v>
      </c>
      <c r="C17" s="23"/>
      <c r="D17" s="6" t="s">
        <v>17</v>
      </c>
      <c r="E17" s="60" t="s">
        <v>23</v>
      </c>
      <c r="F17" s="68" t="s">
        <v>72</v>
      </c>
      <c r="G17" s="20">
        <v>6</v>
      </c>
      <c r="H17" s="20">
        <v>36</v>
      </c>
      <c r="I17" s="20">
        <v>108</v>
      </c>
      <c r="J17" s="20">
        <v>8.7</v>
      </c>
      <c r="K17" s="75" t="s">
        <v>18</v>
      </c>
      <c r="L17" s="20">
        <v>14.4</v>
      </c>
      <c r="M17" s="57"/>
      <c r="N17" s="22"/>
      <c r="O17" s="22"/>
      <c r="P17" s="22"/>
      <c r="Q17" s="57"/>
      <c r="R17" s="22"/>
      <c r="S17" s="22"/>
      <c r="T17" s="22"/>
      <c r="U17" s="22"/>
      <c r="V17" s="22"/>
      <c r="W17" s="66" t="str">
        <f>INDEX(INDEX($B$24:$X$39,MATCH($D17,$B$24:$B$39,0),),1,MATCH($E17,INDEX($B$24:$X$39,MATCH($D17,$B$24:$B$39,0),),0)+1)</f>
        <v>К</v>
      </c>
      <c r="X17" s="22"/>
      <c r="Y17" s="24"/>
      <c r="Z17" s="23"/>
      <c r="AA17" s="76">
        <f t="shared" si="0"/>
      </c>
      <c r="AB17" s="76">
        <f t="shared" si="1"/>
      </c>
      <c r="AC17" s="76">
        <f t="shared" si="2"/>
        <v>14.4</v>
      </c>
    </row>
    <row r="18" spans="1:29" s="5" customFormat="1" ht="12.75" customHeight="1">
      <c r="A18" s="21"/>
      <c r="B18" s="25" t="s">
        <v>85</v>
      </c>
      <c r="C18" s="22" t="s">
        <v>61</v>
      </c>
      <c r="D18" s="23" t="s">
        <v>58</v>
      </c>
      <c r="E18" s="60" t="s">
        <v>21</v>
      </c>
      <c r="F18" s="68" t="s">
        <v>72</v>
      </c>
      <c r="G18" s="20">
        <v>12</v>
      </c>
      <c r="H18" s="20" t="s">
        <v>18</v>
      </c>
      <c r="I18" s="20">
        <v>120</v>
      </c>
      <c r="J18" s="20">
        <v>0.97</v>
      </c>
      <c r="K18" s="75" t="s">
        <v>18</v>
      </c>
      <c r="L18" s="20">
        <v>9.7</v>
      </c>
      <c r="M18" s="57"/>
      <c r="N18" s="22"/>
      <c r="O18" s="22"/>
      <c r="P18" s="22"/>
      <c r="Q18" s="57"/>
      <c r="R18" s="22"/>
      <c r="S18" s="22"/>
      <c r="T18" s="22"/>
      <c r="U18" s="22"/>
      <c r="V18" s="22"/>
      <c r="W18" s="66" t="str">
        <f>INDEX(INDEX($B$24:$X$39,MATCH($D18,$B$24:$B$39,0),),1,MATCH($E18,INDEX($B$24:$X$39,MATCH($D18,$B$24:$B$39,0),),0)+1)</f>
        <v>Т6</v>
      </c>
      <c r="X18" s="22"/>
      <c r="Y18" s="24"/>
      <c r="Z18" s="23"/>
      <c r="AA18" s="76">
        <f t="shared" si="0"/>
        <v>0.97</v>
      </c>
      <c r="AB18" s="76">
        <f t="shared" si="1"/>
      </c>
      <c r="AC18" s="76">
        <f t="shared" si="2"/>
      </c>
    </row>
    <row r="19" spans="1:29" s="5" customFormat="1" ht="12.75" customHeight="1">
      <c r="A19" s="21"/>
      <c r="B19" s="25" t="s">
        <v>87</v>
      </c>
      <c r="C19" s="22" t="s">
        <v>61</v>
      </c>
      <c r="D19" s="23" t="s">
        <v>58</v>
      </c>
      <c r="E19" s="60" t="s">
        <v>21</v>
      </c>
      <c r="F19" s="68" t="s">
        <v>72</v>
      </c>
      <c r="G19" s="20">
        <v>12</v>
      </c>
      <c r="H19" s="20" t="s">
        <v>18</v>
      </c>
      <c r="I19" s="20">
        <v>120</v>
      </c>
      <c r="J19" s="20">
        <v>2.53</v>
      </c>
      <c r="K19" s="75" t="s">
        <v>18</v>
      </c>
      <c r="L19" s="20">
        <v>25.3</v>
      </c>
      <c r="M19" s="57"/>
      <c r="N19" s="22"/>
      <c r="O19" s="22"/>
      <c r="P19" s="22"/>
      <c r="Q19" s="57"/>
      <c r="R19" s="22"/>
      <c r="S19" s="22"/>
      <c r="T19" s="22"/>
      <c r="U19" s="22"/>
      <c r="V19" s="22"/>
      <c r="W19" s="66" t="str">
        <f>INDEX(INDEX($B$24:$X$39,MATCH($D19,$B$24:$B$39,0),),1,MATCH($E19,INDEX($B$24:$X$39,MATCH($D19,$B$24:$B$39,0),),0)+1)</f>
        <v>Т6</v>
      </c>
      <c r="X19" s="22"/>
      <c r="Y19" s="24"/>
      <c r="Z19" s="23"/>
      <c r="AA19" s="76">
        <f t="shared" si="0"/>
        <v>2.53</v>
      </c>
      <c r="AB19" s="76">
        <f t="shared" si="1"/>
      </c>
      <c r="AC19" s="76">
        <f t="shared" si="2"/>
      </c>
    </row>
    <row r="20" spans="1:29" s="5" customFormat="1" ht="12.75" customHeight="1">
      <c r="A20" s="21">
        <v>6</v>
      </c>
      <c r="B20" s="25" t="s">
        <v>93</v>
      </c>
      <c r="C20" s="19" t="s">
        <v>40</v>
      </c>
      <c r="D20" s="39" t="s">
        <v>27</v>
      </c>
      <c r="E20" s="22" t="s">
        <v>45</v>
      </c>
      <c r="F20" s="68" t="s">
        <v>73</v>
      </c>
      <c r="G20" s="20">
        <v>6</v>
      </c>
      <c r="H20" s="20">
        <v>36</v>
      </c>
      <c r="I20" s="20">
        <v>108</v>
      </c>
      <c r="J20" s="20">
        <v>8.4</v>
      </c>
      <c r="K20" s="75">
        <v>24.7</v>
      </c>
      <c r="L20" s="20">
        <v>65.4</v>
      </c>
      <c r="M20" s="57"/>
      <c r="N20" s="22"/>
      <c r="O20" s="22"/>
      <c r="P20" s="22"/>
      <c r="Q20" s="57"/>
      <c r="R20" s="66" t="str">
        <f>INDEX(INDEX($B$24:$X$39,MATCH($D20,$B$24:$B$39,0),),1,MATCH($E20,INDEX($B$24:$X$39,MATCH($D20,$B$24:$B$39,0),),0)+1)</f>
        <v>К</v>
      </c>
      <c r="S20" s="66"/>
      <c r="T20" s="66"/>
      <c r="U20" s="66"/>
      <c r="V20" s="66"/>
      <c r="W20" s="66"/>
      <c r="X20" s="66" t="str">
        <f>INDEX(INDEX($B$24:$X$39,MATCH($D20,$B$24:$B$39,0),),1,MATCH($R20,INDEX($B$24:$X$39,MATCH($D20,$B$24:$B$39,0),),0)+1)</f>
        <v>Т1</v>
      </c>
      <c r="Y20" s="24"/>
      <c r="Z20" s="23"/>
      <c r="AA20" s="76">
        <f t="shared" si="0"/>
      </c>
      <c r="AB20" s="76">
        <f t="shared" si="1"/>
      </c>
      <c r="AC20" s="76">
        <f t="shared" si="2"/>
        <v>65.4</v>
      </c>
    </row>
    <row r="21" spans="1:29" s="5" customFormat="1" ht="12.75" customHeight="1">
      <c r="A21" s="45"/>
      <c r="B21" s="26"/>
      <c r="C21" s="46"/>
      <c r="D21" s="47"/>
      <c r="E21" s="47"/>
      <c r="F21" s="48"/>
      <c r="G21" s="46"/>
      <c r="H21" s="47"/>
      <c r="I21" s="47"/>
      <c r="J21" s="46"/>
      <c r="K21" s="47"/>
      <c r="L21" s="47"/>
      <c r="M21" s="59"/>
      <c r="N21" s="47"/>
      <c r="O21" s="47"/>
      <c r="P21" s="47"/>
      <c r="Q21" s="59"/>
      <c r="R21" s="47"/>
      <c r="S21" s="47"/>
      <c r="T21" s="47"/>
      <c r="U21" s="47"/>
      <c r="V21" s="47"/>
      <c r="W21" s="47"/>
      <c r="X21" s="47"/>
      <c r="Y21" s="53"/>
      <c r="Z21" s="54"/>
      <c r="AA21" s="55"/>
      <c r="AB21" s="56"/>
      <c r="AC21" s="55"/>
    </row>
    <row r="22" spans="1:29" s="5" customFormat="1" ht="12.75" customHeight="1">
      <c r="A22" s="45"/>
      <c r="B22" s="74" t="s">
        <v>95</v>
      </c>
      <c r="C22" s="46"/>
      <c r="D22" s="47"/>
      <c r="E22" s="47"/>
      <c r="F22" s="48"/>
      <c r="G22" s="46"/>
      <c r="H22" s="47"/>
      <c r="I22" s="47"/>
      <c r="J22" s="46"/>
      <c r="K22" s="47"/>
      <c r="L22" s="47"/>
      <c r="M22" s="59"/>
      <c r="N22" s="47"/>
      <c r="O22" s="47"/>
      <c r="P22" s="47"/>
      <c r="Q22" s="59"/>
      <c r="R22" s="47"/>
      <c r="S22" s="47"/>
      <c r="T22" s="47"/>
      <c r="U22" s="47"/>
      <c r="V22" s="47"/>
      <c r="W22" s="47"/>
      <c r="X22" s="47"/>
      <c r="Y22" s="53"/>
      <c r="Z22" s="54"/>
      <c r="AA22" s="55"/>
      <c r="AB22" s="56"/>
      <c r="AC22" s="55"/>
    </row>
    <row r="23" spans="1:29" s="5" customFormat="1" ht="12.75" customHeight="1">
      <c r="A23" s="45"/>
      <c r="B23" s="26"/>
      <c r="C23" s="95" t="s">
        <v>94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47"/>
      <c r="O23" s="47"/>
      <c r="P23" s="47"/>
      <c r="Q23" s="59"/>
      <c r="R23" s="47"/>
      <c r="S23" s="47"/>
      <c r="T23" s="47"/>
      <c r="U23" s="47"/>
      <c r="V23" s="47"/>
      <c r="W23" s="47"/>
      <c r="X23" s="47"/>
      <c r="Y23" s="49"/>
      <c r="Z23" s="50"/>
      <c r="AA23" s="51"/>
      <c r="AB23" s="51"/>
      <c r="AC23" s="32"/>
    </row>
    <row r="24" spans="2:23" ht="12.75">
      <c r="B24" s="69" t="s">
        <v>27</v>
      </c>
      <c r="C24" s="70" t="s">
        <v>4</v>
      </c>
      <c r="D24" s="78" t="s">
        <v>59</v>
      </c>
      <c r="E24" s="78" t="s">
        <v>23</v>
      </c>
      <c r="F24" s="70" t="s">
        <v>43</v>
      </c>
      <c r="G24" s="70" t="s">
        <v>20</v>
      </c>
      <c r="H24" s="70" t="s">
        <v>21</v>
      </c>
      <c r="I24" s="70" t="s">
        <v>28</v>
      </c>
      <c r="J24" s="70" t="s">
        <v>25</v>
      </c>
      <c r="K24" s="70" t="s">
        <v>26</v>
      </c>
      <c r="L24" s="70" t="s">
        <v>55</v>
      </c>
      <c r="M24" s="70" t="s">
        <v>56</v>
      </c>
      <c r="N24" s="70" t="s">
        <v>47</v>
      </c>
      <c r="O24" s="70" t="s">
        <v>46</v>
      </c>
      <c r="P24" s="70" t="s">
        <v>36</v>
      </c>
      <c r="Q24" s="70" t="s">
        <v>37</v>
      </c>
      <c r="R24" s="70" t="s">
        <v>31</v>
      </c>
      <c r="S24" s="70" t="s">
        <v>44</v>
      </c>
      <c r="T24" s="70" t="s">
        <v>45</v>
      </c>
      <c r="U24" s="70" t="s">
        <v>4</v>
      </c>
      <c r="V24" s="77" t="s">
        <v>59</v>
      </c>
      <c r="W24" s="77" t="s">
        <v>23</v>
      </c>
    </row>
    <row r="25" spans="2:23" ht="12.75">
      <c r="B25" s="69" t="s">
        <v>17</v>
      </c>
      <c r="C25" s="78" t="s">
        <v>4</v>
      </c>
      <c r="D25" s="78" t="s">
        <v>59</v>
      </c>
      <c r="E25" s="70" t="s">
        <v>23</v>
      </c>
      <c r="F25" s="70" t="s">
        <v>4</v>
      </c>
      <c r="G25" s="77" t="s">
        <v>4</v>
      </c>
      <c r="H25" s="77" t="s">
        <v>59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2:23" ht="12.75">
      <c r="B26" s="69" t="s">
        <v>58</v>
      </c>
      <c r="C26" s="70" t="s">
        <v>4</v>
      </c>
      <c r="D26" s="78" t="s">
        <v>59</v>
      </c>
      <c r="E26" s="78" t="s">
        <v>23</v>
      </c>
      <c r="F26" s="70" t="s">
        <v>43</v>
      </c>
      <c r="G26" s="70" t="s">
        <v>20</v>
      </c>
      <c r="H26" s="70" t="s">
        <v>21</v>
      </c>
      <c r="I26" s="70" t="s">
        <v>25</v>
      </c>
      <c r="J26" s="70" t="s">
        <v>26</v>
      </c>
      <c r="K26" s="70" t="s">
        <v>55</v>
      </c>
      <c r="L26" s="70" t="s">
        <v>56</v>
      </c>
      <c r="M26" s="70" t="s">
        <v>4</v>
      </c>
      <c r="N26" s="77" t="s">
        <v>59</v>
      </c>
      <c r="O26" s="77" t="s">
        <v>23</v>
      </c>
      <c r="P26" s="71"/>
      <c r="Q26" s="71"/>
      <c r="R26" s="71"/>
      <c r="S26" s="71"/>
      <c r="T26" s="71"/>
      <c r="U26" s="71"/>
      <c r="V26" s="71"/>
      <c r="W26" s="71"/>
    </row>
    <row r="27" spans="2:23" ht="12.75">
      <c r="B27" s="69" t="s">
        <v>42</v>
      </c>
      <c r="C27" s="97" t="s">
        <v>4</v>
      </c>
      <c r="D27" s="78" t="s">
        <v>59</v>
      </c>
      <c r="E27" s="78" t="s">
        <v>23</v>
      </c>
      <c r="F27" s="70" t="s">
        <v>28</v>
      </c>
      <c r="G27" s="70" t="s">
        <v>43</v>
      </c>
      <c r="H27" s="70" t="s">
        <v>20</v>
      </c>
      <c r="I27" s="70" t="s">
        <v>46</v>
      </c>
      <c r="J27" s="70" t="s">
        <v>21</v>
      </c>
      <c r="K27" s="70" t="s">
        <v>25</v>
      </c>
      <c r="L27" s="70" t="s">
        <v>4</v>
      </c>
      <c r="M27" s="77" t="s">
        <v>59</v>
      </c>
      <c r="N27" s="96" t="s">
        <v>23</v>
      </c>
      <c r="O27" s="71"/>
      <c r="P27" s="71"/>
      <c r="Q27" s="71"/>
      <c r="R27" s="71"/>
      <c r="S27" s="71"/>
      <c r="T27" s="71"/>
      <c r="U27" s="71"/>
      <c r="V27" s="71"/>
      <c r="W27" s="71"/>
    </row>
    <row r="28" spans="2:23" ht="12.75">
      <c r="B28" s="69" t="s">
        <v>57</v>
      </c>
      <c r="C28" s="70" t="s">
        <v>4</v>
      </c>
      <c r="D28" s="78" t="s">
        <v>59</v>
      </c>
      <c r="E28" s="78" t="s">
        <v>23</v>
      </c>
      <c r="F28" s="70" t="s">
        <v>43</v>
      </c>
      <c r="G28" s="70" t="s">
        <v>20</v>
      </c>
      <c r="H28" s="70" t="s">
        <v>28</v>
      </c>
      <c r="I28" s="70" t="s">
        <v>21</v>
      </c>
      <c r="J28" s="70" t="s">
        <v>25</v>
      </c>
      <c r="K28" s="70" t="s">
        <v>26</v>
      </c>
      <c r="L28" s="70" t="s">
        <v>55</v>
      </c>
      <c r="M28" s="70" t="s">
        <v>46</v>
      </c>
      <c r="N28" s="70" t="s">
        <v>56</v>
      </c>
      <c r="O28" s="70" t="s">
        <v>47</v>
      </c>
      <c r="P28" s="70" t="s">
        <v>36</v>
      </c>
      <c r="Q28" s="70" t="s">
        <v>37</v>
      </c>
      <c r="R28" s="70" t="s">
        <v>4</v>
      </c>
      <c r="S28" s="77" t="s">
        <v>59</v>
      </c>
      <c r="T28" s="77" t="s">
        <v>23</v>
      </c>
      <c r="U28" s="71"/>
      <c r="V28" s="71"/>
      <c r="W28" s="71"/>
    </row>
    <row r="29" spans="2:23" ht="12.75">
      <c r="B29" s="69" t="s">
        <v>41</v>
      </c>
      <c r="C29" s="70" t="s">
        <v>4</v>
      </c>
      <c r="D29" s="78" t="s">
        <v>59</v>
      </c>
      <c r="E29" s="78" t="s">
        <v>23</v>
      </c>
      <c r="F29" s="70" t="s">
        <v>3</v>
      </c>
      <c r="G29" s="70" t="s">
        <v>43</v>
      </c>
      <c r="H29" s="70" t="s">
        <v>20</v>
      </c>
      <c r="I29" s="70" t="s">
        <v>4</v>
      </c>
      <c r="J29" s="77" t="s">
        <v>59</v>
      </c>
      <c r="K29" s="77" t="s">
        <v>23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2:23" ht="12.75">
      <c r="B30" s="69" t="s">
        <v>19</v>
      </c>
      <c r="C30" s="70" t="s">
        <v>4</v>
      </c>
      <c r="D30" s="78" t="s">
        <v>59</v>
      </c>
      <c r="E30" s="78" t="s">
        <v>23</v>
      </c>
      <c r="F30" s="70" t="s">
        <v>43</v>
      </c>
      <c r="G30" s="70" t="s">
        <v>20</v>
      </c>
      <c r="H30" s="70" t="s">
        <v>21</v>
      </c>
      <c r="I30" s="70" t="s">
        <v>25</v>
      </c>
      <c r="J30" s="70" t="s">
        <v>26</v>
      </c>
      <c r="K30" s="70" t="s">
        <v>55</v>
      </c>
      <c r="L30" s="70" t="s">
        <v>4</v>
      </c>
      <c r="M30" s="77" t="s">
        <v>59</v>
      </c>
      <c r="N30" s="77" t="s">
        <v>23</v>
      </c>
      <c r="O30" s="71"/>
      <c r="P30" s="71"/>
      <c r="Q30" s="71"/>
      <c r="R30" s="71"/>
      <c r="S30" s="71"/>
      <c r="T30" s="71"/>
      <c r="U30" s="71"/>
      <c r="V30" s="71"/>
      <c r="W30" s="71"/>
    </row>
    <row r="31" spans="2:23" ht="12.75">
      <c r="B31" s="69" t="s">
        <v>2</v>
      </c>
      <c r="C31" s="72" t="s">
        <v>2</v>
      </c>
      <c r="D31" s="80" t="s">
        <v>2</v>
      </c>
      <c r="E31" s="79" t="s">
        <v>2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2:23" ht="12.75">
      <c r="B32" s="69" t="s">
        <v>24</v>
      </c>
      <c r="C32" s="70" t="s">
        <v>4</v>
      </c>
      <c r="D32" s="78" t="s">
        <v>59</v>
      </c>
      <c r="E32" s="78" t="s">
        <v>23</v>
      </c>
      <c r="F32" s="70" t="s">
        <v>43</v>
      </c>
      <c r="G32" s="70" t="s">
        <v>20</v>
      </c>
      <c r="H32" s="70" t="s">
        <v>21</v>
      </c>
      <c r="I32" s="70" t="s">
        <v>4</v>
      </c>
      <c r="J32" s="77" t="s">
        <v>59</v>
      </c>
      <c r="K32" s="77" t="s">
        <v>23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2:23" ht="12.75">
      <c r="B33" s="69" t="s">
        <v>60</v>
      </c>
      <c r="C33" s="70" t="s">
        <v>3</v>
      </c>
      <c r="D33" s="78" t="s">
        <v>59</v>
      </c>
      <c r="E33" s="78" t="s">
        <v>23</v>
      </c>
      <c r="F33" s="70" t="s">
        <v>43</v>
      </c>
      <c r="G33" s="70" t="s">
        <v>20</v>
      </c>
      <c r="H33" s="70" t="s">
        <v>21</v>
      </c>
      <c r="I33" s="70" t="s">
        <v>3</v>
      </c>
      <c r="J33" s="77" t="s">
        <v>59</v>
      </c>
      <c r="K33" s="77" t="s">
        <v>23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2:23" ht="12.75">
      <c r="B34" s="69" t="s">
        <v>63</v>
      </c>
      <c r="C34" s="70" t="s">
        <v>3</v>
      </c>
      <c r="D34" s="78" t="s">
        <v>59</v>
      </c>
      <c r="E34" s="78" t="s">
        <v>23</v>
      </c>
      <c r="F34" s="70" t="s">
        <v>43</v>
      </c>
      <c r="G34" s="70" t="s">
        <v>20</v>
      </c>
      <c r="H34" s="70" t="s">
        <v>3</v>
      </c>
      <c r="I34" s="77" t="s">
        <v>59</v>
      </c>
      <c r="J34" s="77" t="s">
        <v>23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2:23" ht="12.75">
      <c r="B35" s="69" t="s">
        <v>29</v>
      </c>
      <c r="C35" s="70" t="s">
        <v>3</v>
      </c>
      <c r="D35" s="78" t="s">
        <v>59</v>
      </c>
      <c r="E35" s="78" t="s">
        <v>23</v>
      </c>
      <c r="F35" s="70" t="s">
        <v>43</v>
      </c>
      <c r="G35" s="70" t="s">
        <v>3</v>
      </c>
      <c r="H35" s="77" t="s">
        <v>59</v>
      </c>
      <c r="I35" s="77" t="s">
        <v>23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2:23" ht="12.75">
      <c r="B36" s="73" t="s">
        <v>62</v>
      </c>
      <c r="C36" s="70" t="s">
        <v>4</v>
      </c>
      <c r="D36" s="78" t="s">
        <v>59</v>
      </c>
      <c r="E36" s="78" t="s">
        <v>23</v>
      </c>
      <c r="F36" s="70" t="s">
        <v>43</v>
      </c>
      <c r="G36" s="70" t="s">
        <v>20</v>
      </c>
      <c r="H36" s="70" t="s">
        <v>4</v>
      </c>
      <c r="I36" s="77" t="s">
        <v>59</v>
      </c>
      <c r="J36" s="77" t="s">
        <v>23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2:23" ht="12.75">
      <c r="B37" s="69" t="s">
        <v>65</v>
      </c>
      <c r="C37" s="70" t="s">
        <v>4</v>
      </c>
      <c r="D37" s="78" t="s">
        <v>59</v>
      </c>
      <c r="E37" s="78" t="s">
        <v>23</v>
      </c>
      <c r="F37" s="70" t="s">
        <v>43</v>
      </c>
      <c r="G37" s="70" t="s">
        <v>28</v>
      </c>
      <c r="H37" s="70" t="s">
        <v>20</v>
      </c>
      <c r="I37" s="70" t="s">
        <v>21</v>
      </c>
      <c r="J37" s="70" t="s">
        <v>25</v>
      </c>
      <c r="K37" s="70" t="s">
        <v>46</v>
      </c>
      <c r="L37" s="70" t="s">
        <v>26</v>
      </c>
      <c r="M37" s="70" t="s">
        <v>55</v>
      </c>
      <c r="N37" s="70" t="s">
        <v>56</v>
      </c>
      <c r="O37" s="70" t="s">
        <v>66</v>
      </c>
      <c r="P37" s="70" t="s">
        <v>47</v>
      </c>
      <c r="Q37" s="70" t="s">
        <v>36</v>
      </c>
      <c r="R37" s="70" t="s">
        <v>37</v>
      </c>
      <c r="S37" s="70" t="s">
        <v>4</v>
      </c>
      <c r="T37" s="77" t="s">
        <v>59</v>
      </c>
      <c r="U37" s="77" t="s">
        <v>23</v>
      </c>
      <c r="V37" s="71"/>
      <c r="W37" s="71"/>
    </row>
    <row r="38" spans="2:23" ht="12.75">
      <c r="B38" s="69" t="s">
        <v>67</v>
      </c>
      <c r="C38" s="70" t="s">
        <v>4</v>
      </c>
      <c r="D38" s="78" t="s">
        <v>59</v>
      </c>
      <c r="E38" s="78" t="s">
        <v>23</v>
      </c>
      <c r="F38" s="70" t="s">
        <v>43</v>
      </c>
      <c r="G38" s="70" t="s">
        <v>3</v>
      </c>
      <c r="H38" s="70" t="s">
        <v>20</v>
      </c>
      <c r="I38" s="70" t="s">
        <v>21</v>
      </c>
      <c r="J38" s="70" t="s">
        <v>25</v>
      </c>
      <c r="K38" s="70" t="s">
        <v>4</v>
      </c>
      <c r="L38" s="77" t="s">
        <v>59</v>
      </c>
      <c r="M38" s="77" t="s">
        <v>23</v>
      </c>
      <c r="N38" s="77" t="s">
        <v>23</v>
      </c>
      <c r="O38" s="71"/>
      <c r="P38" s="71"/>
      <c r="Q38" s="71"/>
      <c r="R38" s="71"/>
      <c r="S38" s="71"/>
      <c r="T38" s="71"/>
      <c r="U38" s="71"/>
      <c r="V38" s="71"/>
      <c r="W38" s="71"/>
    </row>
    <row r="39" spans="2:23" ht="12.75">
      <c r="B39" s="69" t="s">
        <v>4</v>
      </c>
      <c r="C39" s="70" t="s">
        <v>4</v>
      </c>
      <c r="D39" s="78" t="s">
        <v>4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</sheetData>
  <sheetProtection/>
  <mergeCells count="6">
    <mergeCell ref="AA1:AC1"/>
    <mergeCell ref="M1:X1"/>
    <mergeCell ref="G1:I1"/>
    <mergeCell ref="J1:L1"/>
    <mergeCell ref="E1:F1"/>
    <mergeCell ref="C23:M23"/>
  </mergeCells>
  <printOptions/>
  <pageMargins left="0.5" right="0.12" top="0.5905511811023623" bottom="0.11811023622047245" header="0" footer="0.07874015748031496"/>
  <pageSetup horizontalDpi="180" verticalDpi="18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zoomScalePageLayoutView="0" workbookViewId="0" topLeftCell="A1">
      <selection activeCell="A1" sqref="A1:V16"/>
    </sheetView>
  </sheetViews>
  <sheetFormatPr defaultColWidth="9.00390625" defaultRowHeight="12.75"/>
  <cols>
    <col min="1" max="1" width="17.875" style="0" customWidth="1"/>
    <col min="2" max="22" width="5.25390625" style="0" customWidth="1"/>
  </cols>
  <sheetData>
    <row r="1" spans="1:23" s="1" customFormat="1" ht="18" customHeight="1">
      <c r="A1" s="61" t="s">
        <v>27</v>
      </c>
      <c r="B1" s="63" t="s">
        <v>4</v>
      </c>
      <c r="C1" s="63" t="s">
        <v>59</v>
      </c>
      <c r="D1" s="63" t="s">
        <v>23</v>
      </c>
      <c r="E1" s="63" t="s">
        <v>43</v>
      </c>
      <c r="F1" s="63" t="s">
        <v>20</v>
      </c>
      <c r="G1" s="63" t="s">
        <v>21</v>
      </c>
      <c r="H1" s="63" t="s">
        <v>28</v>
      </c>
      <c r="I1" s="63" t="s">
        <v>25</v>
      </c>
      <c r="J1" s="63" t="s">
        <v>26</v>
      </c>
      <c r="K1" s="63" t="s">
        <v>55</v>
      </c>
      <c r="L1" s="63" t="s">
        <v>56</v>
      </c>
      <c r="M1" s="63" t="s">
        <v>47</v>
      </c>
      <c r="N1" s="63" t="s">
        <v>46</v>
      </c>
      <c r="O1" s="63" t="s">
        <v>36</v>
      </c>
      <c r="P1" s="63" t="s">
        <v>37</v>
      </c>
      <c r="Q1" s="63" t="s">
        <v>31</v>
      </c>
      <c r="R1" s="63" t="s">
        <v>44</v>
      </c>
      <c r="S1" s="63" t="s">
        <v>45</v>
      </c>
      <c r="T1" s="63" t="s">
        <v>4</v>
      </c>
      <c r="U1" s="63" t="s">
        <v>59</v>
      </c>
      <c r="V1" s="63" t="s">
        <v>23</v>
      </c>
      <c r="W1" s="52"/>
    </row>
    <row r="2" spans="1:23" s="1" customFormat="1" ht="18" customHeight="1">
      <c r="A2" s="61" t="s">
        <v>17</v>
      </c>
      <c r="B2" s="63" t="s">
        <v>4</v>
      </c>
      <c r="C2" s="63" t="s">
        <v>59</v>
      </c>
      <c r="D2" s="63" t="s">
        <v>23</v>
      </c>
      <c r="E2" s="63" t="s">
        <v>4</v>
      </c>
      <c r="F2" s="63" t="s">
        <v>4</v>
      </c>
      <c r="G2" s="63" t="s">
        <v>59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52"/>
    </row>
    <row r="3" spans="1:23" s="1" customFormat="1" ht="18" customHeight="1">
      <c r="A3" s="61" t="s">
        <v>58</v>
      </c>
      <c r="B3" s="63" t="s">
        <v>4</v>
      </c>
      <c r="C3" s="63" t="s">
        <v>59</v>
      </c>
      <c r="D3" s="63" t="s">
        <v>23</v>
      </c>
      <c r="E3" s="63" t="s">
        <v>43</v>
      </c>
      <c r="F3" s="63" t="s">
        <v>20</v>
      </c>
      <c r="G3" s="63" t="s">
        <v>21</v>
      </c>
      <c r="H3" s="63" t="s">
        <v>25</v>
      </c>
      <c r="I3" s="63" t="s">
        <v>26</v>
      </c>
      <c r="J3" s="63" t="s">
        <v>55</v>
      </c>
      <c r="K3" s="63" t="s">
        <v>56</v>
      </c>
      <c r="L3" s="63" t="s">
        <v>4</v>
      </c>
      <c r="M3" s="63" t="s">
        <v>59</v>
      </c>
      <c r="N3" s="63" t="s">
        <v>23</v>
      </c>
      <c r="O3" s="64"/>
      <c r="P3" s="64"/>
      <c r="Q3" s="64"/>
      <c r="R3" s="64"/>
      <c r="S3" s="64"/>
      <c r="T3" s="64"/>
      <c r="U3" s="64"/>
      <c r="V3" s="64"/>
      <c r="W3" s="52"/>
    </row>
    <row r="4" spans="1:23" s="1" customFormat="1" ht="18" customHeight="1">
      <c r="A4" s="61" t="s">
        <v>42</v>
      </c>
      <c r="B4" s="65" t="s">
        <v>4</v>
      </c>
      <c r="C4" s="63" t="s">
        <v>59</v>
      </c>
      <c r="D4" s="63" t="s">
        <v>23</v>
      </c>
      <c r="E4" s="63" t="s">
        <v>28</v>
      </c>
      <c r="F4" s="63" t="s">
        <v>43</v>
      </c>
      <c r="G4" s="63" t="s">
        <v>20</v>
      </c>
      <c r="H4" s="63" t="s">
        <v>46</v>
      </c>
      <c r="I4" s="63" t="s">
        <v>21</v>
      </c>
      <c r="J4" s="63" t="s">
        <v>25</v>
      </c>
      <c r="K4" s="63" t="s">
        <v>4</v>
      </c>
      <c r="L4" s="63" t="s">
        <v>59</v>
      </c>
      <c r="M4" s="63" t="s">
        <v>23</v>
      </c>
      <c r="N4" s="64"/>
      <c r="O4" s="64"/>
      <c r="P4" s="64"/>
      <c r="Q4" s="64"/>
      <c r="R4" s="64"/>
      <c r="S4" s="64"/>
      <c r="T4" s="64"/>
      <c r="U4" s="64"/>
      <c r="V4" s="64"/>
      <c r="W4" s="52"/>
    </row>
    <row r="5" spans="1:23" s="1" customFormat="1" ht="18" customHeight="1">
      <c r="A5" s="61" t="s">
        <v>57</v>
      </c>
      <c r="B5" s="63" t="s">
        <v>4</v>
      </c>
      <c r="C5" s="63" t="s">
        <v>59</v>
      </c>
      <c r="D5" s="63" t="s">
        <v>23</v>
      </c>
      <c r="E5" s="63" t="s">
        <v>43</v>
      </c>
      <c r="F5" s="63" t="s">
        <v>20</v>
      </c>
      <c r="G5" s="63" t="s">
        <v>28</v>
      </c>
      <c r="H5" s="63" t="s">
        <v>21</v>
      </c>
      <c r="I5" s="63" t="s">
        <v>25</v>
      </c>
      <c r="J5" s="63" t="s">
        <v>26</v>
      </c>
      <c r="K5" s="63" t="s">
        <v>55</v>
      </c>
      <c r="L5" s="63" t="s">
        <v>46</v>
      </c>
      <c r="M5" s="63" t="s">
        <v>56</v>
      </c>
      <c r="N5" s="63" t="s">
        <v>47</v>
      </c>
      <c r="O5" s="63" t="s">
        <v>36</v>
      </c>
      <c r="P5" s="63" t="s">
        <v>37</v>
      </c>
      <c r="Q5" s="63" t="s">
        <v>4</v>
      </c>
      <c r="R5" s="63" t="s">
        <v>59</v>
      </c>
      <c r="S5" s="63" t="s">
        <v>23</v>
      </c>
      <c r="T5" s="64"/>
      <c r="U5" s="64"/>
      <c r="V5" s="64"/>
      <c r="W5" s="52"/>
    </row>
    <row r="6" spans="1:23" s="1" customFormat="1" ht="18" customHeight="1">
      <c r="A6" s="61" t="s">
        <v>41</v>
      </c>
      <c r="B6" s="63" t="s">
        <v>4</v>
      </c>
      <c r="C6" s="63" t="s">
        <v>59</v>
      </c>
      <c r="D6" s="63" t="s">
        <v>23</v>
      </c>
      <c r="E6" s="63" t="s">
        <v>3</v>
      </c>
      <c r="F6" s="63" t="s">
        <v>43</v>
      </c>
      <c r="G6" s="63" t="s">
        <v>20</v>
      </c>
      <c r="H6" s="63" t="s">
        <v>4</v>
      </c>
      <c r="I6" s="63" t="s">
        <v>59</v>
      </c>
      <c r="J6" s="63" t="s">
        <v>23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52"/>
    </row>
    <row r="7" spans="1:23" s="1" customFormat="1" ht="18" customHeight="1">
      <c r="A7" s="61" t="s">
        <v>19</v>
      </c>
      <c r="B7" s="63" t="s">
        <v>4</v>
      </c>
      <c r="C7" s="63" t="s">
        <v>59</v>
      </c>
      <c r="D7" s="63" t="s">
        <v>23</v>
      </c>
      <c r="E7" s="63" t="s">
        <v>43</v>
      </c>
      <c r="F7" s="63" t="s">
        <v>20</v>
      </c>
      <c r="G7" s="63" t="s">
        <v>21</v>
      </c>
      <c r="H7" s="63" t="s">
        <v>25</v>
      </c>
      <c r="I7" s="63" t="s">
        <v>26</v>
      </c>
      <c r="J7" s="63" t="s">
        <v>55</v>
      </c>
      <c r="K7" s="63" t="s">
        <v>4</v>
      </c>
      <c r="L7" s="63" t="s">
        <v>59</v>
      </c>
      <c r="M7" s="63" t="s">
        <v>23</v>
      </c>
      <c r="N7" s="64"/>
      <c r="O7" s="64"/>
      <c r="P7" s="64"/>
      <c r="Q7" s="64"/>
      <c r="R7" s="64"/>
      <c r="S7" s="64"/>
      <c r="T7" s="64"/>
      <c r="U7" s="64"/>
      <c r="V7" s="64"/>
      <c r="W7" s="52"/>
    </row>
    <row r="8" spans="1:23" s="1" customFormat="1" ht="18" customHeight="1">
      <c r="A8" s="61" t="s">
        <v>2</v>
      </c>
      <c r="B8" s="65" t="s">
        <v>2</v>
      </c>
      <c r="C8" s="65" t="s">
        <v>2</v>
      </c>
      <c r="D8" s="65" t="s">
        <v>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52"/>
    </row>
    <row r="9" spans="1:23" s="1" customFormat="1" ht="18" customHeight="1">
      <c r="A9" s="61" t="s">
        <v>24</v>
      </c>
      <c r="B9" s="63" t="s">
        <v>4</v>
      </c>
      <c r="C9" s="63" t="s">
        <v>59</v>
      </c>
      <c r="D9" s="63" t="s">
        <v>23</v>
      </c>
      <c r="E9" s="63" t="s">
        <v>43</v>
      </c>
      <c r="F9" s="63" t="s">
        <v>20</v>
      </c>
      <c r="G9" s="63" t="s">
        <v>21</v>
      </c>
      <c r="H9" s="63" t="s">
        <v>4</v>
      </c>
      <c r="I9" s="63" t="s">
        <v>59</v>
      </c>
      <c r="J9" s="63" t="s">
        <v>23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52"/>
    </row>
    <row r="10" spans="1:23" s="1" customFormat="1" ht="18" customHeight="1">
      <c r="A10" s="61" t="s">
        <v>60</v>
      </c>
      <c r="B10" s="63" t="s">
        <v>3</v>
      </c>
      <c r="C10" s="63" t="s">
        <v>59</v>
      </c>
      <c r="D10" s="63" t="s">
        <v>23</v>
      </c>
      <c r="E10" s="63" t="s">
        <v>43</v>
      </c>
      <c r="F10" s="63" t="s">
        <v>20</v>
      </c>
      <c r="G10" s="63" t="s">
        <v>21</v>
      </c>
      <c r="H10" s="63" t="s">
        <v>3</v>
      </c>
      <c r="I10" s="63" t="s">
        <v>59</v>
      </c>
      <c r="J10" s="63" t="s">
        <v>23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52"/>
    </row>
    <row r="11" spans="1:23" s="1" customFormat="1" ht="18" customHeight="1">
      <c r="A11" s="61" t="s">
        <v>63</v>
      </c>
      <c r="B11" s="63" t="s">
        <v>3</v>
      </c>
      <c r="C11" s="63" t="s">
        <v>59</v>
      </c>
      <c r="D11" s="63" t="s">
        <v>23</v>
      </c>
      <c r="E11" s="63" t="s">
        <v>43</v>
      </c>
      <c r="F11" s="63" t="s">
        <v>20</v>
      </c>
      <c r="G11" s="63" t="s">
        <v>3</v>
      </c>
      <c r="H11" s="63" t="s">
        <v>59</v>
      </c>
      <c r="I11" s="63" t="s">
        <v>23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52"/>
    </row>
    <row r="12" spans="1:23" s="1" customFormat="1" ht="18" customHeight="1">
      <c r="A12" s="61" t="s">
        <v>29</v>
      </c>
      <c r="B12" s="63" t="s">
        <v>3</v>
      </c>
      <c r="C12" s="63" t="s">
        <v>59</v>
      </c>
      <c r="D12" s="63" t="s">
        <v>23</v>
      </c>
      <c r="E12" s="63" t="s">
        <v>43</v>
      </c>
      <c r="F12" s="63" t="s">
        <v>3</v>
      </c>
      <c r="G12" s="63" t="s">
        <v>59</v>
      </c>
      <c r="H12" s="63" t="s">
        <v>23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52"/>
    </row>
    <row r="13" spans="1:23" s="1" customFormat="1" ht="18" customHeight="1">
      <c r="A13" s="62" t="s">
        <v>62</v>
      </c>
      <c r="B13" s="63" t="s">
        <v>4</v>
      </c>
      <c r="C13" s="63" t="s">
        <v>59</v>
      </c>
      <c r="D13" s="63" t="s">
        <v>23</v>
      </c>
      <c r="E13" s="63" t="s">
        <v>43</v>
      </c>
      <c r="F13" s="63" t="s">
        <v>20</v>
      </c>
      <c r="G13" s="63" t="s">
        <v>4</v>
      </c>
      <c r="H13" s="63" t="s">
        <v>59</v>
      </c>
      <c r="I13" s="63" t="s">
        <v>23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52"/>
    </row>
    <row r="14" spans="1:23" s="1" customFormat="1" ht="18" customHeight="1">
      <c r="A14" s="61" t="s">
        <v>65</v>
      </c>
      <c r="B14" s="63" t="s">
        <v>4</v>
      </c>
      <c r="C14" s="63" t="s">
        <v>59</v>
      </c>
      <c r="D14" s="63" t="s">
        <v>23</v>
      </c>
      <c r="E14" s="63" t="s">
        <v>43</v>
      </c>
      <c r="F14" s="63" t="s">
        <v>28</v>
      </c>
      <c r="G14" s="63" t="s">
        <v>20</v>
      </c>
      <c r="H14" s="63" t="s">
        <v>21</v>
      </c>
      <c r="I14" s="63" t="s">
        <v>25</v>
      </c>
      <c r="J14" s="63" t="s">
        <v>46</v>
      </c>
      <c r="K14" s="63" t="s">
        <v>26</v>
      </c>
      <c r="L14" s="63" t="s">
        <v>55</v>
      </c>
      <c r="M14" s="63" t="s">
        <v>56</v>
      </c>
      <c r="N14" s="63" t="s">
        <v>66</v>
      </c>
      <c r="O14" s="63" t="s">
        <v>47</v>
      </c>
      <c r="P14" s="63" t="s">
        <v>36</v>
      </c>
      <c r="Q14" s="63" t="s">
        <v>37</v>
      </c>
      <c r="R14" s="63" t="s">
        <v>4</v>
      </c>
      <c r="S14" s="63" t="s">
        <v>59</v>
      </c>
      <c r="T14" s="63" t="s">
        <v>23</v>
      </c>
      <c r="U14" s="64"/>
      <c r="V14" s="64"/>
      <c r="W14" s="52"/>
    </row>
    <row r="15" spans="1:23" s="1" customFormat="1" ht="18" customHeight="1">
      <c r="A15" s="61" t="s">
        <v>67</v>
      </c>
      <c r="B15" s="63" t="s">
        <v>4</v>
      </c>
      <c r="C15" s="63" t="s">
        <v>59</v>
      </c>
      <c r="D15" s="63" t="s">
        <v>23</v>
      </c>
      <c r="E15" s="63" t="s">
        <v>43</v>
      </c>
      <c r="F15" s="63" t="s">
        <v>3</v>
      </c>
      <c r="G15" s="63" t="s">
        <v>20</v>
      </c>
      <c r="H15" s="63" t="s">
        <v>21</v>
      </c>
      <c r="I15" s="63" t="s">
        <v>25</v>
      </c>
      <c r="J15" s="63" t="s">
        <v>4</v>
      </c>
      <c r="K15" s="63" t="s">
        <v>59</v>
      </c>
      <c r="L15" s="63" t="s">
        <v>23</v>
      </c>
      <c r="M15" s="63" t="s">
        <v>23</v>
      </c>
      <c r="N15" s="64"/>
      <c r="O15" s="64"/>
      <c r="P15" s="64"/>
      <c r="Q15" s="64"/>
      <c r="R15" s="64"/>
      <c r="S15" s="64"/>
      <c r="T15" s="64"/>
      <c r="U15" s="64"/>
      <c r="V15" s="64"/>
      <c r="W15" s="52"/>
    </row>
    <row r="16" spans="1:23" s="1" customFormat="1" ht="18" customHeight="1">
      <c r="A16" s="61" t="s">
        <v>4</v>
      </c>
      <c r="B16" s="63" t="s">
        <v>4</v>
      </c>
      <c r="C16" s="63" t="s">
        <v>4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5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ППР</dc:subject>
  <dc:creator>Краснов</dc:creator>
  <cp:keywords/>
  <dc:description/>
  <cp:lastModifiedBy>12345678</cp:lastModifiedBy>
  <cp:lastPrinted>2014-12-01T07:39:47Z</cp:lastPrinted>
  <dcterms:created xsi:type="dcterms:W3CDTF">2005-09-29T11:20:44Z</dcterms:created>
  <dcterms:modified xsi:type="dcterms:W3CDTF">2014-12-19T18:48:48Z</dcterms:modified>
  <cp:category/>
  <cp:version/>
  <cp:contentType/>
  <cp:contentStatus/>
</cp:coreProperties>
</file>