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4" i="2"/>
  <c r="C5" i="2"/>
  <c r="C6" i="2"/>
  <c r="C7" i="2"/>
  <c r="C8" i="2"/>
  <c r="C9" i="2"/>
  <c r="C4" i="2"/>
  <c r="B5" i="2"/>
  <c r="B6" i="2"/>
  <c r="B7" i="2"/>
  <c r="B8" i="2"/>
  <c r="B9" i="2"/>
  <c r="B4" i="2"/>
  <c r="C35" i="1" l="1"/>
  <c r="D34" i="1"/>
  <c r="D33" i="1"/>
  <c r="D32" i="1"/>
  <c r="D31" i="1"/>
  <c r="D30" i="1"/>
  <c r="D29" i="1"/>
  <c r="C23" i="1"/>
  <c r="D22" i="1"/>
  <c r="D21" i="1"/>
  <c r="D20" i="1"/>
  <c r="D19" i="1"/>
  <c r="D23" i="1" s="1"/>
  <c r="D18" i="1"/>
  <c r="D17" i="1"/>
  <c r="D35" i="1" l="1"/>
  <c r="D11" i="1"/>
  <c r="D10" i="1"/>
  <c r="C11" i="1"/>
  <c r="D8" i="1" s="1"/>
  <c r="D5" i="1" l="1"/>
  <c r="D7" i="1"/>
  <c r="D6" i="1"/>
  <c r="D9" i="1"/>
</calcChain>
</file>

<file path=xl/sharedStrings.xml><?xml version="1.0" encoding="utf-8"?>
<sst xmlns="http://schemas.openxmlformats.org/spreadsheetml/2006/main" count="53" uniqueCount="16">
  <si>
    <t>Стоимость основных фондов предприятия</t>
  </si>
  <si>
    <t>№</t>
  </si>
  <si>
    <t>Виды основных фондов</t>
  </si>
  <si>
    <t>Стоимость</t>
  </si>
  <si>
    <t>млн. руб</t>
  </si>
  <si>
    <t>%</t>
  </si>
  <si>
    <t>Здания</t>
  </si>
  <si>
    <t>Сооружения</t>
  </si>
  <si>
    <t>Передаточные устройства</t>
  </si>
  <si>
    <t>Силовые машины и оборудование</t>
  </si>
  <si>
    <t>Рабочие машины и оборудование</t>
  </si>
  <si>
    <t>Хозяйственный инвентарь и оборудование</t>
  </si>
  <si>
    <t>Итого</t>
  </si>
  <si>
    <t>2013г.</t>
  </si>
  <si>
    <t>2014г.</t>
  </si>
  <si>
    <t>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</si>
</sst>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/>
    <xf numFmtId="164" fontId="1" fillId="0" borderId="10" xfId="0" applyNumberFormat="1" applyFont="1" applyBorder="1" applyAlignment="1">
      <alignment horizontal="center"/>
    </xf>
    <xf numFmtId="10" fontId="1" fillId="0" borderId="8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/>
    <xf numFmtId="164" fontId="1" fillId="0" borderId="11" xfId="0" applyNumberFormat="1" applyFont="1" applyBorder="1" applyAlignment="1">
      <alignment horizontal="center"/>
    </xf>
    <xf numFmtId="10" fontId="1" fillId="0" borderId="9" xfId="0" applyNumberFormat="1" applyFont="1" applyBorder="1" applyAlignment="1">
      <alignment horizontal="center" vertical="center"/>
    </xf>
    <xf numFmtId="10" fontId="1" fillId="0" borderId="1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 wrapText="1"/>
    </xf>
    <xf numFmtId="164" fontId="1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7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6783326292977"/>
          <c:y val="1.8889656183407152E-2"/>
          <c:w val="0.56926937185387316"/>
          <c:h val="0.87383109494346323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Лист1!$B$5</c:f>
              <c:strCache>
                <c:ptCount val="1"/>
                <c:pt idx="0">
                  <c:v>Здания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(Лист1!$D$5,Лист1!$D$17,Лист1!$D$29)</c:f>
              <c:numCache>
                <c:formatCode>0.00%</c:formatCode>
                <c:ptCount val="3"/>
                <c:pt idx="0">
                  <c:v>0.34879048790487899</c:v>
                </c:pt>
                <c:pt idx="1">
                  <c:v>0.39003690036900363</c:v>
                </c:pt>
                <c:pt idx="2">
                  <c:v>0.14551045510455102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Лист1!$B$6</c:f>
              <c:strCache>
                <c:ptCount val="1"/>
                <c:pt idx="0">
                  <c:v>Сооружения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(Лист1!$D$6,Лист1!$D$18,Лист1!$D$30)</c:f>
              <c:numCache>
                <c:formatCode>0.00%</c:formatCode>
                <c:ptCount val="3"/>
                <c:pt idx="0">
                  <c:v>0.12865928659286591</c:v>
                </c:pt>
                <c:pt idx="1">
                  <c:v>0.11107011070110698</c:v>
                </c:pt>
                <c:pt idx="2">
                  <c:v>2.9315293152931524E-2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Лист1!$B$19</c:f>
              <c:strCache>
                <c:ptCount val="1"/>
                <c:pt idx="0">
                  <c:v>Передаточные устройства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(Лист1!$D$19,Лист1!$D$31,Лист1!$D$7)</c:f>
              <c:numCache>
                <c:formatCode>0.00%</c:formatCode>
                <c:ptCount val="3"/>
                <c:pt idx="0">
                  <c:v>6.9864698646986453E-2</c:v>
                </c:pt>
                <c:pt idx="1">
                  <c:v>1.0947109471094708E-2</c:v>
                </c:pt>
                <c:pt idx="2">
                  <c:v>6.5559655596555952E-2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Лист1!$B$8</c:f>
              <c:strCache>
                <c:ptCount val="1"/>
                <c:pt idx="0">
                  <c:v>Силовые машины и оборудование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(Лист1!$D$8,Лист1!$D$20,Лист1!$D$32)</c:f>
              <c:numCache>
                <c:formatCode>0.00%</c:formatCode>
                <c:ptCount val="3"/>
                <c:pt idx="0">
                  <c:v>9.0364903649036474E-2</c:v>
                </c:pt>
                <c:pt idx="1">
                  <c:v>0.10483804838048379</c:v>
                </c:pt>
                <c:pt idx="2">
                  <c:v>0.24620746207462069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Лист1!$B$9</c:f>
              <c:strCache>
                <c:ptCount val="1"/>
                <c:pt idx="0">
                  <c:v>Рабочие машины и оборудование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(Лист1!$D$9,Лист1!$D$21,Лист1!$D$33)</c:f>
              <c:numCache>
                <c:formatCode>0.00%</c:formatCode>
                <c:ptCount val="3"/>
                <c:pt idx="0">
                  <c:v>0.17544075440754403</c:v>
                </c:pt>
                <c:pt idx="1">
                  <c:v>0.17129971299712995</c:v>
                </c:pt>
                <c:pt idx="2">
                  <c:v>0.20159901599015986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Лист1!$B$10</c:f>
              <c:strCache>
                <c:ptCount val="1"/>
                <c:pt idx="0">
                  <c:v>Хозяйственный инвентарь и оборудование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(Лист1!$D$10,Лист1!$D$22,Лист1!$D$34)</c:f>
              <c:numCache>
                <c:formatCode>0.00%</c:formatCode>
                <c:ptCount val="3"/>
                <c:pt idx="0">
                  <c:v>0.19118491184911846</c:v>
                </c:pt>
                <c:pt idx="1">
                  <c:v>0.19315293152931526</c:v>
                </c:pt>
                <c:pt idx="2">
                  <c:v>9.647396473964738E-2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99712"/>
        <c:axId val="145305600"/>
      </c:lineChart>
      <c:catAx>
        <c:axId val="14529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305600"/>
        <c:crosses val="autoZero"/>
        <c:auto val="1"/>
        <c:lblAlgn val="ctr"/>
        <c:lblOffset val="100"/>
        <c:tickMarkSkip val="2"/>
        <c:noMultiLvlLbl val="0"/>
      </c:catAx>
      <c:valAx>
        <c:axId val="1453056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529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Лист2!$B$3</c:f>
              <c:strCache>
                <c:ptCount val="1"/>
                <c:pt idx="0">
                  <c:v>2013г.</c:v>
                </c:pt>
              </c:strCache>
            </c:strRef>
          </c:tx>
          <c:invertIfNegative val="0"/>
          <c:cat>
            <c:strRef>
              <c:f>Лист1!$B$5:$B$10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Ref>
              <c:f>Лист1!$D$5:$D$10</c:f>
              <c:numCache>
                <c:formatCode>0.00%</c:formatCode>
                <c:ptCount val="6"/>
                <c:pt idx="0">
                  <c:v>0.34879048790487899</c:v>
                </c:pt>
                <c:pt idx="1">
                  <c:v>0.12865928659286591</c:v>
                </c:pt>
                <c:pt idx="2">
                  <c:v>6.5559655596555952E-2</c:v>
                </c:pt>
                <c:pt idx="3">
                  <c:v>9.0364903649036474E-2</c:v>
                </c:pt>
                <c:pt idx="4">
                  <c:v>0.17544075440754403</c:v>
                </c:pt>
                <c:pt idx="5">
                  <c:v>0.19118491184911846</c:v>
                </c:pt>
              </c:numCache>
            </c:numRef>
          </c:val>
        </c:ser>
        <c:ser>
          <c:idx val="1"/>
          <c:order val="1"/>
          <c:tx>
            <c:strRef>
              <c:f>Лист2!$C$3</c:f>
              <c:strCache>
                <c:ptCount val="1"/>
                <c:pt idx="0">
                  <c:v>2014г.</c:v>
                </c:pt>
              </c:strCache>
            </c:strRef>
          </c:tx>
          <c:invertIfNegative val="0"/>
          <c:cat>
            <c:strRef>
              <c:f>Лист1!$B$5:$B$10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Ref>
              <c:f>Лист1!$D$17:$D$22</c:f>
              <c:numCache>
                <c:formatCode>0.00%</c:formatCode>
                <c:ptCount val="6"/>
                <c:pt idx="0">
                  <c:v>0.39003690036900363</c:v>
                </c:pt>
                <c:pt idx="1">
                  <c:v>0.11107011070110698</c:v>
                </c:pt>
                <c:pt idx="2">
                  <c:v>6.9864698646986453E-2</c:v>
                </c:pt>
                <c:pt idx="3">
                  <c:v>0.10483804838048379</c:v>
                </c:pt>
                <c:pt idx="4">
                  <c:v>0.17129971299712995</c:v>
                </c:pt>
                <c:pt idx="5">
                  <c:v>0.19315293152931526</c:v>
                </c:pt>
              </c:numCache>
            </c:numRef>
          </c:val>
        </c:ser>
        <c:ser>
          <c:idx val="2"/>
          <c:order val="2"/>
          <c:tx>
            <c:strRef>
              <c:f>Лист2!$D$3</c:f>
              <c:strCache>
                <c:ptCount val="1"/>
                <c:pt idx="0">
                  <c:v>2015г.</c:v>
                </c:pt>
              </c:strCache>
            </c:strRef>
          </c:tx>
          <c:invertIfNegative val="0"/>
          <c:cat>
            <c:strRef>
              <c:f>Лист1!$B$5:$B$10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Ref>
              <c:f>Лист1!$D$29:$D$34</c:f>
              <c:numCache>
                <c:formatCode>0.00%</c:formatCode>
                <c:ptCount val="6"/>
                <c:pt idx="0">
                  <c:v>0.14551045510455102</c:v>
                </c:pt>
                <c:pt idx="1">
                  <c:v>2.9315293152931524E-2</c:v>
                </c:pt>
                <c:pt idx="2">
                  <c:v>1.0947109471094708E-2</c:v>
                </c:pt>
                <c:pt idx="3">
                  <c:v>0.24620746207462069</c:v>
                </c:pt>
                <c:pt idx="4">
                  <c:v>0.20159901599015986</c:v>
                </c:pt>
                <c:pt idx="5">
                  <c:v>9.647396473964738E-2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39520"/>
        <c:axId val="145341056"/>
      </c:barChart>
      <c:catAx>
        <c:axId val="145339520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145341056"/>
        <c:crosses val="autoZero"/>
        <c:auto val="1"/>
        <c:lblAlgn val="ctr"/>
        <c:lblOffset val="100"/>
        <c:noMultiLvlLbl val="0"/>
      </c:catAx>
      <c:valAx>
        <c:axId val="1453410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5339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</xdr:row>
      <xdr:rowOff>4761</xdr:rowOff>
    </xdr:from>
    <xdr:to>
      <xdr:col>12</xdr:col>
      <xdr:colOff>19050</xdr:colOff>
      <xdr:row>24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26</xdr:row>
      <xdr:rowOff>9524</xdr:rowOff>
    </xdr:from>
    <xdr:to>
      <xdr:col>11</xdr:col>
      <xdr:colOff>590550</xdr:colOff>
      <xdr:row>45</xdr:row>
      <xdr:rowOff>114299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6" workbookViewId="0">
      <selection activeCell="D29" activeCellId="2" sqref="D5 D17 D29"/>
    </sheetView>
  </sheetViews>
  <sheetFormatPr defaultRowHeight="15" x14ac:dyDescent="0.25"/>
  <cols>
    <col min="1" max="1" width="7.7109375" customWidth="1"/>
    <col min="2" max="2" width="41.28515625" customWidth="1"/>
    <col min="3" max="3" width="11" customWidth="1"/>
    <col min="4" max="4" width="12.42578125" customWidth="1"/>
  </cols>
  <sheetData>
    <row r="1" spans="1:4" ht="18.75" x14ac:dyDescent="0.3">
      <c r="A1" s="38" t="s">
        <v>0</v>
      </c>
      <c r="B1" s="38"/>
      <c r="C1" s="38"/>
      <c r="D1" s="38"/>
    </row>
    <row r="2" spans="1:4" ht="19.5" thickBot="1" x14ac:dyDescent="0.3">
      <c r="A2" s="33" t="s">
        <v>13</v>
      </c>
      <c r="B2" s="33"/>
      <c r="C2" s="33"/>
      <c r="D2" s="33"/>
    </row>
    <row r="3" spans="1:4" ht="19.5" thickBot="1" x14ac:dyDescent="0.35">
      <c r="A3" s="34" t="s">
        <v>1</v>
      </c>
      <c r="B3" s="34" t="s">
        <v>2</v>
      </c>
      <c r="C3" s="36" t="s">
        <v>3</v>
      </c>
      <c r="D3" s="37"/>
    </row>
    <row r="4" spans="1:4" ht="19.5" thickBot="1" x14ac:dyDescent="0.35">
      <c r="A4" s="35"/>
      <c r="B4" s="35"/>
      <c r="C4" s="1" t="s">
        <v>4</v>
      </c>
      <c r="D4" s="2" t="s">
        <v>5</v>
      </c>
    </row>
    <row r="5" spans="1:4" ht="18.75" x14ac:dyDescent="0.3">
      <c r="A5" s="3">
        <v>1</v>
      </c>
      <c r="B5" s="4" t="s">
        <v>6</v>
      </c>
      <c r="C5" s="5">
        <v>850.7</v>
      </c>
      <c r="D5" s="6">
        <f>C5/$C$11</f>
        <v>0.34879048790487899</v>
      </c>
    </row>
    <row r="6" spans="1:4" ht="18.75" x14ac:dyDescent="0.3">
      <c r="A6" s="7">
        <v>2</v>
      </c>
      <c r="B6" s="8" t="s">
        <v>7</v>
      </c>
      <c r="C6" s="9">
        <v>313.8</v>
      </c>
      <c r="D6" s="10">
        <f t="shared" ref="D6:D9" si="0">C6/$C$11</f>
        <v>0.12865928659286591</v>
      </c>
    </row>
    <row r="7" spans="1:4" ht="18.75" x14ac:dyDescent="0.3">
      <c r="A7" s="7">
        <v>3</v>
      </c>
      <c r="B7" s="8" t="s">
        <v>8</v>
      </c>
      <c r="C7" s="9">
        <v>159.9</v>
      </c>
      <c r="D7" s="10">
        <f t="shared" si="0"/>
        <v>6.5559655596555952E-2</v>
      </c>
    </row>
    <row r="8" spans="1:4" ht="18.75" x14ac:dyDescent="0.3">
      <c r="A8" s="7">
        <v>4</v>
      </c>
      <c r="B8" s="8" t="s">
        <v>9</v>
      </c>
      <c r="C8" s="9">
        <v>220.4</v>
      </c>
      <c r="D8" s="10">
        <f t="shared" si="0"/>
        <v>9.0364903649036474E-2</v>
      </c>
    </row>
    <row r="9" spans="1:4" ht="18.75" x14ac:dyDescent="0.3">
      <c r="A9" s="7">
        <v>5</v>
      </c>
      <c r="B9" s="8" t="s">
        <v>10</v>
      </c>
      <c r="C9" s="9">
        <v>427.9</v>
      </c>
      <c r="D9" s="11">
        <f t="shared" si="0"/>
        <v>0.17544075440754403</v>
      </c>
    </row>
    <row r="10" spans="1:4" ht="38.25" thickBot="1" x14ac:dyDescent="0.3">
      <c r="A10" s="12">
        <v>6</v>
      </c>
      <c r="B10" s="13" t="s">
        <v>11</v>
      </c>
      <c r="C10" s="14">
        <v>466.3</v>
      </c>
      <c r="D10" s="6">
        <f>C10/$C$11</f>
        <v>0.19118491184911846</v>
      </c>
    </row>
    <row r="11" spans="1:4" ht="19.5" thickBot="1" x14ac:dyDescent="0.35">
      <c r="A11" s="15"/>
      <c r="B11" s="15" t="s">
        <v>12</v>
      </c>
      <c r="C11" s="16">
        <f>SUM(C5:C10)</f>
        <v>2439.0000000000005</v>
      </c>
      <c r="D11" s="17">
        <f>IF(SUM(D5:D10),1,0)</f>
        <v>1</v>
      </c>
    </row>
    <row r="12" spans="1:4" ht="18.75" x14ac:dyDescent="0.3">
      <c r="A12" s="18"/>
      <c r="B12" s="18"/>
      <c r="C12" s="19"/>
      <c r="D12" s="20"/>
    </row>
    <row r="13" spans="1:4" ht="18.75" x14ac:dyDescent="0.3">
      <c r="A13" s="38" t="s">
        <v>0</v>
      </c>
      <c r="B13" s="38"/>
      <c r="C13" s="38"/>
      <c r="D13" s="38"/>
    </row>
    <row r="14" spans="1:4" ht="19.5" thickBot="1" x14ac:dyDescent="0.3">
      <c r="A14" s="33" t="s">
        <v>14</v>
      </c>
      <c r="B14" s="33"/>
      <c r="C14" s="33"/>
      <c r="D14" s="33"/>
    </row>
    <row r="15" spans="1:4" ht="19.5" thickBot="1" x14ac:dyDescent="0.35">
      <c r="A15" s="34" t="s">
        <v>1</v>
      </c>
      <c r="B15" s="34" t="s">
        <v>2</v>
      </c>
      <c r="C15" s="36" t="s">
        <v>3</v>
      </c>
      <c r="D15" s="37"/>
    </row>
    <row r="16" spans="1:4" ht="19.5" thickBot="1" x14ac:dyDescent="0.35">
      <c r="A16" s="35"/>
      <c r="B16" s="35"/>
      <c r="C16" s="1" t="s">
        <v>4</v>
      </c>
      <c r="D16" s="2" t="s">
        <v>5</v>
      </c>
    </row>
    <row r="17" spans="1:4" ht="18.75" x14ac:dyDescent="0.3">
      <c r="A17" s="3">
        <v>1</v>
      </c>
      <c r="B17" s="4" t="s">
        <v>6</v>
      </c>
      <c r="C17" s="5">
        <v>951.3</v>
      </c>
      <c r="D17" s="6">
        <f>C17/$C$11</f>
        <v>0.39003690036900363</v>
      </c>
    </row>
    <row r="18" spans="1:4" ht="18.75" x14ac:dyDescent="0.3">
      <c r="A18" s="7">
        <v>2</v>
      </c>
      <c r="B18" s="8" t="s">
        <v>7</v>
      </c>
      <c r="C18" s="9">
        <v>270.89999999999998</v>
      </c>
      <c r="D18" s="10">
        <f t="shared" ref="D18:D21" si="1">C18/$C$11</f>
        <v>0.11107011070110698</v>
      </c>
    </row>
    <row r="19" spans="1:4" ht="18.75" x14ac:dyDescent="0.3">
      <c r="A19" s="7">
        <v>3</v>
      </c>
      <c r="B19" s="8" t="s">
        <v>8</v>
      </c>
      <c r="C19" s="9">
        <v>170.4</v>
      </c>
      <c r="D19" s="10">
        <f t="shared" si="1"/>
        <v>6.9864698646986453E-2</v>
      </c>
    </row>
    <row r="20" spans="1:4" ht="18.75" x14ac:dyDescent="0.3">
      <c r="A20" s="7">
        <v>4</v>
      </c>
      <c r="B20" s="8" t="s">
        <v>9</v>
      </c>
      <c r="C20" s="9">
        <v>255.7</v>
      </c>
      <c r="D20" s="10">
        <f t="shared" si="1"/>
        <v>0.10483804838048379</v>
      </c>
    </row>
    <row r="21" spans="1:4" ht="18.75" x14ac:dyDescent="0.3">
      <c r="A21" s="7">
        <v>5</v>
      </c>
      <c r="B21" s="8" t="s">
        <v>10</v>
      </c>
      <c r="C21" s="9">
        <v>417.8</v>
      </c>
      <c r="D21" s="11">
        <f t="shared" si="1"/>
        <v>0.17129971299712995</v>
      </c>
    </row>
    <row r="22" spans="1:4" ht="38.25" thickBot="1" x14ac:dyDescent="0.3">
      <c r="A22" s="12">
        <v>6</v>
      </c>
      <c r="B22" s="13" t="s">
        <v>11</v>
      </c>
      <c r="C22" s="14">
        <v>471.1</v>
      </c>
      <c r="D22" s="6">
        <f>C22/$C$11</f>
        <v>0.19315293152931526</v>
      </c>
    </row>
    <row r="23" spans="1:4" ht="19.5" thickBot="1" x14ac:dyDescent="0.35">
      <c r="A23" s="15"/>
      <c r="B23" s="15" t="s">
        <v>12</v>
      </c>
      <c r="C23" s="16">
        <f>SUM(C17:C22)</f>
        <v>2537.1999999999998</v>
      </c>
      <c r="D23" s="17">
        <f>IF(SUM(D17:D22),1,0)</f>
        <v>1</v>
      </c>
    </row>
    <row r="24" spans="1:4" ht="18.75" x14ac:dyDescent="0.3">
      <c r="A24" s="18"/>
      <c r="B24" s="18"/>
      <c r="C24" s="19"/>
      <c r="D24" s="20"/>
    </row>
    <row r="25" spans="1:4" ht="18.75" x14ac:dyDescent="0.3">
      <c r="A25" s="38" t="s">
        <v>0</v>
      </c>
      <c r="B25" s="38"/>
      <c r="C25" s="38"/>
      <c r="D25" s="38"/>
    </row>
    <row r="26" spans="1:4" ht="19.5" thickBot="1" x14ac:dyDescent="0.3">
      <c r="A26" s="33" t="s">
        <v>15</v>
      </c>
      <c r="B26" s="33"/>
      <c r="C26" s="33"/>
      <c r="D26" s="33"/>
    </row>
    <row r="27" spans="1:4" ht="19.5" thickBot="1" x14ac:dyDescent="0.35">
      <c r="A27" s="34" t="s">
        <v>1</v>
      </c>
      <c r="B27" s="34" t="s">
        <v>2</v>
      </c>
      <c r="C27" s="36" t="s">
        <v>3</v>
      </c>
      <c r="D27" s="37"/>
    </row>
    <row r="28" spans="1:4" ht="19.5" thickBot="1" x14ac:dyDescent="0.35">
      <c r="A28" s="35"/>
      <c r="B28" s="35"/>
      <c r="C28" s="1" t="s">
        <v>4</v>
      </c>
      <c r="D28" s="2" t="s">
        <v>5</v>
      </c>
    </row>
    <row r="29" spans="1:4" ht="18.75" x14ac:dyDescent="0.3">
      <c r="A29" s="3">
        <v>1</v>
      </c>
      <c r="B29" s="4" t="s">
        <v>6</v>
      </c>
      <c r="C29" s="5">
        <v>354.9</v>
      </c>
      <c r="D29" s="6">
        <f>C29/$C$11</f>
        <v>0.14551045510455102</v>
      </c>
    </row>
    <row r="30" spans="1:4" ht="18.75" x14ac:dyDescent="0.3">
      <c r="A30" s="7">
        <v>2</v>
      </c>
      <c r="B30" s="8" t="s">
        <v>7</v>
      </c>
      <c r="C30" s="9">
        <v>71.5</v>
      </c>
      <c r="D30" s="10">
        <f t="shared" ref="D30:D33" si="2">C30/$C$11</f>
        <v>2.9315293152931524E-2</v>
      </c>
    </row>
    <row r="31" spans="1:4" ht="18.75" x14ac:dyDescent="0.3">
      <c r="A31" s="7">
        <v>3</v>
      </c>
      <c r="B31" s="8" t="s">
        <v>8</v>
      </c>
      <c r="C31" s="9">
        <v>26.7</v>
      </c>
      <c r="D31" s="10">
        <f t="shared" si="2"/>
        <v>1.0947109471094708E-2</v>
      </c>
    </row>
    <row r="32" spans="1:4" ht="18.75" x14ac:dyDescent="0.3">
      <c r="A32" s="7">
        <v>4</v>
      </c>
      <c r="B32" s="8" t="s">
        <v>9</v>
      </c>
      <c r="C32" s="9">
        <v>600.5</v>
      </c>
      <c r="D32" s="10">
        <f t="shared" si="2"/>
        <v>0.24620746207462069</v>
      </c>
    </row>
    <row r="33" spans="1:4" ht="18.75" x14ac:dyDescent="0.3">
      <c r="A33" s="7">
        <v>5</v>
      </c>
      <c r="B33" s="8" t="s">
        <v>10</v>
      </c>
      <c r="C33" s="9">
        <v>491.7</v>
      </c>
      <c r="D33" s="11">
        <f t="shared" si="2"/>
        <v>0.20159901599015986</v>
      </c>
    </row>
    <row r="34" spans="1:4" ht="38.25" thickBot="1" x14ac:dyDescent="0.3">
      <c r="A34" s="12">
        <v>6</v>
      </c>
      <c r="B34" s="13" t="s">
        <v>11</v>
      </c>
      <c r="C34" s="14">
        <v>235.3</v>
      </c>
      <c r="D34" s="6">
        <f>C34/$C$11</f>
        <v>9.647396473964738E-2</v>
      </c>
    </row>
    <row r="35" spans="1:4" ht="19.5" thickBot="1" x14ac:dyDescent="0.35">
      <c r="A35" s="15"/>
      <c r="B35" s="15" t="s">
        <v>12</v>
      </c>
      <c r="C35" s="16">
        <f>SUM(C29:C34)</f>
        <v>1780.6</v>
      </c>
      <c r="D35" s="17">
        <f>IF(SUM(D29:D34),1,0)</f>
        <v>1</v>
      </c>
    </row>
  </sheetData>
  <mergeCells count="15">
    <mergeCell ref="A25:D25"/>
    <mergeCell ref="A26:D26"/>
    <mergeCell ref="A27:A28"/>
    <mergeCell ref="B27:B28"/>
    <mergeCell ref="C27:D27"/>
    <mergeCell ref="A13:D13"/>
    <mergeCell ref="A14:D14"/>
    <mergeCell ref="A15:A16"/>
    <mergeCell ref="B15:B16"/>
    <mergeCell ref="C15:D15"/>
    <mergeCell ref="A2:D2"/>
    <mergeCell ref="A3:A4"/>
    <mergeCell ref="B3:B4"/>
    <mergeCell ref="C3:D3"/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K10" sqref="K10"/>
    </sheetView>
  </sheetViews>
  <sheetFormatPr defaultRowHeight="15" x14ac:dyDescent="0.25"/>
  <cols>
    <col min="1" max="1" width="40.85546875" customWidth="1"/>
    <col min="2" max="3" width="10.85546875" customWidth="1"/>
    <col min="4" max="4" width="10" customWidth="1"/>
  </cols>
  <sheetData>
    <row r="1" spans="1:4" ht="18.75" x14ac:dyDescent="0.3">
      <c r="A1" s="38" t="s">
        <v>0</v>
      </c>
      <c r="B1" s="38"/>
      <c r="C1" s="38"/>
      <c r="D1" s="38"/>
    </row>
    <row r="2" spans="1:4" ht="19.5" thickBot="1" x14ac:dyDescent="0.35">
      <c r="A2" s="21"/>
      <c r="B2" s="21"/>
      <c r="C2" s="21"/>
      <c r="D2" s="21"/>
    </row>
    <row r="3" spans="1:4" ht="19.5" thickBot="1" x14ac:dyDescent="0.35">
      <c r="A3" s="28" t="s">
        <v>2</v>
      </c>
      <c r="B3" s="28" t="s">
        <v>13</v>
      </c>
      <c r="C3" s="28" t="s">
        <v>14</v>
      </c>
      <c r="D3" s="29" t="s">
        <v>15</v>
      </c>
    </row>
    <row r="4" spans="1:4" ht="18.75" x14ac:dyDescent="0.3">
      <c r="A4" s="30" t="s">
        <v>6</v>
      </c>
      <c r="B4" s="25">
        <f>Лист1!C5</f>
        <v>850.7</v>
      </c>
      <c r="C4" s="25">
        <f>Лист1!C17</f>
        <v>951.3</v>
      </c>
      <c r="D4" s="26">
        <f>Лист1!C29</f>
        <v>354.9</v>
      </c>
    </row>
    <row r="5" spans="1:4" ht="18.75" x14ac:dyDescent="0.3">
      <c r="A5" s="31" t="s">
        <v>7</v>
      </c>
      <c r="B5" s="22">
        <f>Лист1!C6</f>
        <v>313.8</v>
      </c>
      <c r="C5" s="22">
        <f>Лист1!C18</f>
        <v>270.89999999999998</v>
      </c>
      <c r="D5" s="27">
        <f>Лист1!C30</f>
        <v>71.5</v>
      </c>
    </row>
    <row r="6" spans="1:4" ht="18.75" x14ac:dyDescent="0.3">
      <c r="A6" s="31" t="s">
        <v>8</v>
      </c>
      <c r="B6" s="22">
        <f>Лист1!C7</f>
        <v>159.9</v>
      </c>
      <c r="C6" s="22">
        <f>Лист1!C19</f>
        <v>170.4</v>
      </c>
      <c r="D6" s="27">
        <f>Лист1!C31</f>
        <v>26.7</v>
      </c>
    </row>
    <row r="7" spans="1:4" ht="18.75" x14ac:dyDescent="0.3">
      <c r="A7" s="31" t="s">
        <v>9</v>
      </c>
      <c r="B7" s="22">
        <f>Лист1!C8</f>
        <v>220.4</v>
      </c>
      <c r="C7" s="22">
        <f>Лист1!C20</f>
        <v>255.7</v>
      </c>
      <c r="D7" s="27">
        <f>Лист1!C32</f>
        <v>600.5</v>
      </c>
    </row>
    <row r="8" spans="1:4" ht="18.75" x14ac:dyDescent="0.3">
      <c r="A8" s="31" t="s">
        <v>10</v>
      </c>
      <c r="B8" s="22">
        <f>Лист1!C9</f>
        <v>427.9</v>
      </c>
      <c r="C8" s="22">
        <f>Лист1!C21</f>
        <v>417.8</v>
      </c>
      <c r="D8" s="27">
        <f>Лист1!C33</f>
        <v>491.7</v>
      </c>
    </row>
    <row r="9" spans="1:4" ht="38.25" thickBot="1" x14ac:dyDescent="0.35">
      <c r="A9" s="32" t="s">
        <v>11</v>
      </c>
      <c r="B9" s="23">
        <f>Лист1!C10</f>
        <v>466.3</v>
      </c>
      <c r="C9" s="23">
        <f>Лист1!C22</f>
        <v>471.1</v>
      </c>
      <c r="D9" s="24">
        <f>Лист1!C34</f>
        <v>235.3</v>
      </c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9" workbookViewId="0">
      <selection activeCell="M40" sqref="M4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2014-11-30T10:18:52Z</dcterms:modified>
</cp:coreProperties>
</file>