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M3" i="1" l="1"/>
  <c r="L3" i="1"/>
  <c r="K3" i="1"/>
  <c r="M20" i="1"/>
  <c r="M19" i="1"/>
  <c r="M18" i="1"/>
  <c r="M17" i="1"/>
  <c r="M16" i="1"/>
  <c r="M15" i="1"/>
  <c r="M14" i="1"/>
  <c r="M13" i="1"/>
  <c r="M4" i="1"/>
  <c r="M5" i="1"/>
  <c r="M6" i="1"/>
  <c r="M7" i="1"/>
  <c r="M8" i="1"/>
  <c r="M9" i="1"/>
  <c r="L4" i="1"/>
  <c r="L5" i="1"/>
  <c r="L6" i="1"/>
  <c r="L7" i="1"/>
  <c r="L8" i="1"/>
  <c r="L9" i="1"/>
  <c r="K4" i="1"/>
  <c r="K5" i="1"/>
  <c r="K6" i="1"/>
  <c r="K7" i="1"/>
  <c r="K8" i="1"/>
  <c r="K9" i="1"/>
  <c r="J3" i="1"/>
  <c r="J13" i="1"/>
  <c r="E4" i="1" l="1"/>
  <c r="E3" i="1"/>
  <c r="J8" i="1"/>
  <c r="J6" i="1"/>
  <c r="J9" i="1"/>
  <c r="J5" i="1"/>
  <c r="J4" i="1"/>
  <c r="J7" i="1" l="1"/>
</calcChain>
</file>

<file path=xl/sharedStrings.xml><?xml version="1.0" encoding="utf-8"?>
<sst xmlns="http://schemas.openxmlformats.org/spreadsheetml/2006/main" count="19" uniqueCount="12">
  <si>
    <t>Марка металла</t>
  </si>
  <si>
    <r>
      <rPr>
        <b/>
        <sz val="11"/>
        <color theme="1"/>
        <rFont val="Calibri"/>
        <family val="2"/>
        <charset val="204"/>
        <scheme val="minor"/>
      </rPr>
      <t xml:space="preserve">Ø </t>
    </r>
    <r>
      <rPr>
        <sz val="11"/>
        <color theme="1"/>
        <rFont val="Calibri"/>
        <family val="2"/>
        <charset val="204"/>
        <scheme val="minor"/>
      </rPr>
      <t>заг-ки</t>
    </r>
  </si>
  <si>
    <r>
      <rPr>
        <b/>
        <sz val="11"/>
        <color theme="1"/>
        <rFont val="Calibri"/>
        <family val="2"/>
        <charset val="204"/>
        <scheme val="minor"/>
      </rPr>
      <t xml:space="preserve">L </t>
    </r>
    <r>
      <rPr>
        <sz val="11"/>
        <color theme="1"/>
        <rFont val="Calibri"/>
        <family val="2"/>
        <charset val="204"/>
        <scheme val="minor"/>
      </rPr>
      <t>заг-ки</t>
    </r>
  </si>
  <si>
    <r>
      <rPr>
        <b/>
        <sz val="11"/>
        <color theme="1"/>
        <rFont val="Calibri"/>
        <family val="2"/>
        <charset val="204"/>
        <scheme val="minor"/>
      </rPr>
      <t xml:space="preserve">N </t>
    </r>
    <r>
      <rPr>
        <sz val="11"/>
        <color theme="1"/>
        <rFont val="Calibri"/>
        <family val="2"/>
        <charset val="204"/>
        <scheme val="minor"/>
      </rPr>
      <t>заг-ок</t>
    </r>
  </si>
  <si>
    <r>
      <t xml:space="preserve">Расход </t>
    </r>
    <r>
      <rPr>
        <b/>
        <sz val="11"/>
        <color theme="1"/>
        <rFont val="Calibri"/>
        <family val="2"/>
        <charset val="204"/>
        <scheme val="minor"/>
      </rPr>
      <t>(L/N)</t>
    </r>
  </si>
  <si>
    <t>60С2А</t>
  </si>
  <si>
    <t>Сортамент</t>
  </si>
  <si>
    <t>Всего</t>
  </si>
  <si>
    <t>Остаток</t>
  </si>
  <si>
    <t>Ост. Кг</t>
  </si>
  <si>
    <t>Всего кг</t>
  </si>
  <si>
    <t>65Г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</si>
</sst>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  <xf numFmtId="0" fontId="2" fillId="0" borderId="0" xfId="0" applyFont="1"/>
    <xf numFmtId="0" fontId="2" fillId="3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workbookViewId="0">
      <selection activeCell="M4" sqref="M4"/>
    </sheetView>
  </sheetViews>
  <sheetFormatPr defaultRowHeight="15" x14ac:dyDescent="0.25"/>
  <cols>
    <col min="1" max="1" width="15.42578125" customWidth="1"/>
    <col min="5" max="5" width="11.5703125" customWidth="1"/>
    <col min="7" max="7" width="13.7109375" customWidth="1"/>
    <col min="9" max="9" width="8.7109375" customWidth="1"/>
  </cols>
  <sheetData>
    <row r="1" spans="1:13" x14ac:dyDescent="0.25">
      <c r="G1" s="5" t="s">
        <v>5</v>
      </c>
      <c r="H1" s="5"/>
      <c r="I1" s="5"/>
      <c r="J1" s="5"/>
      <c r="K1" s="5"/>
    </row>
    <row r="2" spans="1:13" x14ac:dyDescent="0.25">
      <c r="A2" s="2" t="s">
        <v>0</v>
      </c>
      <c r="B2" s="3" t="s">
        <v>1</v>
      </c>
      <c r="C2" s="4" t="s">
        <v>2</v>
      </c>
      <c r="D2" s="4" t="s">
        <v>3</v>
      </c>
      <c r="E2" s="4" t="s">
        <v>4</v>
      </c>
      <c r="G2" t="s">
        <v>6</v>
      </c>
      <c r="H2" t="s">
        <v>7</v>
      </c>
      <c r="I2" t="s">
        <v>10</v>
      </c>
      <c r="J2" t="s">
        <v>8</v>
      </c>
      <c r="K2" t="s">
        <v>9</v>
      </c>
    </row>
    <row r="3" spans="1:13" x14ac:dyDescent="0.25">
      <c r="A3" s="1" t="s">
        <v>5</v>
      </c>
      <c r="B3" s="1">
        <v>115</v>
      </c>
      <c r="C3" s="1">
        <v>20</v>
      </c>
      <c r="D3" s="1">
        <v>4</v>
      </c>
      <c r="E3" s="1">
        <f>C3*D3</f>
        <v>80</v>
      </c>
      <c r="G3">
        <v>115</v>
      </c>
      <c r="H3">
        <v>2000</v>
      </c>
      <c r="J3">
        <f>IF(G1=A3:A32,H3-SUMPRODUCT((G3=B3:B32)*E3:E32))</f>
        <v>1840</v>
      </c>
      <c r="K3" s="6">
        <f>H3-SUMPRODUCT((G$1=A$3:A$32)*(G3=B$3:B$32)*E$3:E$32)</f>
        <v>1920</v>
      </c>
      <c r="L3" s="6">
        <f>H3-SUMIFS(E$3:E$32,A$3:A$32,G$1,B$3:B$32,G3)</f>
        <v>1920</v>
      </c>
      <c r="M3" s="7">
        <f>H3-SUMIFS(E$3:E$32,A$3:A$32,INDEX(G$1:G3,SUMPRODUCT(MAX((G$1:G3="Сортамент")*ROW(G$1:G3)))-1),B$3:B$32,G3)</f>
        <v>1920</v>
      </c>
    </row>
    <row r="4" spans="1:13" x14ac:dyDescent="0.25">
      <c r="A4" s="1" t="s">
        <v>11</v>
      </c>
      <c r="B4" s="1">
        <v>115</v>
      </c>
      <c r="C4" s="1">
        <v>20</v>
      </c>
      <c r="D4" s="1">
        <v>4</v>
      </c>
      <c r="E4" s="1">
        <f>C4*D4</f>
        <v>80</v>
      </c>
      <c r="G4">
        <v>130</v>
      </c>
      <c r="H4">
        <v>2000</v>
      </c>
      <c r="J4">
        <f>H4-SUMPRODUCT((G4=B3:B32)*E3:E32)</f>
        <v>2000</v>
      </c>
      <c r="K4" s="6">
        <f t="shared" ref="K4:K9" si="0">H4-SUMPRODUCT((G$1=A$3:A$32)*(G4=B$3:B$32)*E$3:E$32)</f>
        <v>2000</v>
      </c>
      <c r="L4" s="6">
        <f t="shared" ref="L4:L9" si="1">H4-SUMIFS(E$3:E$32,A$3:A$32,G$1,B$3:B$32,G4)</f>
        <v>2000</v>
      </c>
      <c r="M4" s="7">
        <f>H4-SUMIFS(E$3:E$32,A$3:A$32,INDEX(G$1:G4,SUMPRODUCT(MAX((G$1:G4="Сортамент")*ROW(G$1:G4)))-1),B$3:B$32,G4)</f>
        <v>2000</v>
      </c>
    </row>
    <row r="5" spans="1:13" x14ac:dyDescent="0.25">
      <c r="A5" s="1"/>
      <c r="B5" s="1"/>
      <c r="C5" s="1"/>
      <c r="D5" s="1"/>
      <c r="E5" s="1"/>
      <c r="G5">
        <v>160</v>
      </c>
      <c r="H5">
        <v>2000</v>
      </c>
      <c r="J5">
        <f>H5-SUMPRODUCT((G5=B3:B32)*E3:E32)</f>
        <v>2000</v>
      </c>
      <c r="K5" s="6">
        <f t="shared" si="0"/>
        <v>2000</v>
      </c>
      <c r="L5" s="6">
        <f t="shared" si="1"/>
        <v>2000</v>
      </c>
      <c r="M5" s="7">
        <f>H5-SUMIFS(E$3:E$32,A$3:A$32,INDEX(G$1:G5,SUMPRODUCT(MAX((G$1:G5="Сортамент")*ROW(G$1:G5)))-1),B$3:B$32,G5)</f>
        <v>2000</v>
      </c>
    </row>
    <row r="6" spans="1:13" x14ac:dyDescent="0.25">
      <c r="A6" s="1"/>
      <c r="B6" s="1"/>
      <c r="C6" s="1"/>
      <c r="D6" s="1"/>
      <c r="E6" s="1"/>
      <c r="G6">
        <v>200</v>
      </c>
      <c r="H6">
        <v>2000</v>
      </c>
      <c r="J6">
        <f>H6-SUMPRODUCT((G6=B3:B32)*E3:E32)</f>
        <v>2000</v>
      </c>
      <c r="K6" s="6">
        <f t="shared" si="0"/>
        <v>2000</v>
      </c>
      <c r="L6" s="6">
        <f t="shared" si="1"/>
        <v>2000</v>
      </c>
      <c r="M6" s="7">
        <f>H6-SUMIFS(E$3:E$32,A$3:A$32,INDEX(G$1:G6,SUMPRODUCT(MAX((G$1:G6="Сортамент")*ROW(G$1:G6)))-1),B$3:B$32,G6)</f>
        <v>2000</v>
      </c>
    </row>
    <row r="7" spans="1:13" x14ac:dyDescent="0.25">
      <c r="A7" s="1"/>
      <c r="B7" s="1"/>
      <c r="C7" s="1"/>
      <c r="D7" s="1"/>
      <c r="E7" s="1"/>
      <c r="G7">
        <v>250</v>
      </c>
      <c r="H7">
        <v>2000</v>
      </c>
      <c r="J7">
        <f>H7-SUMPRODUCT((G7=B3:B32)*E3:E32)</f>
        <v>2000</v>
      </c>
      <c r="K7" s="6">
        <f t="shared" si="0"/>
        <v>2000</v>
      </c>
      <c r="L7" s="6">
        <f t="shared" si="1"/>
        <v>2000</v>
      </c>
      <c r="M7" s="7">
        <f>H7-SUMIFS(E$3:E$32,A$3:A$32,INDEX(G$1:G7,SUMPRODUCT(MAX((G$1:G7="Сортамент")*ROW(G$1:G7)))-1),B$3:B$32,G7)</f>
        <v>2000</v>
      </c>
    </row>
    <row r="8" spans="1:13" x14ac:dyDescent="0.25">
      <c r="A8" s="1"/>
      <c r="B8" s="1"/>
      <c r="C8" s="1"/>
      <c r="D8" s="1"/>
      <c r="E8" s="1"/>
      <c r="G8">
        <v>270</v>
      </c>
      <c r="H8">
        <v>2000</v>
      </c>
      <c r="J8">
        <f>H8-SUMPRODUCT((G8=B3:B32)*E3:E32)</f>
        <v>2000</v>
      </c>
      <c r="K8" s="6">
        <f t="shared" si="0"/>
        <v>2000</v>
      </c>
      <c r="L8" s="6">
        <f t="shared" si="1"/>
        <v>2000</v>
      </c>
      <c r="M8" s="7">
        <f>H8-SUMIFS(E$3:E$32,A$3:A$32,INDEX(G$1:G8,SUMPRODUCT(MAX((G$1:G8="Сортамент")*ROW(G$1:G8)))-1),B$3:B$32,G8)</f>
        <v>2000</v>
      </c>
    </row>
    <row r="9" spans="1:13" x14ac:dyDescent="0.25">
      <c r="A9" s="1"/>
      <c r="B9" s="1"/>
      <c r="C9" s="1"/>
      <c r="D9" s="1"/>
      <c r="E9" s="1"/>
      <c r="G9">
        <v>300</v>
      </c>
      <c r="H9">
        <v>2000</v>
      </c>
      <c r="J9">
        <f>H9-SUMPRODUCT((G9=B3:B32)*E3:E32)</f>
        <v>2000</v>
      </c>
      <c r="K9" s="6">
        <f t="shared" si="0"/>
        <v>2000</v>
      </c>
      <c r="L9" s="6">
        <f t="shared" si="1"/>
        <v>2000</v>
      </c>
      <c r="M9" s="7">
        <f>H9-SUMIFS(E$3:E$32,A$3:A$32,INDEX(G$1:G9,SUMPRODUCT(MAX((G$1:G9="Сортамент")*ROW(G$1:G9)))-1),B$3:B$32,G9)</f>
        <v>2000</v>
      </c>
    </row>
    <row r="10" spans="1:13" x14ac:dyDescent="0.25">
      <c r="A10" s="1"/>
      <c r="B10" s="1"/>
      <c r="C10" s="1"/>
      <c r="D10" s="1"/>
      <c r="E10" s="1"/>
    </row>
    <row r="11" spans="1:13" x14ac:dyDescent="0.25">
      <c r="A11" s="1"/>
      <c r="B11" s="1"/>
      <c r="C11" s="1"/>
      <c r="D11" s="1"/>
      <c r="E11" s="1"/>
      <c r="G11" s="5" t="s">
        <v>11</v>
      </c>
      <c r="H11" s="5"/>
      <c r="I11" s="5"/>
      <c r="J11" s="5"/>
      <c r="K11" s="5"/>
    </row>
    <row r="12" spans="1:13" x14ac:dyDescent="0.25">
      <c r="A12" s="1"/>
      <c r="B12" s="1"/>
      <c r="C12" s="1"/>
      <c r="D12" s="1"/>
      <c r="E12" s="1"/>
      <c r="G12" t="s">
        <v>6</v>
      </c>
      <c r="H12" t="s">
        <v>7</v>
      </c>
      <c r="I12" t="s">
        <v>10</v>
      </c>
      <c r="J12" t="s">
        <v>8</v>
      </c>
      <c r="K12" t="s">
        <v>9</v>
      </c>
    </row>
    <row r="13" spans="1:13" x14ac:dyDescent="0.25">
      <c r="A13" s="1"/>
      <c r="B13" s="1"/>
      <c r="C13" s="1"/>
      <c r="D13" s="1"/>
      <c r="E13" s="1"/>
      <c r="G13">
        <v>120</v>
      </c>
      <c r="H13">
        <v>3000</v>
      </c>
      <c r="J13" t="b">
        <f>IF(G11=A3:A32,H13-SUMPRODUCT((G13=B3:B32)*E3:E32))</f>
        <v>0</v>
      </c>
      <c r="M13" s="7">
        <f>H13-SUMIFS(E$3:E$32,A$3:A$32,INDEX(G$1:G13,SUMPRODUCT(MAX((G$1:G13="Сортамент")*ROW(G$1:G13)))-1),B$3:B$32,G13)</f>
        <v>3000</v>
      </c>
    </row>
    <row r="14" spans="1:13" x14ac:dyDescent="0.25">
      <c r="A14" s="1"/>
      <c r="B14" s="1"/>
      <c r="C14" s="1"/>
      <c r="D14" s="1"/>
      <c r="E14" s="1"/>
      <c r="G14">
        <v>140</v>
      </c>
      <c r="H14">
        <v>3000</v>
      </c>
      <c r="M14" s="7">
        <f>H14-SUMIFS(E$3:E$32,A$3:A$32,INDEX(G$1:G14,SUMPRODUCT(MAX((G$1:G14="Сортамент")*ROW(G$1:G14)))-1),B$3:B$32,G14)</f>
        <v>3000</v>
      </c>
    </row>
    <row r="15" spans="1:13" x14ac:dyDescent="0.25">
      <c r="A15" s="1"/>
      <c r="B15" s="1"/>
      <c r="C15" s="1"/>
      <c r="D15" s="1"/>
      <c r="E15" s="1"/>
      <c r="G15">
        <v>165</v>
      </c>
      <c r="H15">
        <v>3000</v>
      </c>
      <c r="M15" s="7">
        <f>H15-SUMIFS(E$3:E$32,A$3:A$32,INDEX(G$1:G15,SUMPRODUCT(MAX((G$1:G15="Сортамент")*ROW(G$1:G15)))-1),B$3:B$32,G15)</f>
        <v>3000</v>
      </c>
    </row>
    <row r="16" spans="1:13" x14ac:dyDescent="0.25">
      <c r="A16" s="1"/>
      <c r="B16" s="1"/>
      <c r="C16" s="1"/>
      <c r="D16" s="1"/>
      <c r="E16" s="1"/>
      <c r="G16">
        <v>210</v>
      </c>
      <c r="H16">
        <v>3000</v>
      </c>
      <c r="M16" s="7">
        <f>H16-SUMIFS(E$3:E$32,A$3:A$32,INDEX(G$1:G16,SUMPRODUCT(MAX((G$1:G16="Сортамент")*ROW(G$1:G16)))-1),B$3:B$32,G16)</f>
        <v>3000</v>
      </c>
    </row>
    <row r="17" spans="1:13" x14ac:dyDescent="0.25">
      <c r="A17" s="1"/>
      <c r="B17" s="1"/>
      <c r="C17" s="1"/>
      <c r="D17" s="1"/>
      <c r="E17" s="1"/>
      <c r="G17">
        <v>270</v>
      </c>
      <c r="H17">
        <v>3000</v>
      </c>
      <c r="M17" s="7">
        <f>H17-SUMIFS(E$3:E$32,A$3:A$32,INDEX(G$1:G17,SUMPRODUCT(MAX((G$1:G17="Сортамент")*ROW(G$1:G17)))-1),B$3:B$32,G17)</f>
        <v>3000</v>
      </c>
    </row>
    <row r="18" spans="1:13" x14ac:dyDescent="0.25">
      <c r="A18" s="1"/>
      <c r="B18" s="1"/>
      <c r="C18" s="1"/>
      <c r="D18" s="1"/>
      <c r="E18" s="1"/>
      <c r="G18">
        <v>290</v>
      </c>
      <c r="H18">
        <v>3000</v>
      </c>
      <c r="M18" s="7">
        <f>H18-SUMIFS(E$3:E$32,A$3:A$32,INDEX(G$1:G18,SUMPRODUCT(MAX((G$1:G18="Сортамент")*ROW(G$1:G18)))-1),B$3:B$32,G18)</f>
        <v>3000</v>
      </c>
    </row>
    <row r="19" spans="1:13" x14ac:dyDescent="0.25">
      <c r="A19" s="1"/>
      <c r="B19" s="1"/>
      <c r="C19" s="1"/>
      <c r="D19" s="1"/>
      <c r="E19" s="1"/>
      <c r="G19">
        <v>300</v>
      </c>
      <c r="H19">
        <v>3000</v>
      </c>
      <c r="M19" s="7">
        <f>H19-SUMIFS(E$3:E$32,A$3:A$32,INDEX(G$1:G19,SUMPRODUCT(MAX((G$1:G19="Сортамент")*ROW(G$1:G19)))-1),B$3:B$32,G19)</f>
        <v>3000</v>
      </c>
    </row>
    <row r="20" spans="1:13" x14ac:dyDescent="0.25">
      <c r="A20" s="1"/>
      <c r="B20" s="1"/>
      <c r="C20" s="1"/>
      <c r="D20" s="1"/>
      <c r="E20" s="1"/>
      <c r="G20" s="8">
        <v>115</v>
      </c>
      <c r="H20" s="8">
        <v>2000</v>
      </c>
      <c r="I20" s="8"/>
      <c r="J20" s="8"/>
      <c r="K20" s="8"/>
      <c r="L20" s="8"/>
      <c r="M20" s="9">
        <f>H20-SUMIFS(E$3:E$32,A$3:A$32,INDEX(G$1:G20,SUMPRODUCT(MAX((G$1:G20="Сортамент")*ROW(G$1:G20)))-1),B$3:B$32,G20)</f>
        <v>1920</v>
      </c>
    </row>
    <row r="21" spans="1:13" x14ac:dyDescent="0.25">
      <c r="A21" s="1"/>
      <c r="B21" s="1"/>
      <c r="C21" s="1"/>
      <c r="D21" s="1"/>
      <c r="E21" s="1"/>
    </row>
    <row r="22" spans="1:13" x14ac:dyDescent="0.25">
      <c r="A22" s="1"/>
      <c r="B22" s="1"/>
      <c r="C22" s="1"/>
      <c r="D22" s="1"/>
      <c r="E22" s="1"/>
    </row>
    <row r="23" spans="1:13" x14ac:dyDescent="0.25">
      <c r="A23" s="1"/>
      <c r="B23" s="1"/>
      <c r="C23" s="1"/>
      <c r="D23" s="1"/>
      <c r="E23" s="1"/>
    </row>
    <row r="24" spans="1:13" x14ac:dyDescent="0.25">
      <c r="A24" s="1"/>
      <c r="B24" s="1"/>
      <c r="C24" s="1"/>
      <c r="D24" s="1"/>
      <c r="E24" s="1"/>
    </row>
    <row r="25" spans="1:13" x14ac:dyDescent="0.25">
      <c r="A25" s="1"/>
      <c r="B25" s="1"/>
      <c r="C25" s="1"/>
      <c r="D25" s="1"/>
      <c r="E25" s="1"/>
    </row>
    <row r="26" spans="1:13" x14ac:dyDescent="0.25">
      <c r="A26" s="1"/>
      <c r="B26" s="1"/>
      <c r="C26" s="1"/>
      <c r="D26" s="1"/>
      <c r="E26" s="1"/>
    </row>
    <row r="27" spans="1:13" x14ac:dyDescent="0.25">
      <c r="A27" s="1"/>
      <c r="B27" s="1"/>
      <c r="C27" s="1"/>
      <c r="D27" s="1"/>
      <c r="E27" s="1"/>
    </row>
    <row r="28" spans="1:13" x14ac:dyDescent="0.25">
      <c r="A28" s="1"/>
      <c r="B28" s="1"/>
      <c r="C28" s="1"/>
      <c r="D28" s="1"/>
      <c r="E28" s="1"/>
    </row>
    <row r="29" spans="1:13" x14ac:dyDescent="0.25">
      <c r="A29" s="1"/>
      <c r="B29" s="1"/>
      <c r="C29" s="1"/>
      <c r="D29" s="1"/>
      <c r="E29" s="1"/>
    </row>
    <row r="30" spans="1:13" x14ac:dyDescent="0.25">
      <c r="A30" s="1"/>
      <c r="B30" s="1"/>
      <c r="C30" s="1"/>
      <c r="D30" s="1"/>
      <c r="E30" s="1"/>
    </row>
    <row r="31" spans="1:13" x14ac:dyDescent="0.25">
      <c r="A31" s="1"/>
      <c r="B31" s="1"/>
      <c r="C31" s="1"/>
      <c r="D31" s="1"/>
      <c r="E31" s="1"/>
    </row>
    <row r="32" spans="1:13" x14ac:dyDescent="0.25">
      <c r="A32" s="1"/>
      <c r="B32" s="1"/>
      <c r="C32" s="1"/>
      <c r="D32" s="1"/>
      <c r="E32" s="1"/>
    </row>
  </sheetData>
  <mergeCells count="2">
    <mergeCell ref="G1:K1"/>
    <mergeCell ref="G11:K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admin</cp:lastModifiedBy>
  <dcterms:created xsi:type="dcterms:W3CDTF">2014-11-28T10:28:34Z</dcterms:created>
  <dcterms:modified xsi:type="dcterms:W3CDTF">2014-11-30T20:34:36Z</dcterms:modified>
</cp:coreProperties>
</file>