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definedNames>
    <definedName name="IQUTU">[1]Лист2!$A$2:$A$513</definedName>
    <definedName name="VWVGR">[1]Лист2!$A$2:$A$1259</definedName>
  </definedNames>
  <calcPr calcId="125725"/>
</workbook>
</file>

<file path=xl/calcChain.xml><?xml version="1.0" encoding="utf-8"?>
<calcChain xmlns="http://schemas.openxmlformats.org/spreadsheetml/2006/main">
  <c r="HR2" i="1"/>
  <c r="HQ2"/>
  <c r="HP2"/>
  <c r="HM2"/>
  <c r="HL2"/>
  <c r="HJ2"/>
  <c r="HG2"/>
  <c r="HF2"/>
  <c r="HE2"/>
  <c r="HD2"/>
  <c r="HA2"/>
  <c r="GZ2"/>
  <c r="GY2"/>
  <c r="GX2"/>
  <c r="GU2"/>
  <c r="GT2"/>
  <c r="GS2"/>
  <c r="GR2"/>
  <c r="GO2"/>
  <c r="GN2"/>
  <c r="GM2"/>
  <c r="GL2"/>
  <c r="GI2"/>
  <c r="GH2"/>
  <c r="GG2"/>
  <c r="GF2"/>
  <c r="GC2"/>
  <c r="GB2"/>
  <c r="GA2"/>
  <c r="FZ2"/>
  <c r="FW2"/>
  <c r="FV2"/>
  <c r="FU2"/>
  <c r="FT2"/>
  <c r="FQ2"/>
  <c r="FP2"/>
  <c r="FO2"/>
  <c r="FN2"/>
  <c r="FK2"/>
  <c r="FJ2"/>
  <c r="FI2"/>
  <c r="FH2"/>
  <c r="FE2"/>
  <c r="FD2"/>
  <c r="FC2"/>
  <c r="FB2"/>
  <c r="EY2"/>
  <c r="EX2"/>
  <c r="EW2"/>
  <c r="EV2"/>
  <c r="ES2"/>
  <c r="ER2"/>
  <c r="EQ2"/>
  <c r="EP2"/>
  <c r="EM2"/>
  <c r="EL2"/>
  <c r="EK2"/>
  <c r="EJ2"/>
  <c r="EG2"/>
  <c r="EF2"/>
  <c r="EE2"/>
  <c r="ED2"/>
  <c r="EA2"/>
  <c r="DZ2"/>
  <c r="DC2"/>
  <c r="AU2" a="1"/>
  <c r="AU2" s="1"/>
  <c r="AV2" s="1"/>
  <c r="AC2" a="1"/>
  <c r="AC2" s="1"/>
  <c r="AD2" s="1"/>
  <c r="M2"/>
  <c r="K2"/>
</calcChain>
</file>

<file path=xl/sharedStrings.xml><?xml version="1.0" encoding="utf-8"?>
<sst xmlns="http://schemas.openxmlformats.org/spreadsheetml/2006/main" count="242" uniqueCount="241">
  <si>
    <t>№№ шифра</t>
  </si>
  <si>
    <t>ул.</t>
  </si>
  <si>
    <t>Адрес лифта</t>
  </si>
  <si>
    <t xml:space="preserve">№ № подъезда </t>
  </si>
  <si>
    <t>Дата</t>
  </si>
  <si>
    <t>Рег..№ 1</t>
  </si>
  <si>
    <t>Рег..№ 2</t>
  </si>
  <si>
    <t>Зав №</t>
  </si>
  <si>
    <t>Г/П,     кг.</t>
  </si>
  <si>
    <t>Кол-во останов.</t>
  </si>
  <si>
    <t>Число</t>
  </si>
  <si>
    <t>Месяц</t>
  </si>
  <si>
    <t>Год</t>
  </si>
  <si>
    <t>город</t>
  </si>
  <si>
    <t>Специалист ОС</t>
  </si>
  <si>
    <t>Специалист ИЦ</t>
  </si>
  <si>
    <t>Номинальная скорость</t>
  </si>
  <si>
    <t>Температура воздуха, С</t>
  </si>
  <si>
    <t>Влажность воздуха,%</t>
  </si>
  <si>
    <t>Точность остановки кабины,min</t>
  </si>
  <si>
    <t>Упровляющая организация</t>
  </si>
  <si>
    <t>Должность Упр.</t>
  </si>
  <si>
    <t>ФИО Упр.</t>
  </si>
  <si>
    <t>имя,отчество</t>
  </si>
  <si>
    <t>телефоны</t>
  </si>
  <si>
    <t>Обслуживающая организация</t>
  </si>
  <si>
    <t>Должность Обсл.</t>
  </si>
  <si>
    <t>ФИО Обсл.</t>
  </si>
  <si>
    <t>а1</t>
  </si>
  <si>
    <t>б1</t>
  </si>
  <si>
    <t>а2</t>
  </si>
  <si>
    <t>б2</t>
  </si>
  <si>
    <t>а3</t>
  </si>
  <si>
    <t>б3</t>
  </si>
  <si>
    <t>а4</t>
  </si>
  <si>
    <t>б4</t>
  </si>
  <si>
    <t>а5</t>
  </si>
  <si>
    <t>б5</t>
  </si>
  <si>
    <t>а6</t>
  </si>
  <si>
    <t>б6</t>
  </si>
  <si>
    <t>а7</t>
  </si>
  <si>
    <t>б7</t>
  </si>
  <si>
    <t>а8</t>
  </si>
  <si>
    <t>б8</t>
  </si>
  <si>
    <t>а9</t>
  </si>
  <si>
    <t>б9</t>
  </si>
  <si>
    <t>а10</t>
  </si>
  <si>
    <t>б10</t>
  </si>
  <si>
    <t>а11</t>
  </si>
  <si>
    <t>б11</t>
  </si>
  <si>
    <t>а12</t>
  </si>
  <si>
    <t>б12</t>
  </si>
  <si>
    <t>а13</t>
  </si>
  <si>
    <t>б13</t>
  </si>
  <si>
    <t>а14</t>
  </si>
  <si>
    <t>б14</t>
  </si>
  <si>
    <t>а15</t>
  </si>
  <si>
    <t>б15</t>
  </si>
  <si>
    <t>а16</t>
  </si>
  <si>
    <t>б16</t>
  </si>
  <si>
    <t>а17</t>
  </si>
  <si>
    <t>б17</t>
  </si>
  <si>
    <t>а18</t>
  </si>
  <si>
    <t>б18</t>
  </si>
  <si>
    <t>а19</t>
  </si>
  <si>
    <t>б19</t>
  </si>
  <si>
    <t>а20</t>
  </si>
  <si>
    <t>б20</t>
  </si>
  <si>
    <t>а21</t>
  </si>
  <si>
    <t>б21</t>
  </si>
  <si>
    <t>а22</t>
  </si>
  <si>
    <t>б22</t>
  </si>
  <si>
    <t>а23</t>
  </si>
  <si>
    <t>б23</t>
  </si>
  <si>
    <t>а24</t>
  </si>
  <si>
    <t>б24</t>
  </si>
  <si>
    <t>а25</t>
  </si>
  <si>
    <t>б25</t>
  </si>
  <si>
    <t>а26</t>
  </si>
  <si>
    <t>б26</t>
  </si>
  <si>
    <t>а27</t>
  </si>
  <si>
    <t>б27</t>
  </si>
  <si>
    <t>а28</t>
  </si>
  <si>
    <t>б28</t>
  </si>
  <si>
    <t>а29</t>
  </si>
  <si>
    <t>б29</t>
  </si>
  <si>
    <t>а30</t>
  </si>
  <si>
    <t>б30</t>
  </si>
  <si>
    <t>а31</t>
  </si>
  <si>
    <t>б31</t>
  </si>
  <si>
    <t>а32</t>
  </si>
  <si>
    <t>б32</t>
  </si>
  <si>
    <t>а33</t>
  </si>
  <si>
    <t>б33</t>
  </si>
  <si>
    <t>а34</t>
  </si>
  <si>
    <t>б34</t>
  </si>
  <si>
    <t>а35</t>
  </si>
  <si>
    <t>б35</t>
  </si>
  <si>
    <t>а36</t>
  </si>
  <si>
    <t>б36</t>
  </si>
  <si>
    <t>а37</t>
  </si>
  <si>
    <t>б37</t>
  </si>
  <si>
    <t>а38</t>
  </si>
  <si>
    <t>б38</t>
  </si>
  <si>
    <t>а39</t>
  </si>
  <si>
    <t>б39</t>
  </si>
  <si>
    <t>№1</t>
  </si>
  <si>
    <t>Замечание 1</t>
  </si>
  <si>
    <t>Дополнения 1</t>
  </si>
  <si>
    <t>с 1</t>
  </si>
  <si>
    <t>Пункт документа 1</t>
  </si>
  <si>
    <t>Срок 1</t>
  </si>
  <si>
    <t>№2</t>
  </si>
  <si>
    <t>Замечание 2</t>
  </si>
  <si>
    <t>Дополнения 2</t>
  </si>
  <si>
    <t>с 2</t>
  </si>
  <si>
    <t>Пункт документа 2</t>
  </si>
  <si>
    <t>Срок 2</t>
  </si>
  <si>
    <t>№3</t>
  </si>
  <si>
    <t>Замечание 3</t>
  </si>
  <si>
    <t>Дополнения 3</t>
  </si>
  <si>
    <t>с 3</t>
  </si>
  <si>
    <t>Пункт документа 3</t>
  </si>
  <si>
    <t>Срок 3</t>
  </si>
  <si>
    <t>№4</t>
  </si>
  <si>
    <t>Замечание 4</t>
  </si>
  <si>
    <t>Дополнения 4</t>
  </si>
  <si>
    <t>с 4</t>
  </si>
  <si>
    <t>Пункт документа 4</t>
  </si>
  <si>
    <t>Срок 4</t>
  </si>
  <si>
    <t>№5</t>
  </si>
  <si>
    <t>Замечание 5</t>
  </si>
  <si>
    <t>Дополнения 5</t>
  </si>
  <si>
    <t>с 5</t>
  </si>
  <si>
    <t>Пункт документа 5</t>
  </si>
  <si>
    <t>Срок 5</t>
  </si>
  <si>
    <t>№6</t>
  </si>
  <si>
    <t>Замечание 6</t>
  </si>
  <si>
    <t>Дополнения 6</t>
  </si>
  <si>
    <t>с 6</t>
  </si>
  <si>
    <t>Пункт документа 6</t>
  </si>
  <si>
    <t>Срок 6</t>
  </si>
  <si>
    <t>№7</t>
  </si>
  <si>
    <t>Замечание 7</t>
  </si>
  <si>
    <t>Дополнения 7</t>
  </si>
  <si>
    <t>с 7</t>
  </si>
  <si>
    <t>Пункт документа 7</t>
  </si>
  <si>
    <t>Срок 7</t>
  </si>
  <si>
    <t>№8</t>
  </si>
  <si>
    <t>Замечание 8</t>
  </si>
  <si>
    <t>Дополнения 8</t>
  </si>
  <si>
    <t>с 8</t>
  </si>
  <si>
    <t>Пункт документа 8</t>
  </si>
  <si>
    <t>Срок 8</t>
  </si>
  <si>
    <t>№9</t>
  </si>
  <si>
    <t>Замечание 9</t>
  </si>
  <si>
    <t>Дополнения 9</t>
  </si>
  <si>
    <t>с 9</t>
  </si>
  <si>
    <t>Пункт документа 9</t>
  </si>
  <si>
    <t>Срок 9</t>
  </si>
  <si>
    <t>№10</t>
  </si>
  <si>
    <t>Замечание 10</t>
  </si>
  <si>
    <t>Дополнения 10</t>
  </si>
  <si>
    <t>с 10</t>
  </si>
  <si>
    <t>Пункт документа 10</t>
  </si>
  <si>
    <t>Срок 10</t>
  </si>
  <si>
    <t>№11</t>
  </si>
  <si>
    <t>Замечание 11</t>
  </si>
  <si>
    <t>Дополнения 11</t>
  </si>
  <si>
    <t>с 11</t>
  </si>
  <si>
    <t>Пункт документа 11</t>
  </si>
  <si>
    <t>Срок 11</t>
  </si>
  <si>
    <t>№12</t>
  </si>
  <si>
    <t>Замечание 12</t>
  </si>
  <si>
    <t>Дополнения 12</t>
  </si>
  <si>
    <t>с 12</t>
  </si>
  <si>
    <t>Пункт документа 12</t>
  </si>
  <si>
    <t>Срок 12</t>
  </si>
  <si>
    <t>№13</t>
  </si>
  <si>
    <t>Замечание 13</t>
  </si>
  <si>
    <t>Дополнения 13</t>
  </si>
  <si>
    <t>с 13</t>
  </si>
  <si>
    <t>Пункт документа 13</t>
  </si>
  <si>
    <t>Срок 13</t>
  </si>
  <si>
    <t>№14</t>
  </si>
  <si>
    <t>Замечание 14</t>
  </si>
  <si>
    <t>Дополнения 14</t>
  </si>
  <si>
    <t>с 14</t>
  </si>
  <si>
    <t>Пункт документа 14</t>
  </si>
  <si>
    <t>Срок 14</t>
  </si>
  <si>
    <t>№15</t>
  </si>
  <si>
    <t>Замечание 15</t>
  </si>
  <si>
    <t>Дополнения 15</t>
  </si>
  <si>
    <t>с 15</t>
  </si>
  <si>
    <t>Пункт документа 15</t>
  </si>
  <si>
    <t>Срок 15</t>
  </si>
  <si>
    <t>№16</t>
  </si>
  <si>
    <t>Замечание 16</t>
  </si>
  <si>
    <t>Дополнения 16</t>
  </si>
  <si>
    <t>с 16</t>
  </si>
  <si>
    <t>Пункт документа 16</t>
  </si>
  <si>
    <t>Срок 16</t>
  </si>
  <si>
    <t>№17</t>
  </si>
  <si>
    <t>Замечание 17</t>
  </si>
  <si>
    <t>Дополнения 17</t>
  </si>
  <si>
    <t>с 17</t>
  </si>
  <si>
    <t>Пункт документа 17</t>
  </si>
  <si>
    <t>Срок 17</t>
  </si>
  <si>
    <t>№18</t>
  </si>
  <si>
    <t>Замечание 18</t>
  </si>
  <si>
    <t>Дополнения 18</t>
  </si>
  <si>
    <t>с 18</t>
  </si>
  <si>
    <t>Пункт документа 18</t>
  </si>
  <si>
    <t>Срок 18</t>
  </si>
  <si>
    <t>№19</t>
  </si>
  <si>
    <t>Замечание 19</t>
  </si>
  <si>
    <t>Дополнения 19</t>
  </si>
  <si>
    <t>с 19</t>
  </si>
  <si>
    <t>Пункт документа 19</t>
  </si>
  <si>
    <t>Срок 19</t>
  </si>
  <si>
    <t>№20</t>
  </si>
  <si>
    <t>Замечание 20</t>
  </si>
  <si>
    <t>Дополнения 20</t>
  </si>
  <si>
    <t>с 20</t>
  </si>
  <si>
    <t>Пункт документа 20</t>
  </si>
  <si>
    <t>Срок 20</t>
  </si>
  <si>
    <t>2014-01-01</t>
  </si>
  <si>
    <t>Ворошилова, д. 1</t>
  </si>
  <si>
    <t>Л-</t>
  </si>
  <si>
    <t>2352</t>
  </si>
  <si>
    <t>2511с-87</t>
  </si>
  <si>
    <t>января</t>
  </si>
  <si>
    <t>ООО «ДВ-Союз»</t>
  </si>
  <si>
    <t>инженер</t>
  </si>
  <si>
    <t>ООО «Комплекс-Лифт»</t>
  </si>
  <si>
    <t>начальник участка</t>
  </si>
  <si>
    <t>Требуется замена створки ДШ</t>
  </si>
  <si>
    <t>Милан</t>
  </si>
  <si>
    <t>Дж.Бонд</t>
  </si>
  <si>
    <t>Рейган.</t>
  </si>
  <si>
    <t>Лукошенко</t>
  </si>
</sst>
</file>

<file path=xl/styles.xml><?xml version="1.0" encoding="utf-8"?>
<styleSheet xmlns="http://schemas.openxmlformats.org/spreadsheetml/2006/main">
  <fonts count="8">
    <font>
      <sz val="11"/>
      <color theme="1"/>
      <name val="Calibri"/>
      <family val="2"/>
      <charset val="204"/>
      <scheme val="minor"/>
    </font>
    <font>
      <sz val="12"/>
      <color indexed="8"/>
      <name val="Times New Roman"/>
      <family val="1"/>
      <charset val="204"/>
    </font>
    <font>
      <sz val="12"/>
      <name val="Times New Roman"/>
      <family val="1"/>
      <charset val="204"/>
    </font>
    <font>
      <sz val="12"/>
      <color rgb="FFFF0000"/>
      <name val="Times New Roman"/>
      <family val="1"/>
      <charset val="204"/>
    </font>
    <font>
      <sz val="12"/>
      <color theme="1"/>
      <name val="Times New Roman"/>
      <family val="1"/>
      <charset val="204"/>
    </font>
    <font>
      <sz val="11"/>
      <color indexed="8"/>
      <name val="Times New Roman"/>
      <family val="1"/>
      <charset val="204"/>
    </font>
    <font>
      <sz val="11"/>
      <color indexed="10"/>
      <name val="Calibri"/>
      <family val="2"/>
      <charset val="204"/>
    </font>
    <font>
      <sz val="11"/>
      <color rgb="FFFF0000"/>
      <name val="Calibri"/>
      <family val="2"/>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2">
    <xf numFmtId="0" fontId="0" fillId="0" borderId="0" xfId="0"/>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xf>
    <xf numFmtId="0" fontId="2" fillId="0" borderId="2" xfId="0" applyFont="1" applyFill="1" applyBorder="1" applyAlignment="1">
      <alignment horizontal="right" vertical="center"/>
    </xf>
    <xf numFmtId="0" fontId="2" fillId="0" borderId="2" xfId="0" applyFont="1" applyFill="1" applyBorder="1" applyAlignment="1">
      <alignment horizontal="left" vertical="center"/>
    </xf>
    <xf numFmtId="14"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5"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49" fontId="2" fillId="0" borderId="9" xfId="0" applyNumberFormat="1" applyFont="1" applyFill="1" applyBorder="1" applyAlignment="1">
      <alignment vertical="center" wrapText="1"/>
    </xf>
    <xf numFmtId="49" fontId="2" fillId="0" borderId="3" xfId="0" applyNumberFormat="1" applyFont="1" applyFill="1" applyBorder="1" applyAlignment="1">
      <alignment vertical="center"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center"/>
    </xf>
    <xf numFmtId="49" fontId="2" fillId="0" borderId="9"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vertical="center"/>
    </xf>
    <xf numFmtId="0" fontId="2" fillId="2" borderId="1" xfId="0" applyNumberFormat="1" applyFont="1" applyFill="1" applyBorder="1" applyAlignment="1"/>
    <xf numFmtId="0" fontId="4" fillId="2" borderId="1" xfId="0" applyNumberFormat="1" applyFont="1" applyFill="1" applyBorder="1" applyAlignment="1">
      <alignment vertical="center"/>
    </xf>
    <xf numFmtId="0" fontId="2" fillId="2" borderId="1" xfId="0" applyNumberFormat="1" applyFont="1" applyFill="1" applyBorder="1"/>
    <xf numFmtId="0" fontId="5" fillId="2" borderId="1" xfId="0" applyNumberFormat="1" applyFont="1" applyFill="1" applyBorder="1"/>
    <xf numFmtId="0" fontId="6" fillId="2" borderId="1" xfId="0" applyNumberFormat="1" applyFont="1" applyFill="1" applyBorder="1" applyAlignment="1">
      <alignment horizontal="left" vertical="center"/>
    </xf>
    <xf numFmtId="49" fontId="2" fillId="0" borderId="10" xfId="0" applyNumberFormat="1" applyFont="1" applyFill="1" applyBorder="1" applyAlignment="1">
      <alignment horizontal="center" vertical="center"/>
    </xf>
    <xf numFmtId="0" fontId="2" fillId="0" borderId="8" xfId="0" applyFont="1" applyFill="1" applyBorder="1" applyAlignment="1">
      <alignment horizontal="left" vertical="center"/>
    </xf>
    <xf numFmtId="0" fontId="2" fillId="0" borderId="11" xfId="0" applyFont="1" applyFill="1" applyBorder="1" applyAlignment="1">
      <alignment horizontal="center" vertical="center"/>
    </xf>
    <xf numFmtId="0" fontId="7" fillId="2" borderId="1" xfId="0" applyFont="1" applyFill="1" applyBorder="1" applyAlignment="1">
      <alignment horizontal="lef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95;&#1077;&#1088;&#1085;&#1086;&#1074;&#1080;&#108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 val="Лист2"/>
      <sheetName val="Лист3"/>
      <sheetName val="Лист4"/>
    </sheetNames>
    <sheetDataSet>
      <sheetData sheetId="0"/>
      <sheetData sheetId="1">
        <row r="2">
          <cell r="A2" t="str">
            <v>Нарушения и дефекты не выявленны</v>
          </cell>
          <cell r="B2" t="str">
            <v xml:space="preserve"> </v>
          </cell>
          <cell r="C2" t="str">
            <v xml:space="preserve"> </v>
          </cell>
        </row>
        <row r="3">
          <cell r="A3" t="str">
            <v>Лифт отработал назначенный срок службы</v>
          </cell>
          <cell r="B3" t="str">
            <v>ТР/ТС 011/2011 ст.4 п.3.4,ст.4 п. 5.</v>
          </cell>
          <cell r="C3" t="str">
            <v xml:space="preserve"> - </v>
          </cell>
        </row>
        <row r="4">
          <cell r="A4" t="str">
            <v>Обеспечить свободный доступ к посадочной площадки</v>
          </cell>
          <cell r="B4" t="str">
            <v>Руководство по эксплуатации</v>
          </cell>
          <cell r="C4" t="str">
            <v>30 дней</v>
          </cell>
        </row>
        <row r="5">
          <cell r="A5" t="str">
            <v>Просрочена аттестация эл.механика</v>
          </cell>
          <cell r="B5" t="str">
            <v xml:space="preserve">п. 5.5, ГОСТ Р 53783-2010 </v>
          </cell>
          <cell r="C5" t="str">
            <v>30 дней</v>
          </cell>
        </row>
        <row r="6">
          <cell r="A6" t="str">
            <v>Просрочена аттестация лифтера</v>
          </cell>
          <cell r="B6" t="str">
            <v xml:space="preserve">п. 5.5, ГОСТ Р 53783-2010 </v>
          </cell>
          <cell r="C6" t="str">
            <v>30 дней</v>
          </cell>
        </row>
        <row r="7">
          <cell r="A7" t="str">
            <v>Наличие паспорта лифта</v>
          </cell>
        </row>
        <row r="8">
          <cell r="A8" t="str">
            <v>Наличие руководства/инструкции по эксплуатации</v>
          </cell>
        </row>
        <row r="9">
          <cell r="A9" t="str">
            <v>Наличие документации (приказов, распоряжений) о допуске к выполнению работ по техническому обслуживанию, ремонту  и осмотру лифта, контролю за работой лифта посредством устройства диспетчерского контроля (при его наличии) только квалифицированного персонала</v>
          </cell>
        </row>
        <row r="10">
          <cell r="A10" t="str">
            <v xml:space="preserve"> Наличие документов (протоколов, удостоверений), подтверждающих квалификацию персонала.</v>
          </cell>
        </row>
        <row r="11">
          <cell r="A11" t="str">
            <v xml:space="preserve"> Наличие заключения с результатами оценки соответствия лифта, у которого истек назначенный срок службы </v>
          </cell>
        </row>
        <row r="12">
          <cell r="A12" t="str">
            <v xml:space="preserve"> Выполнение  рекомендаций, указанных в заключении по  результатами оценки соответствия лифта, у которого истек назначенный срок службы.</v>
          </cell>
        </row>
        <row r="13">
          <cell r="A13" t="str">
            <v>g</v>
          </cell>
        </row>
        <row r="14">
          <cell r="A14" t="str">
            <v>ЛЕБЕДКА</v>
          </cell>
        </row>
        <row r="15">
          <cell r="A15" t="str">
            <v>Не заземлён эл.двигатель РГЛ</v>
          </cell>
          <cell r="B15" t="str">
            <v>Руководство по эксплуатации</v>
          </cell>
          <cell r="C15" t="str">
            <v>30 дней</v>
          </cell>
        </row>
        <row r="16">
          <cell r="A16" t="str">
            <v>Течь масла из РГЛ</v>
          </cell>
          <cell r="B16" t="str">
            <v>Руководство по эксплуатации</v>
          </cell>
          <cell r="C16" t="str">
            <v>30 дней</v>
          </cell>
        </row>
        <row r="17">
          <cell r="A17" t="str">
            <v>Люфт червячной пары  РГЛ</v>
          </cell>
          <cell r="B17" t="str">
            <v>Руководство по эксплуатации</v>
          </cell>
          <cell r="C17" t="str">
            <v>30 дней</v>
          </cell>
        </row>
        <row r="18">
          <cell r="A18" t="str">
            <v>Люфт в полумуфте ГЛ</v>
          </cell>
          <cell r="B18" t="str">
            <v>Руководство по эксплуатации</v>
          </cell>
          <cell r="C18" t="str">
            <v>30 дней</v>
          </cell>
        </row>
        <row r="19">
          <cell r="A19" t="str">
            <v>Стук в полумуфте ГЛ</v>
          </cell>
          <cell r="B19" t="str">
            <v>Руководство по эксплуатации</v>
          </cell>
          <cell r="C19" t="str">
            <v>30 дней</v>
          </cell>
        </row>
        <row r="20">
          <cell r="A20" t="str">
            <v>Люфт штурвала на валу ГЛ</v>
          </cell>
          <cell r="B20" t="str">
            <v>Руководство по эксплуатации</v>
          </cell>
          <cell r="C20" t="str">
            <v>30 дней</v>
          </cell>
        </row>
        <row r="21">
          <cell r="A21" t="str">
            <v>Требуется замена КВШ</v>
          </cell>
          <cell r="B21" t="str">
            <v>Руководство по эксплуатации</v>
          </cell>
          <cell r="C21" t="str">
            <v>30 дней</v>
          </cell>
        </row>
        <row r="22">
          <cell r="A22" t="str">
            <v>Не закреплен КВШ на валу редуктора лебедки</v>
          </cell>
          <cell r="B22" t="str">
            <v>Руководство по эксплуатации</v>
          </cell>
          <cell r="C22" t="str">
            <v>30 дней</v>
          </cell>
        </row>
        <row r="23">
          <cell r="A23" t="str">
            <v>Не очищенно дно ручья КВШ от грязи</v>
          </cell>
          <cell r="B23" t="str">
            <v>Руководство по эксплуатации</v>
          </cell>
          <cell r="C23" t="str">
            <v>30 дней</v>
          </cell>
        </row>
        <row r="24">
          <cell r="A24" t="str">
            <v>Люфт КВШ на выходном валу РГЛ</v>
          </cell>
          <cell r="B24" t="str">
            <v>Руководство по эксплуатации</v>
          </cell>
          <cell r="C24" t="str">
            <v>30 дней</v>
          </cell>
        </row>
        <row r="25">
          <cell r="A25" t="str">
            <v>Не установлено ограждение КВШ</v>
          </cell>
          <cell r="B25" t="str">
            <v xml:space="preserve">п. 5.4.9.10, ГОСТ Р 53780-2010 </v>
          </cell>
          <cell r="C25" t="str">
            <v>30 дней</v>
          </cell>
        </row>
        <row r="26">
          <cell r="A26" t="str">
            <v>Не закреплён штурвал РГЛ</v>
          </cell>
          <cell r="B26" t="str">
            <v>Руководство по эксплуатации</v>
          </cell>
          <cell r="C26" t="str">
            <v>30 дней</v>
          </cell>
        </row>
        <row r="27">
          <cell r="A27" t="str">
            <v>Требуется замена пальца на полумуфте эл.двигателя лебедки</v>
          </cell>
          <cell r="B27" t="str">
            <v>Руководство по эксплуатации</v>
          </cell>
          <cell r="C27" t="str">
            <v>30 дней</v>
          </cell>
        </row>
        <row r="28">
          <cell r="A28" t="str">
            <v>Требуется замена эл.двигателя РГЛ</v>
          </cell>
          <cell r="B28" t="str">
            <v>Руководство по эксплуатации</v>
          </cell>
          <cell r="C28" t="str">
            <v>30 дней</v>
          </cell>
        </row>
        <row r="29">
          <cell r="A29" t="str">
            <v>Не установлен штурвал на валу редуктора ГЛ</v>
          </cell>
          <cell r="B29" t="str">
            <v>Руководство по эксплуатации</v>
          </cell>
          <cell r="C29" t="str">
            <v>30 дней</v>
          </cell>
        </row>
        <row r="30">
          <cell r="A30" t="str">
            <v>Требуется замена подшипников электродвигателя ГЛ</v>
          </cell>
          <cell r="B30" t="str">
            <v>Руководство по эксплуатации</v>
          </cell>
          <cell r="C30" t="str">
            <v>30 дней</v>
          </cell>
        </row>
        <row r="31">
          <cell r="A31" t="str">
            <v>Шум подшипников электродвигателя ГЛ</v>
          </cell>
          <cell r="B31" t="str">
            <v>Руководство по эксплуатации</v>
          </cell>
          <cell r="C31" t="str">
            <v>30 дней</v>
          </cell>
        </row>
        <row r="32">
          <cell r="A32" t="str">
            <v>Стук в электродвигателе ГЛ</v>
          </cell>
          <cell r="B32" t="str">
            <v>Руководство по эксплуатации</v>
          </cell>
          <cell r="C32" t="str">
            <v>30 дней</v>
          </cell>
        </row>
        <row r="33">
          <cell r="A33" t="str">
            <v>Отсутствует видимое заземление электродвигателя ГЛ</v>
          </cell>
          <cell r="B33" t="str">
            <v>Электрическая схема</v>
          </cell>
          <cell r="C33" t="str">
            <v>30 дней</v>
          </cell>
        </row>
        <row r="34">
          <cell r="A34" t="str">
            <v>Требуется замена пружины на тормозном устройстве ГЛ</v>
          </cell>
          <cell r="B34" t="str">
            <v>Руководство по эксплуатации</v>
          </cell>
          <cell r="C34" t="str">
            <v>30 дней</v>
          </cell>
        </row>
        <row r="35">
          <cell r="A35" t="str">
            <v>Требуется замена ручки тормозного устройства ГЛ</v>
          </cell>
          <cell r="B35" t="str">
            <v xml:space="preserve">п. 5.4.3.10, ГОСТ Р 53780-2010 </v>
          </cell>
          <cell r="C35" t="str">
            <v>30 дней</v>
          </cell>
        </row>
        <row r="36">
          <cell r="A36" t="str">
            <v>Не отрегулированно тормозное устройство редукторе ГЛ</v>
          </cell>
          <cell r="B36" t="str">
            <v>Руководство по эксплуатации</v>
          </cell>
          <cell r="C36" t="str">
            <v>30 дней</v>
          </cell>
        </row>
        <row r="37">
          <cell r="A37" t="str">
            <v>Требуется замена колодок тормозного устройства ГЛ</v>
          </cell>
          <cell r="B37" t="str">
            <v>Руководство по эксплуатации</v>
          </cell>
          <cell r="C37" t="str">
            <v>30 дней</v>
          </cell>
        </row>
        <row r="38">
          <cell r="A38" t="str">
            <v>Не установленна крышка на тормозной катушке</v>
          </cell>
          <cell r="B38" t="str">
            <v>Руководство по эксплуатации</v>
          </cell>
          <cell r="C38" t="str">
            <v>30 дней</v>
          </cell>
        </row>
        <row r="39">
          <cell r="A39" t="str">
            <v>Требуется замена пальца на тормозной колодке со стороны редуктора</v>
          </cell>
          <cell r="B39" t="str">
            <v>Руководство по эксплуатации</v>
          </cell>
          <cell r="C39" t="str">
            <v>30 дней</v>
          </cell>
        </row>
        <row r="40">
          <cell r="A40" t="str">
            <v>Отсутствует ограждение доступных вращающихся элементов лебедки</v>
          </cell>
          <cell r="B40" t="str">
            <v xml:space="preserve">п. 5.4.3.8, ГОСТ Р 53780-2010 </v>
          </cell>
          <cell r="C40" t="str">
            <v>30 дней</v>
          </cell>
        </row>
        <row r="41">
          <cell r="A41" t="str">
            <v>Не соответствует сечение проводников заземления эл.оборудования в МП</v>
          </cell>
          <cell r="B41" t="str">
            <v xml:space="preserve">п. 5.5.5.7, ГОСТ Р 53780-2010 </v>
          </cell>
          <cell r="C41" t="str">
            <v>30 дней</v>
          </cell>
        </row>
        <row r="42">
          <cell r="A42" t="str">
            <v>Отсутствует видимое заземление подлебедочной рамы</v>
          </cell>
          <cell r="B42" t="str">
            <v>Руководство по эксплуатации</v>
          </cell>
          <cell r="C42" t="str">
            <v>30 дней</v>
          </cell>
        </row>
        <row r="43">
          <cell r="A43" t="str">
            <v>Требуется замена редуктора лебёдки</v>
          </cell>
          <cell r="B43" t="str">
            <v>Руководство по эксплуатации</v>
          </cell>
          <cell r="C43" t="str">
            <v>30 дней</v>
          </cell>
        </row>
        <row r="44">
          <cell r="A44" t="str">
            <v>Отсутствует эл.устройство безопасности для установки штурвала на лебёдку</v>
          </cell>
          <cell r="B44" t="str">
            <v>п. 5.5.4.28, ГОСТ Р 53780-2010</v>
          </cell>
          <cell r="C44" t="str">
            <v>30 дней</v>
          </cell>
        </row>
        <row r="45">
          <cell r="A45" t="str">
            <v>Не забетонированна штроба в полу машинного помещения</v>
          </cell>
          <cell r="B45" t="str">
            <v>Руководство по эксплуатации</v>
          </cell>
          <cell r="C45" t="str">
            <v>30 дней</v>
          </cell>
        </row>
        <row r="46">
          <cell r="A46" t="str">
            <v>Не отрегулирован выключатель перехода верха-низа</v>
          </cell>
          <cell r="B46" t="str">
            <v>п. 5.5.3.15, ГОСТ Р 53780-2010</v>
          </cell>
          <cell r="C46" t="str">
            <v>30 дней</v>
          </cell>
        </row>
        <row r="47">
          <cell r="A47" t="str">
            <v>Требуется замена выключателья  (ВК)</v>
          </cell>
          <cell r="B47" t="str">
            <v>Руководство по эксплуатации</v>
          </cell>
          <cell r="C47" t="str">
            <v>30 дней</v>
          </cell>
        </row>
        <row r="48">
          <cell r="A48" t="str">
            <v>Требуется замена подшипника на отводном блоке</v>
          </cell>
          <cell r="B48" t="str">
            <v>Руководство по эксплуатации</v>
          </cell>
          <cell r="C48" t="str">
            <v>30 дней</v>
          </cell>
        </row>
        <row r="49">
          <cell r="A49" t="str">
            <v>Не установлено электрическое устройство безопасности, контролирующее положение съёмного штурвала.</v>
          </cell>
          <cell r="B49" t="str">
            <v xml:space="preserve"> п.5.5.4.28, ГОСТ Р 53780-2010</v>
          </cell>
          <cell r="C49" t="str">
            <v>30 дней</v>
          </cell>
        </row>
        <row r="50">
          <cell r="A50" t="str">
            <v>Отсутствуют бортики вокруг отверстий над шахтой лифта</v>
          </cell>
          <cell r="B50" t="str">
            <v>п. 5.3.3.11, ГОСТ Р 53780-2010</v>
          </cell>
          <cell r="C50" t="str">
            <v>30 дней</v>
          </cell>
        </row>
        <row r="51">
          <cell r="A51" t="str">
            <v>Отсутствует ручка тормозного устройства РГЛ</v>
          </cell>
          <cell r="B51" t="str">
            <v>п. 5.4.3.10, ГОСТ Р 53780-2010</v>
          </cell>
          <cell r="C51" t="str">
            <v>30 дней</v>
          </cell>
        </row>
        <row r="52">
          <cell r="A52" t="str">
            <v>Течь масла через сальниковые уплотнения из редуктора лебёдки.</v>
          </cell>
          <cell r="B52" t="str">
            <v>Руководство по эксплуатации</v>
          </cell>
          <cell r="C52" t="str">
            <v>30 дней</v>
          </cell>
        </row>
        <row r="53">
          <cell r="A53" t="str">
            <v>Не указано направление движения кабины на лебедке лифта.</v>
          </cell>
          <cell r="B53" t="str">
            <v>ГОСТ Р 53780-2010 п.5.4.3.10</v>
          </cell>
          <cell r="C53" t="str">
            <v>30 дней</v>
          </cell>
        </row>
        <row r="54">
          <cell r="A54" t="str">
            <v>Разукомплектовано устройство для ручного растормаживания тормоза лебёдки.</v>
          </cell>
          <cell r="B54" t="str">
            <v>ГОСТ Р 53780-2010 п.5.4.3.10</v>
          </cell>
          <cell r="C54" t="str">
            <v>30 дней</v>
          </cell>
        </row>
        <row r="55">
          <cell r="A55" t="str">
            <v>g1</v>
          </cell>
        </row>
        <row r="56">
          <cell r="A56" t="str">
            <v>g1</v>
          </cell>
        </row>
        <row r="57">
          <cell r="A57" t="str">
            <v>g1</v>
          </cell>
        </row>
        <row r="58">
          <cell r="A58" t="str">
            <v>g1</v>
          </cell>
        </row>
        <row r="59">
          <cell r="A59" t="str">
            <v>g1</v>
          </cell>
        </row>
        <row r="60">
          <cell r="A60" t="str">
            <v>g1</v>
          </cell>
        </row>
        <row r="61">
          <cell r="A61" t="str">
            <v>g1</v>
          </cell>
        </row>
        <row r="62">
          <cell r="A62" t="str">
            <v>g1</v>
          </cell>
        </row>
        <row r="63">
          <cell r="A63" t="str">
            <v>ОГРАНИЧИТЕЛЬ СКОРОСТИ</v>
          </cell>
        </row>
        <row r="64">
          <cell r="A64" t="str">
            <v>Требуется замена ОС</v>
          </cell>
          <cell r="B64" t="str">
            <v>п. 5.4.7.1, ГОСТ Р 53780-2010</v>
          </cell>
          <cell r="C64" t="str">
            <v>30 дней</v>
          </cell>
        </row>
        <row r="65">
          <cell r="A65" t="str">
            <v>Не срабатывает ограничитель скорости</v>
          </cell>
          <cell r="B65" t="str">
            <v>п. 5.4.7.1, ГОСТ Р 53780-2010</v>
          </cell>
          <cell r="C65" t="str">
            <v>30 дней</v>
          </cell>
        </row>
        <row r="66">
          <cell r="A66" t="str">
            <v>Требуется замена шкива ОС</v>
          </cell>
          <cell r="B66" t="str">
            <v>Руководство по эксплуатации</v>
          </cell>
          <cell r="C66" t="str">
            <v>30 дней</v>
          </cell>
        </row>
        <row r="67">
          <cell r="A67" t="str">
            <v>Стук в ОС</v>
          </cell>
          <cell r="B67" t="str">
            <v>Руководство по эксплуатации</v>
          </cell>
          <cell r="C67" t="str">
            <v>30 дней</v>
          </cell>
        </row>
        <row r="68">
          <cell r="A68" t="str">
            <v>Не очищенно дно ручья ОС от грязи</v>
          </cell>
          <cell r="B68" t="str">
            <v>Руководство по эксплуатации</v>
          </cell>
          <cell r="C68" t="str">
            <v>30 дней</v>
          </cell>
        </row>
        <row r="69">
          <cell r="A69" t="str">
            <v>Не выставлен ОС по уровню относительно вертикали</v>
          </cell>
          <cell r="B69" t="str">
            <v>Монтажный чертеж</v>
          </cell>
          <cell r="C69" t="str">
            <v>30 дней</v>
          </cell>
        </row>
        <row r="70">
          <cell r="A70" t="str">
            <v>Не срабатывает концевой выключатель контроля перехода кабины крайних этажных площадок</v>
          </cell>
          <cell r="B70" t="str">
            <v>п. 5.5.4.8(а,б), ГОСТ Р 53780-2010</v>
          </cell>
          <cell r="C70" t="str">
            <v>30 дней</v>
          </cell>
        </row>
        <row r="71">
          <cell r="A71" t="str">
            <v>Не обеспечен автоматический возврат ловителей в исходное положение</v>
          </cell>
          <cell r="B71" t="str">
            <v>п. 5.4.6.6, ГОСТ Р 53780-2010</v>
          </cell>
          <cell r="C71" t="str">
            <v>30 дней</v>
          </cell>
        </row>
        <row r="72">
          <cell r="A72" t="str">
            <v>2g</v>
          </cell>
        </row>
        <row r="73">
          <cell r="A73" t="str">
            <v>2g</v>
          </cell>
        </row>
        <row r="74">
          <cell r="A74" t="str">
            <v>2g</v>
          </cell>
        </row>
        <row r="75">
          <cell r="A75" t="str">
            <v>2g</v>
          </cell>
        </row>
        <row r="76">
          <cell r="A76" t="str">
            <v>2g</v>
          </cell>
        </row>
        <row r="77">
          <cell r="A77" t="str">
            <v>2g</v>
          </cell>
        </row>
        <row r="78">
          <cell r="A78" t="str">
            <v>2g</v>
          </cell>
        </row>
        <row r="79">
          <cell r="A79" t="str">
            <v>2g</v>
          </cell>
        </row>
        <row r="80">
          <cell r="A80" t="str">
            <v>2g</v>
          </cell>
        </row>
        <row r="81">
          <cell r="A81" t="str">
            <v>2g</v>
          </cell>
        </row>
        <row r="82">
          <cell r="A82" t="str">
            <v>СТАНЦИЯ УПРАВЛЕНИЯ (станция управления)</v>
          </cell>
        </row>
        <row r="83">
          <cell r="A83" t="str">
            <v>Не произведена ревизия станции управления</v>
          </cell>
          <cell r="B83" t="str">
            <v>Руководство по эксплуатации</v>
          </cell>
          <cell r="C83" t="str">
            <v>30 дней</v>
          </cell>
        </row>
        <row r="84">
          <cell r="A84" t="str">
            <v>Не произведена ревизия контактов в станции управления</v>
          </cell>
          <cell r="B84" t="str">
            <v>Руководство по эксплуатации</v>
          </cell>
          <cell r="C84" t="str">
            <v>30 дней</v>
          </cell>
        </row>
        <row r="85">
          <cell r="A85" t="str">
            <v>Не установленны дугогасительные камеры на контакторы КМ, КБ, КВ, КН.</v>
          </cell>
          <cell r="B85" t="str">
            <v>Руководство по эксплуатации</v>
          </cell>
          <cell r="C85" t="str">
            <v>30 дней</v>
          </cell>
        </row>
        <row r="86">
          <cell r="A86" t="str">
            <v>Не установлен дугогаситель КМ</v>
          </cell>
          <cell r="B86" t="str">
            <v>Руководство по эксплуатации</v>
          </cell>
          <cell r="C86" t="str">
            <v>30 дней</v>
          </cell>
        </row>
        <row r="87">
          <cell r="A87" t="str">
            <v>Не работает режим "ревизии"</v>
          </cell>
          <cell r="B87" t="str">
            <v>п. 5.5.3.13, ГОСТ Р 53780-2010</v>
          </cell>
          <cell r="C87" t="str">
            <v>30 дней</v>
          </cell>
        </row>
        <row r="88">
          <cell r="A88" t="str">
            <v>Требуется замена замыкающих контактов РД (Л71-Т6)</v>
          </cell>
          <cell r="B88" t="str">
            <v>Электрическая схема</v>
          </cell>
          <cell r="C88" t="str">
            <v>30 дней</v>
          </cell>
        </row>
        <row r="89">
          <cell r="A89" t="str">
            <v>Не задействован замыкающий контакт РТО (101-99)</v>
          </cell>
          <cell r="B89" t="str">
            <v>Электрическая схема</v>
          </cell>
          <cell r="C89" t="str">
            <v>30 дней</v>
          </cell>
        </row>
        <row r="90">
          <cell r="A90" t="str">
            <v>Не задействована в работе электрическая плата PAIS</v>
          </cell>
          <cell r="B90" t="str">
            <v>Электрическая схема</v>
          </cell>
          <cell r="C90" t="str">
            <v>30 дней</v>
          </cell>
        </row>
        <row r="91">
          <cell r="A91" t="str">
            <v>3g</v>
          </cell>
          <cell r="B91" t="str">
            <v>Электрическая схема</v>
          </cell>
          <cell r="C91" t="str">
            <v>30 дней</v>
          </cell>
        </row>
        <row r="92">
          <cell r="A92" t="str">
            <v>В станция управления не установленны калиброванные плавкие вставки ПР-1,2,3,4;</v>
          </cell>
          <cell r="B92" t="str">
            <v>Электрическая схема</v>
          </cell>
          <cell r="C92" t="str">
            <v>30 дней</v>
          </cell>
        </row>
        <row r="93">
          <cell r="A93" t="str">
            <v>Не закреплен шкаф станции управления к стене</v>
          </cell>
          <cell r="B93" t="str">
            <v>Монтажный чертеж</v>
          </cell>
          <cell r="C93" t="str">
            <v>30 дней</v>
          </cell>
        </row>
        <row r="94">
          <cell r="A94" t="str">
            <v>Не установленны механические блокировки контакторов (КВ-КН)</v>
          </cell>
          <cell r="B94" t="str">
            <v>Электрическая схема</v>
          </cell>
          <cell r="C94" t="str">
            <v>30 дней</v>
          </cell>
        </row>
        <row r="95">
          <cell r="A95" t="str">
            <v>Не пропаяны провода конденсаторов тормоза</v>
          </cell>
          <cell r="B95" t="str">
            <v>Электрическая схема</v>
          </cell>
          <cell r="C95" t="str">
            <v>30 дней</v>
          </cell>
        </row>
        <row r="96">
          <cell r="A96" t="str">
            <v>Требуется замена автоматического выключателя приводаДК</v>
          </cell>
          <cell r="B96" t="str">
            <v>Электрическая схема</v>
          </cell>
          <cell r="C96" t="str">
            <v>30 дней</v>
          </cell>
        </row>
        <row r="97">
          <cell r="A97" t="str">
            <v>Требуется замена ВУ</v>
          </cell>
          <cell r="B97" t="str">
            <v>Руководство по эксплуатации</v>
          </cell>
          <cell r="C97" t="str">
            <v>30 дней</v>
          </cell>
        </row>
        <row r="98">
          <cell r="A98" t="str">
            <v>Не убраны посторонние подключения на ВУ</v>
          </cell>
          <cell r="B98" t="str">
            <v>Руководство по эксплуатации</v>
          </cell>
          <cell r="C98" t="str">
            <v>30 дней</v>
          </cell>
        </row>
        <row r="99">
          <cell r="A99" t="str">
            <v>Не установлены проходные конденсаторы в ВУ</v>
          </cell>
          <cell r="B99" t="str">
            <v>Руководство по эксплуатации</v>
          </cell>
          <cell r="C99" t="str">
            <v>30 дней</v>
          </cell>
        </row>
        <row r="100">
          <cell r="A100" t="str">
            <v>Требуется замена силового клеммника в НКУ</v>
          </cell>
          <cell r="B100" t="str">
            <v>Руководство по эксплуатации</v>
          </cell>
          <cell r="C100" t="str">
            <v>30 дней</v>
          </cell>
        </row>
        <row r="101">
          <cell r="A101" t="str">
            <v>Требуется замена ПВР в НКУ</v>
          </cell>
          <cell r="B101" t="str">
            <v>Руководство по эксплуатации</v>
          </cell>
          <cell r="C101" t="str">
            <v>30 дней</v>
          </cell>
        </row>
        <row r="102">
          <cell r="A102" t="str">
            <v>3g</v>
          </cell>
          <cell r="B102" t="str">
            <v>Руководство по эксплуатации</v>
          </cell>
          <cell r="C102" t="str">
            <v>30 дней</v>
          </cell>
        </row>
        <row r="103">
          <cell r="A103" t="str">
            <v>Нестандартные предохранители в станции управления.</v>
          </cell>
          <cell r="B103" t="str">
            <v>ГОСТ Р 53780-2010 п.5.5.1.1</v>
          </cell>
        </row>
        <row r="104">
          <cell r="A104" t="str">
            <v>Отсутствует ручка на вводном устройстве.</v>
          </cell>
          <cell r="B104" t="str">
            <v>ГОСТ Р 53780-2010 п.5.5.1.2</v>
          </cell>
        </row>
        <row r="105">
          <cell r="A105" t="str">
            <v>3g</v>
          </cell>
        </row>
        <row r="106">
          <cell r="A106" t="str">
            <v>3g</v>
          </cell>
        </row>
        <row r="107">
          <cell r="A107" t="str">
            <v>3g</v>
          </cell>
        </row>
        <row r="108">
          <cell r="A108" t="str">
            <v>3g</v>
          </cell>
        </row>
        <row r="109">
          <cell r="A109" t="str">
            <v>3g</v>
          </cell>
        </row>
        <row r="110">
          <cell r="A110" t="str">
            <v>3g</v>
          </cell>
        </row>
        <row r="111">
          <cell r="A111" t="str">
            <v>3g</v>
          </cell>
        </row>
        <row r="112">
          <cell r="A112" t="str">
            <v>3g</v>
          </cell>
        </row>
        <row r="113">
          <cell r="A113" t="str">
            <v>3g</v>
          </cell>
        </row>
        <row r="114">
          <cell r="A114" t="str">
            <v>3g</v>
          </cell>
        </row>
        <row r="115">
          <cell r="A115" t="str">
            <v>3g</v>
          </cell>
        </row>
        <row r="116">
          <cell r="A116" t="str">
            <v>ДВЕРЬ МП</v>
          </cell>
        </row>
        <row r="117">
          <cell r="A117" t="str">
            <v>Площадка, перед входом в МП, не обеспечена стационарным эл. освещением</v>
          </cell>
          <cell r="B117" t="str">
            <v xml:space="preserve">п. 5.5.6.8, ГОСТ Р 53780-2010 </v>
          </cell>
          <cell r="C117" t="str">
            <v>30 дней</v>
          </cell>
        </row>
        <row r="118">
          <cell r="A118" t="str">
            <v>Освещенность площадки, перед входом в машинное помещение, менее 50 лк.</v>
          </cell>
          <cell r="B118" t="str">
            <v xml:space="preserve">п. 5.5.6.8, ГОСТ Р 53780-2010 </v>
          </cell>
          <cell r="C118" t="str">
            <v>30 дней</v>
          </cell>
        </row>
        <row r="119">
          <cell r="A119" t="str">
            <v>Не закрыта дверь МП на замок</v>
          </cell>
          <cell r="B119" t="str">
            <v xml:space="preserve">п. 5.3.1, ГОСТ Р 53780-2010 </v>
          </cell>
          <cell r="C119" t="str">
            <v>30 дней</v>
          </cell>
        </row>
        <row r="120">
          <cell r="A120" t="str">
            <v>Не закреплена дверная коробка машинного помещения.</v>
          </cell>
          <cell r="B120" t="str">
            <v>ГОСТ Р 53780-2010 п.5.3.3.3</v>
          </cell>
        </row>
        <row r="121">
          <cell r="A121" t="str">
            <v>4g</v>
          </cell>
        </row>
        <row r="122">
          <cell r="A122" t="str">
            <v>4g</v>
          </cell>
        </row>
        <row r="123">
          <cell r="A123" t="str">
            <v>4g</v>
          </cell>
        </row>
        <row r="124">
          <cell r="A124" t="str">
            <v>ОСВЕЩЕНИЕ МП</v>
          </cell>
        </row>
        <row r="125">
          <cell r="A125" t="str">
            <v>Отсутствует освещение в МП</v>
          </cell>
          <cell r="B125" t="str">
            <v xml:space="preserve">п. 5.5.6.11, ГОСТ Р 53780-2010 </v>
          </cell>
          <cell r="C125" t="str">
            <v>30 дней</v>
          </cell>
        </row>
        <row r="126">
          <cell r="A126" t="str">
            <v>Освещение в машинном помещении менее 50 лк</v>
          </cell>
          <cell r="B126" t="str">
            <v>п. 5.5.6.9, ГОСТ Р 53780-2010</v>
          </cell>
          <cell r="C126" t="str">
            <v>30 дней</v>
          </cell>
        </row>
        <row r="127">
          <cell r="A127" t="str">
            <v>Нет выключателя освещения машинного помещения</v>
          </cell>
          <cell r="B127" t="str">
            <v>п. 5.3.3.12, ГОСТ Р 53780-2010</v>
          </cell>
          <cell r="C127" t="str">
            <v>30 дней</v>
          </cell>
        </row>
        <row r="128">
          <cell r="A128" t="str">
            <v xml:space="preserve">Отсутствует  хоз.фаза для освещения МП </v>
          </cell>
          <cell r="B128" t="str">
            <v>Руководство по эксплуатации</v>
          </cell>
          <cell r="C128" t="str">
            <v>30 дней</v>
          </cell>
        </row>
        <row r="129">
          <cell r="A129" t="str">
            <v>5g</v>
          </cell>
        </row>
        <row r="130">
          <cell r="A130" t="str">
            <v>5g</v>
          </cell>
        </row>
        <row r="131">
          <cell r="A131" t="str">
            <v>5g</v>
          </cell>
        </row>
        <row r="132">
          <cell r="A132" t="str">
            <v>5g</v>
          </cell>
        </row>
        <row r="133">
          <cell r="A133" t="str">
            <v>5g</v>
          </cell>
        </row>
        <row r="134">
          <cell r="A134" t="str">
            <v>5g</v>
          </cell>
        </row>
        <row r="135">
          <cell r="A135" t="str">
            <v>ОГРАЖДЕНИЕ  МП</v>
          </cell>
        </row>
        <row r="136">
          <cell r="A136" t="str">
            <v>Заблокирован решёткой дверной проём</v>
          </cell>
          <cell r="B136" t="str">
            <v>Руководство по эксплуатации</v>
          </cell>
          <cell r="C136" t="str">
            <v>30 дней</v>
          </cell>
        </row>
        <row r="137">
          <cell r="A137" t="str">
            <v>Отсутствует доступ в  машинное помещение</v>
          </cell>
          <cell r="B137" t="str">
            <v>п. 5.3.2, ГОСТ Р 53780-2010</v>
          </cell>
          <cell r="C137" t="str">
            <v>30 дней</v>
          </cell>
        </row>
        <row r="138">
          <cell r="A138" t="str">
            <v>Дыра в стене машинного помещения.</v>
          </cell>
          <cell r="B138" t="str">
            <v>ГОСТ Р 53780-2010 п.5.3.3.1</v>
          </cell>
        </row>
        <row r="139">
          <cell r="A139" t="str">
            <v>Течь крыши в машинном помещении.</v>
          </cell>
          <cell r="B139" t="str">
            <v>ГОСТ Р 53780-2010 п.5.3.1</v>
          </cell>
        </row>
        <row r="140">
          <cell r="A140" t="str">
            <v>Постороннее оборудование в машинном помещении.</v>
          </cell>
          <cell r="B140" t="str">
            <v>ГОСТ Р 53780-2010 п.5.3.2.3</v>
          </cell>
        </row>
        <row r="141">
          <cell r="A141" t="str">
            <v>Не застеклена рама в МП для обеспечения температурного режима.</v>
          </cell>
          <cell r="B141" t="str">
            <v>ГОСТ Р 53780-2010 п.5.3.3.1</v>
          </cell>
        </row>
        <row r="142">
          <cell r="A142" t="str">
            <v>Осыпается штукатурка отделки стен в машинном помещении.</v>
          </cell>
          <cell r="B142" t="str">
            <v>Положение о порядке организации эксплуатации лифтов в РФ п.2.7.9.</v>
          </cell>
        </row>
        <row r="143">
          <cell r="A143" t="str">
            <v>ОГРАЖДЕНИЕ ШАХТЫ И ПРИЯМКА</v>
          </cell>
        </row>
        <row r="144">
          <cell r="A144" t="str">
            <v>Не произведены строительные мероприятия по защищенности приямка от попадания в него грунтовых и сточных вод</v>
          </cell>
          <cell r="B144" t="str">
            <v xml:space="preserve">п. 5.2.11.1, ГОСТ Р 53780-2010 </v>
          </cell>
          <cell r="C144" t="str">
            <v>30 дней</v>
          </cell>
        </row>
        <row r="145">
          <cell r="A145" t="str">
            <v>Не заперт люк в приямке</v>
          </cell>
          <cell r="B145" t="str">
            <v>Руководство по эксплуатации</v>
          </cell>
          <cell r="C145" t="str">
            <v>30 дней</v>
          </cell>
        </row>
        <row r="146">
          <cell r="A146" t="str">
            <v>Не обтянуты болтовые соединения порога 7-го этажа</v>
          </cell>
          <cell r="B146" t="str">
            <v>Монтажный чертеж</v>
          </cell>
          <cell r="C146" t="str">
            <v>30 дней</v>
          </cell>
        </row>
        <row r="147">
          <cell r="A147" t="str">
            <v>Не обтянуты болтовые соединения порога 9-го этажа</v>
          </cell>
          <cell r="B147" t="str">
            <v>Монтажный чертеж</v>
          </cell>
          <cell r="C147" t="str">
            <v>30 дней</v>
          </cell>
        </row>
        <row r="148">
          <cell r="A148" t="str">
            <v>Не обтянуты болтовые соединения порога 5 - 8-го этажа</v>
          </cell>
          <cell r="B148" t="str">
            <v>Монтажный чертеж</v>
          </cell>
          <cell r="C148" t="str">
            <v>30 дней</v>
          </cell>
        </row>
        <row r="149">
          <cell r="A149" t="str">
            <v>Не закреплена коробка проема ДШ 6-го этажа</v>
          </cell>
          <cell r="B149" t="str">
            <v>Монтажный чертеж</v>
          </cell>
          <cell r="C149" t="str">
            <v>30 дней</v>
          </cell>
        </row>
        <row r="150">
          <cell r="A150" t="str">
            <v>Не закреплена коробка проема ДШ 8-го этажа</v>
          </cell>
          <cell r="B150" t="str">
            <v>Монтажный чертеж</v>
          </cell>
          <cell r="C150" t="str">
            <v>30 дней</v>
          </cell>
        </row>
        <row r="151">
          <cell r="A151" t="str">
            <v>Отсутствует обрамление ДШ</v>
          </cell>
          <cell r="B151" t="str">
            <v xml:space="preserve">п. 5.2.3, ГОСТ Р 53780-2010 </v>
          </cell>
          <cell r="C151" t="str">
            <v>30 дней</v>
          </cell>
        </row>
        <row r="152">
          <cell r="A152" t="str">
            <v>7g</v>
          </cell>
        </row>
        <row r="153">
          <cell r="A153" t="str">
            <v>7g</v>
          </cell>
        </row>
        <row r="154">
          <cell r="A154" t="str">
            <v>7g</v>
          </cell>
        </row>
        <row r="155">
          <cell r="A155" t="str">
            <v>7g</v>
          </cell>
        </row>
        <row r="156">
          <cell r="A156" t="str">
            <v>7g</v>
          </cell>
        </row>
        <row r="157">
          <cell r="A157" t="str">
            <v>7g</v>
          </cell>
        </row>
        <row r="158">
          <cell r="A158" t="str">
            <v>ОСВЕЩЕНИЕ ШАХТЫ И ПРИЯМКА</v>
          </cell>
        </row>
        <row r="159">
          <cell r="A159" t="str">
            <v>Отсутствует освещение в шахте лифта</v>
          </cell>
          <cell r="B159" t="str">
            <v xml:space="preserve">п. 5.5.6.6, ГОСТ Р 53780-2010 </v>
          </cell>
          <cell r="C159" t="str">
            <v>30 дней</v>
          </cell>
        </row>
        <row r="160">
          <cell r="A160" t="str">
            <v>Задействовать дополнительное освещение в шахте лифта</v>
          </cell>
          <cell r="B160" t="str">
            <v xml:space="preserve">п. 5.5.6.6, ГОСТ Р 53780-2010 </v>
          </cell>
          <cell r="C160" t="str">
            <v>30 дней</v>
          </cell>
        </row>
        <row r="161">
          <cell r="A161" t="str">
            <v>Освещение в шахте лифта менее 50 лк.</v>
          </cell>
          <cell r="B161" t="str">
            <v xml:space="preserve">п. 5.5.6.6, ГОСТ Р 53780-2010 </v>
          </cell>
          <cell r="C161" t="str">
            <v>30 дней</v>
          </cell>
        </row>
        <row r="162">
          <cell r="A162" t="str">
            <v>Отсутствует выключатель освещения шахты лифта</v>
          </cell>
          <cell r="B162" t="str">
            <v xml:space="preserve">п. 5.5.1.4, ГОСТ Р 53780-2010 </v>
          </cell>
          <cell r="C162" t="str">
            <v>30 дней</v>
          </cell>
        </row>
        <row r="163">
          <cell r="A163" t="str">
            <v>Отсутствует хоз.фазу для освещения шахты</v>
          </cell>
          <cell r="B163" t="str">
            <v>Руководство по эксплуатации</v>
          </cell>
          <cell r="C163" t="str">
            <v>30 дней</v>
          </cell>
        </row>
        <row r="164">
          <cell r="A164" t="str">
            <v>8g</v>
          </cell>
        </row>
        <row r="165">
          <cell r="A165" t="str">
            <v>8g</v>
          </cell>
        </row>
        <row r="166">
          <cell r="A166" t="str">
            <v>8g</v>
          </cell>
        </row>
        <row r="167">
          <cell r="A167" t="str">
            <v>8g</v>
          </cell>
        </row>
        <row r="168">
          <cell r="A168" t="str">
            <v>8g</v>
          </cell>
        </row>
        <row r="169">
          <cell r="A169" t="str">
            <v>8g</v>
          </cell>
        </row>
        <row r="170">
          <cell r="A170" t="str">
            <v>8g</v>
          </cell>
        </row>
        <row r="171">
          <cell r="A171" t="str">
            <v>НАПРАВЛЯЮЩИЕ КАБИНЫ</v>
          </cell>
        </row>
        <row r="172">
          <cell r="A172" t="str">
            <v>Требуется замена вкладышей кабины</v>
          </cell>
          <cell r="B172" t="str">
            <v xml:space="preserve">п. 5.4.4.14, ГОСТ Р 53780-2010 </v>
          </cell>
          <cell r="C172" t="str">
            <v>30 дней</v>
          </cell>
        </row>
        <row r="173">
          <cell r="A173" t="str">
            <v>Требуется замена верхних вкладышей кабины</v>
          </cell>
          <cell r="B173" t="str">
            <v xml:space="preserve">п. 5.4.4.14, ГОСТ Р 53780-2010 </v>
          </cell>
          <cell r="C173" t="str">
            <v>30 дней</v>
          </cell>
        </row>
        <row r="174">
          <cell r="A174" t="str">
            <v>Требуется замена нижних вкладышей кабины</v>
          </cell>
          <cell r="B174" t="str">
            <v xml:space="preserve">п. 5.4.4.14, ГОСТ Р 53780-2010 </v>
          </cell>
          <cell r="C174" t="str">
            <v>30 дней</v>
          </cell>
        </row>
        <row r="175">
          <cell r="A175" t="str">
            <v>Не закреплены верхние вкладыши кабины</v>
          </cell>
          <cell r="B175" t="str">
            <v>Руководство по эксплуатации</v>
          </cell>
          <cell r="C175" t="str">
            <v>30 дней</v>
          </cell>
        </row>
        <row r="176">
          <cell r="A176" t="str">
            <v>Не закреплены нижние вкладыши кабины</v>
          </cell>
          <cell r="B176" t="str">
            <v>Руководство по эксплуатации</v>
          </cell>
          <cell r="C176" t="str">
            <v>30 дней</v>
          </cell>
        </row>
        <row r="177">
          <cell r="A177" t="str">
            <v>Не отрегулирован штихмасс направляющих кабины</v>
          </cell>
          <cell r="B177" t="str">
            <v xml:space="preserve">п. 5.4.2.3, ГОСТ Р 53780-2010 </v>
          </cell>
          <cell r="C177" t="str">
            <v>30 дней</v>
          </cell>
        </row>
        <row r="178">
          <cell r="A178" t="str">
            <v>Не смазаны направляющие кабины</v>
          </cell>
          <cell r="B178" t="str">
            <v>Руководство по эксплуатации</v>
          </cell>
          <cell r="C178" t="str">
            <v>30 дней</v>
          </cell>
        </row>
        <row r="179">
          <cell r="A179" t="str">
            <v>9g</v>
          </cell>
        </row>
        <row r="180">
          <cell r="A180" t="str">
            <v>9g</v>
          </cell>
        </row>
        <row r="181">
          <cell r="A181" t="str">
            <v>9g</v>
          </cell>
        </row>
        <row r="182">
          <cell r="A182" t="str">
            <v>9g</v>
          </cell>
        </row>
        <row r="183">
          <cell r="A183" t="str">
            <v>9g</v>
          </cell>
        </row>
        <row r="184">
          <cell r="A184" t="str">
            <v>9g</v>
          </cell>
        </row>
        <row r="185">
          <cell r="A185" t="str">
            <v>9g</v>
          </cell>
        </row>
        <row r="186">
          <cell r="A186" t="str">
            <v>НАПРАВЛЯЮЩИЕ ПРОТИВОВЕСА</v>
          </cell>
        </row>
        <row r="187">
          <cell r="A187" t="str">
            <v>Требуется замена вкладышей противовеса</v>
          </cell>
          <cell r="B187" t="str">
            <v>Руководство по эксплуатации</v>
          </cell>
          <cell r="C187" t="str">
            <v>30 дней</v>
          </cell>
        </row>
        <row r="188">
          <cell r="A188" t="str">
            <v>Требуется замена верхних вкладышей противовеса</v>
          </cell>
          <cell r="B188" t="str">
            <v>Руководство по эксплуатации</v>
          </cell>
          <cell r="C188" t="str">
            <v>30 дней</v>
          </cell>
        </row>
        <row r="189">
          <cell r="A189" t="str">
            <v>Требуется замена нижних вкладышей противовеса</v>
          </cell>
          <cell r="B189" t="str">
            <v>Руководство по эксплуатации</v>
          </cell>
          <cell r="C189" t="str">
            <v>30 дней</v>
          </cell>
        </row>
        <row r="190">
          <cell r="A190" t="str">
            <v>Не смазаны направляющие противовеса</v>
          </cell>
          <cell r="B190" t="str">
            <v>Руководство по эксплуатации</v>
          </cell>
          <cell r="C190" t="str">
            <v>30 дней</v>
          </cell>
        </row>
        <row r="191">
          <cell r="A191" t="str">
            <v>Отрегулировать штихмас направляющих противовеса</v>
          </cell>
          <cell r="B191" t="str">
            <v xml:space="preserve">п. 5.4.2.3, ГОСТ Р 53780-2010 </v>
          </cell>
          <cell r="C191" t="str">
            <v>30 дней</v>
          </cell>
        </row>
        <row r="192">
          <cell r="A192" t="str">
            <v>10g</v>
          </cell>
        </row>
        <row r="193">
          <cell r="A193" t="str">
            <v>10g</v>
          </cell>
        </row>
        <row r="194">
          <cell r="A194" t="str">
            <v>10g</v>
          </cell>
        </row>
        <row r="195">
          <cell r="A195" t="str">
            <v>10g</v>
          </cell>
        </row>
        <row r="196">
          <cell r="A196" t="str">
            <v>10g</v>
          </cell>
        </row>
        <row r="197">
          <cell r="A197" t="str">
            <v>10g</v>
          </cell>
        </row>
        <row r="198">
          <cell r="A198" t="str">
            <v>10g</v>
          </cell>
        </row>
        <row r="199">
          <cell r="A199" t="str">
            <v>ЗАКЛАДНЫЕ ДЕТАЛИ НАПРАВЛЯЮЩИХ</v>
          </cell>
        </row>
        <row r="200">
          <cell r="A200" t="str">
            <v xml:space="preserve">Не закреплены кронштейны направляющих кабины в районе </v>
          </cell>
          <cell r="B200" t="str">
            <v>Монтажный чертеж</v>
          </cell>
          <cell r="C200" t="str">
            <v>30 дней</v>
          </cell>
        </row>
        <row r="201">
          <cell r="A201" t="str">
            <v xml:space="preserve">Не закреплены кронштейны направляющих противовеса в районе </v>
          </cell>
          <cell r="B201" t="str">
            <v>Монтажный чертеж</v>
          </cell>
          <cell r="C201" t="str">
            <v>30 дней</v>
          </cell>
        </row>
        <row r="202">
          <cell r="A202" t="str">
            <v>Не обтянуты болтовые соединения по шахте</v>
          </cell>
          <cell r="B202" t="str">
            <v>Руководство по эксплуатации</v>
          </cell>
          <cell r="C202" t="str">
            <v>30 дней</v>
          </cell>
        </row>
        <row r="203">
          <cell r="A203" t="str">
            <v xml:space="preserve">Ослабло крепление закладных направляющих противовеса </v>
          </cell>
          <cell r="B203" t="str">
            <v>Руководство по эксплуатации</v>
          </cell>
        </row>
        <row r="204">
          <cell r="A204" t="str">
            <v>11g</v>
          </cell>
        </row>
        <row r="205">
          <cell r="A205" t="str">
            <v>11g</v>
          </cell>
        </row>
        <row r="206">
          <cell r="A206" t="str">
            <v>11g</v>
          </cell>
        </row>
        <row r="207">
          <cell r="A207" t="str">
            <v>11g</v>
          </cell>
        </row>
        <row r="208">
          <cell r="A208" t="str">
            <v>11g</v>
          </cell>
        </row>
        <row r="209">
          <cell r="A209" t="str">
            <v>11g</v>
          </cell>
        </row>
        <row r="210">
          <cell r="A210" t="str">
            <v>ПОДВЕСКА КАБИНЫ</v>
          </cell>
        </row>
        <row r="211">
          <cell r="A211" t="str">
            <v>Не выровнена балансирная подвеска кабины</v>
          </cell>
          <cell r="B211" t="str">
            <v>Руководство по эксплуатации</v>
          </cell>
          <cell r="C211" t="str">
            <v>30 дней</v>
          </cell>
        </row>
        <row r="212">
          <cell r="A212" t="str">
            <v>Требуется замена выключателя СПК</v>
          </cell>
          <cell r="B212" t="str">
            <v>Руководство по эксплуатации</v>
          </cell>
          <cell r="C212" t="str">
            <v>30 дней</v>
          </cell>
        </row>
        <row r="213">
          <cell r="A213" t="str">
            <v>Требуется замена выключателя ловителей (ВЛ)</v>
          </cell>
          <cell r="B213" t="str">
            <v>Руководство по эксплуатации</v>
          </cell>
          <cell r="C213" t="str">
            <v>30 дней</v>
          </cell>
        </row>
        <row r="214">
          <cell r="A214" t="str">
            <v>Требуется замена выключателя ловителей (ВЛ) на несамовозвратный</v>
          </cell>
          <cell r="B214" t="str">
            <v>Руководство по эксплуатации</v>
          </cell>
          <cell r="C214" t="str">
            <v>30 дней</v>
          </cell>
        </row>
        <row r="215">
          <cell r="A215" t="str">
            <v>Не отрегулирована рамка СПК на кабине</v>
          </cell>
          <cell r="B215" t="str">
            <v>Руководство по эксплуатации</v>
          </cell>
          <cell r="C215" t="str">
            <v>30 дней</v>
          </cell>
        </row>
        <row r="216">
          <cell r="A216" t="str">
            <v>Не отрегулирована тяга ловителей на кабине лифта</v>
          </cell>
          <cell r="B216" t="str">
            <v>Руководство по эксплуатации</v>
          </cell>
          <cell r="C216" t="str">
            <v>30 дней</v>
          </cell>
        </row>
        <row r="217">
          <cell r="A217" t="str">
            <v>12g</v>
          </cell>
        </row>
        <row r="218">
          <cell r="A218" t="str">
            <v>12g</v>
          </cell>
        </row>
        <row r="219">
          <cell r="A219" t="str">
            <v>12g</v>
          </cell>
        </row>
        <row r="220">
          <cell r="A220" t="str">
            <v>12g</v>
          </cell>
        </row>
        <row r="221">
          <cell r="A221" t="str">
            <v>12g</v>
          </cell>
        </row>
        <row r="222">
          <cell r="A222" t="str">
            <v>12g</v>
          </cell>
        </row>
        <row r="223">
          <cell r="A223" t="str">
            <v>12g</v>
          </cell>
        </row>
        <row r="224">
          <cell r="A224" t="str">
            <v>12g</v>
          </cell>
        </row>
        <row r="225">
          <cell r="A225" t="str">
            <v>12g</v>
          </cell>
        </row>
        <row r="226">
          <cell r="A226" t="str">
            <v>КУПЕ КАБИНЫ</v>
          </cell>
        </row>
        <row r="227">
          <cell r="A227" t="str">
            <v>Требуется замена купе кабины</v>
          </cell>
          <cell r="B227" t="str">
            <v xml:space="preserve">п. 5.4.4.2.4, ГОСТ Р 53780-2010 </v>
          </cell>
          <cell r="C227" t="str">
            <v>30 дней</v>
          </cell>
        </row>
        <row r="228">
          <cell r="A228" t="str">
            <v>Сквозные отверстия в кабине</v>
          </cell>
          <cell r="B228" t="str">
            <v xml:space="preserve">п. 5.4.4.2.1, ГОСТ Р 53780-2010 </v>
          </cell>
          <cell r="C228" t="str">
            <v>30 дней</v>
          </cell>
        </row>
        <row r="229">
          <cell r="A229" t="str">
            <v>Отсутствует аварийное освещение кабины</v>
          </cell>
          <cell r="B229" t="str">
            <v xml:space="preserve">п. 5.5.6.15.2, ГОСТ Р 53780-2010 </v>
          </cell>
          <cell r="C229" t="str">
            <v>30 дней</v>
          </cell>
        </row>
        <row r="230">
          <cell r="A230" t="str">
            <v>Дыра в купе кабины</v>
          </cell>
          <cell r="B230" t="str">
            <v xml:space="preserve">п. 5.4.4.2.1, ГОСТ Р 53780-2010 </v>
          </cell>
          <cell r="C230" t="str">
            <v>30 дней</v>
          </cell>
        </row>
        <row r="231">
          <cell r="A231" t="str">
            <v xml:space="preserve">Отсутствуют сведения в кабине лифта </v>
          </cell>
          <cell r="B231" t="str">
            <v>п. 5.4.4.15, ГОСТ Р 53780-2010</v>
          </cell>
          <cell r="C231" t="str">
            <v>30 дней</v>
          </cell>
        </row>
        <row r="232">
          <cell r="A232" t="str">
            <v>Отсутствует освещение кабины</v>
          </cell>
          <cell r="B232" t="str">
            <v>п. 5.5.6.15, ГОСТ Р 53780-2010</v>
          </cell>
          <cell r="C232" t="str">
            <v>30 дней</v>
          </cell>
        </row>
        <row r="233">
          <cell r="A233" t="str">
            <v>Освещенность кабины менее 50 лк</v>
          </cell>
          <cell r="B233" t="str">
            <v>п. 5.5.6.15, ГОСТ Р 53780-2010</v>
          </cell>
          <cell r="C233" t="str">
            <v>30 дней</v>
          </cell>
        </row>
        <row r="234">
          <cell r="A234" t="str">
            <v>Отсутствует второй источник освещения кабины лифта</v>
          </cell>
          <cell r="B234" t="str">
            <v>п. 5.5.6.15.1, ГОСТ Р 53780-2010</v>
          </cell>
          <cell r="C234" t="str">
            <v>30 дней</v>
          </cell>
        </row>
        <row r="235">
          <cell r="A235" t="str">
            <v>В кабине лифта отсутстствуют правила пользования лифтом</v>
          </cell>
          <cell r="B235" t="str">
            <v>Руководство по эксплуатации</v>
          </cell>
          <cell r="C235" t="str">
            <v>30 дней</v>
          </cell>
        </row>
        <row r="236">
          <cell r="A236" t="str">
            <v>Не закреплены стенки купе кабины лифта</v>
          </cell>
          <cell r="B236" t="str">
            <v>Руководство по эксплуатации</v>
          </cell>
          <cell r="C236" t="str">
            <v>30 дней</v>
          </cell>
        </row>
        <row r="237">
          <cell r="A237" t="str">
            <v>Требуется замена плафона светильника в кабине лифта</v>
          </cell>
          <cell r="B237" t="str">
            <v>Руководство по эксплуатации</v>
          </cell>
          <cell r="C237" t="str">
            <v>30 дней</v>
          </cell>
        </row>
        <row r="238">
          <cell r="A238" t="str">
            <v>Закрепить плафон светильника в кабине лифта</v>
          </cell>
          <cell r="B238" t="str">
            <v>Руководство по эксплуатации</v>
          </cell>
          <cell r="C238" t="str">
            <v>30 дней</v>
          </cell>
        </row>
        <row r="239">
          <cell r="A239" t="str">
            <v>Не отрегулировано устройство, контролирующие перегруз кабины лифта</v>
          </cell>
          <cell r="B239" t="str">
            <v>п. 5.5.3.15, ГОСТ Р 53780-2010</v>
          </cell>
          <cell r="C239" t="str">
            <v>30 дней</v>
          </cell>
        </row>
        <row r="240">
          <cell r="A240" t="str">
            <v>Требуется замена порога кабины</v>
          </cell>
          <cell r="B240" t="str">
            <v>п. 5.4.1.6, ГОСТ Р 53780-2010</v>
          </cell>
          <cell r="C240" t="str">
            <v>30 дней</v>
          </cell>
        </row>
        <row r="241">
          <cell r="A241" t="str">
            <v>13g</v>
          </cell>
        </row>
        <row r="242">
          <cell r="A242" t="str">
            <v>13g</v>
          </cell>
        </row>
        <row r="243">
          <cell r="A243" t="str">
            <v>13g</v>
          </cell>
        </row>
        <row r="244">
          <cell r="A244" t="str">
            <v>13g</v>
          </cell>
        </row>
        <row r="245">
          <cell r="A245" t="str">
            <v>13g</v>
          </cell>
        </row>
        <row r="246">
          <cell r="A246" t="str">
            <v>13g</v>
          </cell>
        </row>
        <row r="247">
          <cell r="A247" t="str">
            <v>13g</v>
          </cell>
        </row>
        <row r="248">
          <cell r="A248" t="str">
            <v>13g</v>
          </cell>
        </row>
        <row r="249">
          <cell r="A249" t="str">
            <v>13g</v>
          </cell>
        </row>
        <row r="250">
          <cell r="A250" t="str">
            <v>13g</v>
          </cell>
        </row>
        <row r="251">
          <cell r="A251" t="str">
            <v>КАРКАС КАБИНЫ</v>
          </cell>
        </row>
        <row r="252">
          <cell r="A252" t="str">
            <v>Ржавчина и не окрашен нижний каркас кабины</v>
          </cell>
          <cell r="B252" t="str">
            <v>Руководство по эксплуатации</v>
          </cell>
          <cell r="C252" t="str">
            <v>30 дней</v>
          </cell>
        </row>
        <row r="253">
          <cell r="A253" t="str">
            <v>Коррозия нижнего каркаса кабины</v>
          </cell>
          <cell r="B253" t="str">
            <v>Руководство по эксплуатации</v>
          </cell>
          <cell r="C253" t="str">
            <v>30 дней</v>
          </cell>
        </row>
        <row r="254">
          <cell r="A254" t="str">
            <v>Обильная коррозия нижнего каркаса кабины</v>
          </cell>
          <cell r="B254" t="str">
            <v>Руководство по эксплуатации</v>
          </cell>
          <cell r="C254" t="str">
            <v>30 дней</v>
          </cell>
        </row>
        <row r="255">
          <cell r="A255" t="str">
            <v>Отсутствует вертикальный щит под порогом кабины</v>
          </cell>
          <cell r="B255" t="str">
            <v xml:space="preserve">п. 5.4.4.5, ГОСТ Р 53780-2010 </v>
          </cell>
          <cell r="C255" t="str">
            <v>30 дней</v>
          </cell>
        </row>
        <row r="256">
          <cell r="A256" t="str">
            <v>Не отрегулирован вертикальный щит под порогом кабины</v>
          </cell>
          <cell r="B256" t="str">
            <v>п. 5.4.4.5, ГОСТ Р 53780-2010</v>
          </cell>
          <cell r="C256" t="str">
            <v>30 дней</v>
          </cell>
        </row>
        <row r="257">
          <cell r="A257" t="str">
            <v>Отсутствует ограждение на крыши кабины</v>
          </cell>
          <cell r="B257" t="str">
            <v>п. 5.4.4.3.3, ГОСТ Р 53780-2010</v>
          </cell>
          <cell r="C257" t="str">
            <v>30 дней</v>
          </cell>
        </row>
        <row r="258">
          <cell r="A258" t="str">
            <v>14g</v>
          </cell>
        </row>
        <row r="259">
          <cell r="A259" t="str">
            <v>14g</v>
          </cell>
        </row>
        <row r="260">
          <cell r="A260" t="str">
            <v>14g</v>
          </cell>
        </row>
        <row r="261">
          <cell r="A261" t="str">
            <v>14g</v>
          </cell>
        </row>
        <row r="262">
          <cell r="A262" t="str">
            <v>14g</v>
          </cell>
        </row>
        <row r="263">
          <cell r="A263" t="str">
            <v>14g</v>
          </cell>
        </row>
        <row r="264">
          <cell r="A264" t="str">
            <v>14g</v>
          </cell>
        </row>
        <row r="265">
          <cell r="A265" t="str">
            <v>14g</v>
          </cell>
        </row>
        <row r="266">
          <cell r="A266" t="str">
            <v>ДВЕРИ КАБИНЫ</v>
          </cell>
        </row>
        <row r="267">
          <cell r="A267" t="str">
            <v>Требуется замена створки ДК</v>
          </cell>
          <cell r="B267" t="str">
            <v xml:space="preserve">п. 5.4.4.8.4, ГОСТ Р 53780-2010 </v>
          </cell>
          <cell r="C267" t="str">
            <v>30 дней</v>
          </cell>
        </row>
        <row r="268">
          <cell r="A268" t="str">
            <v>Не закреплены створки ДК</v>
          </cell>
          <cell r="B268" t="str">
            <v>Руководство по эксплуатации</v>
          </cell>
          <cell r="C268" t="str">
            <v>30 дней</v>
          </cell>
        </row>
        <row r="269">
          <cell r="A269" t="str">
            <v>Отсутствует обрамление ДК</v>
          </cell>
          <cell r="B269" t="str">
            <v xml:space="preserve">п. 5.4.4.8.1, ГОСТ Р 53780-2010 </v>
          </cell>
          <cell r="C269" t="str">
            <v>30 дней</v>
          </cell>
        </row>
        <row r="270">
          <cell r="A270" t="str">
            <v>Не выставлена левая створка ДК по  вертикали</v>
          </cell>
          <cell r="B270" t="str">
            <v>Руководство по эксплуатации</v>
          </cell>
          <cell r="C270" t="str">
            <v>30 дней</v>
          </cell>
        </row>
        <row r="271">
          <cell r="A271" t="str">
            <v>Отсутствует электрическое устройство безопасности</v>
          </cell>
          <cell r="B271" t="str">
            <v>п. 5.5.4.18, ГОСТ Р 53780-2010</v>
          </cell>
          <cell r="C271" t="str">
            <v>30 дней</v>
          </cell>
        </row>
        <row r="272">
          <cell r="A272" t="str">
            <v>Не выставлена правая створка ДК по  вертикали</v>
          </cell>
          <cell r="B272" t="str">
            <v>Руководство по эксплуатации</v>
          </cell>
          <cell r="C272" t="str">
            <v>30 дней</v>
          </cell>
        </row>
        <row r="273">
          <cell r="A273" t="str">
            <v>Не выровнены створки ДК</v>
          </cell>
          <cell r="B273" t="str">
            <v>Руководство по эксплуатации</v>
          </cell>
          <cell r="C273" t="str">
            <v>30 дней</v>
          </cell>
        </row>
        <row r="274">
          <cell r="A274" t="str">
            <v>Не отрегулированы створки ДК</v>
          </cell>
          <cell r="B274" t="str">
            <v>Руководство по эксплуатации</v>
          </cell>
          <cell r="C274" t="str">
            <v>30 дней</v>
          </cell>
        </row>
        <row r="275">
          <cell r="A275" t="str">
            <v>Требуется замена каретки ДК</v>
          </cell>
          <cell r="B275" t="str">
            <v>Руководство по эксплуатации</v>
          </cell>
          <cell r="C275" t="str">
            <v>30 дней</v>
          </cell>
        </row>
        <row r="276">
          <cell r="A276" t="str">
            <v>Не задействован фотореверс ДК</v>
          </cell>
          <cell r="B276" t="str">
            <v>Руководство по эксплуатации</v>
          </cell>
          <cell r="C276" t="str">
            <v>30 дней</v>
          </cell>
        </row>
        <row r="277">
          <cell r="A277" t="str">
            <v>Выдержка времени на закрытие ДК меньше 7 сек.</v>
          </cell>
          <cell r="B277" t="str">
            <v>Электрическая схема</v>
          </cell>
          <cell r="C277" t="str">
            <v>30 дней</v>
          </cell>
        </row>
        <row r="278">
          <cell r="A278" t="str">
            <v>Отсутствует уплотнительная резинка створок ДК</v>
          </cell>
          <cell r="B278" t="str">
            <v xml:space="preserve">п. 5.4.1.11, ГОСТ Р 53780-2010 </v>
          </cell>
          <cell r="C278" t="str">
            <v>30 дней</v>
          </cell>
        </row>
        <row r="279">
          <cell r="A279" t="str">
            <v>Не отрегулирована точность остановки кабины</v>
          </cell>
          <cell r="B279" t="str">
            <v xml:space="preserve">п. 4.7, ГОСТ Р 53780-2010 </v>
          </cell>
          <cell r="C279" t="str">
            <v>30 дней</v>
          </cell>
        </row>
        <row r="280">
          <cell r="A280" t="str">
            <v>Не отрегулирована точность остановки кабины по этажам</v>
          </cell>
          <cell r="B280" t="str">
            <v xml:space="preserve">п. 4.7, ГОСТ Р 53780-2010 </v>
          </cell>
          <cell r="C280" t="str">
            <v>30 дней</v>
          </cell>
        </row>
        <row r="281">
          <cell r="A281" t="str">
            <v>Не отрегулирована точность остановки кабины 9 этажа</v>
          </cell>
          <cell r="B281" t="str">
            <v xml:space="preserve">п. 4.7, ГОСТ Р 53780-2010 </v>
          </cell>
          <cell r="C281" t="str">
            <v>30 дней</v>
          </cell>
        </row>
        <row r="282">
          <cell r="A282" t="str">
            <v>Не отрегулирован зазор между роликом двуплечего рычага и отводки кабины по этажам</v>
          </cell>
          <cell r="B282" t="str">
            <v>Руководство по эксплуатации</v>
          </cell>
          <cell r="C282" t="str">
            <v>30 дней</v>
          </cell>
        </row>
        <row r="283">
          <cell r="A283" t="str">
            <v>15g</v>
          </cell>
        </row>
        <row r="284">
          <cell r="A284" t="str">
            <v>15g</v>
          </cell>
        </row>
        <row r="285">
          <cell r="A285" t="str">
            <v>15g</v>
          </cell>
        </row>
        <row r="286">
          <cell r="A286" t="str">
            <v>15g</v>
          </cell>
        </row>
        <row r="287">
          <cell r="A287" t="str">
            <v>15g</v>
          </cell>
        </row>
        <row r="288">
          <cell r="A288" t="str">
            <v>15g</v>
          </cell>
        </row>
        <row r="289">
          <cell r="A289" t="str">
            <v>15g</v>
          </cell>
        </row>
        <row r="290">
          <cell r="A290" t="str">
            <v>15g</v>
          </cell>
        </row>
        <row r="291">
          <cell r="A291" t="str">
            <v>15g</v>
          </cell>
        </row>
        <row r="292">
          <cell r="A292" t="str">
            <v>15g</v>
          </cell>
        </row>
        <row r="293">
          <cell r="A293" t="str">
            <v>ПРИВОД ДВЕРЕЙ КАБИНЫ</v>
          </cell>
        </row>
        <row r="294">
          <cell r="A294" t="str">
            <v>Требуется замена штока реверса ДК</v>
          </cell>
          <cell r="B294" t="str">
            <v>Руководство по эксплуатации</v>
          </cell>
          <cell r="C294" t="str">
            <v>30 дней</v>
          </cell>
        </row>
        <row r="295">
          <cell r="A295" t="str">
            <v>Требуется замена шкива эл.двигателя привода ДК</v>
          </cell>
          <cell r="B295" t="str">
            <v>Руководство по эксплуатации</v>
          </cell>
          <cell r="C295" t="str">
            <v>30 дней</v>
          </cell>
        </row>
        <row r="296">
          <cell r="A296" t="str">
            <v>Требуется замена редуктора привода ДК</v>
          </cell>
          <cell r="B296" t="str">
            <v>Руководство по эксплуатации</v>
          </cell>
          <cell r="C296" t="str">
            <v>30 дней</v>
          </cell>
        </row>
        <row r="297">
          <cell r="A297" t="str">
            <v>Люфт водила привода ДК</v>
          </cell>
          <cell r="B297" t="str">
            <v>Руководство по эксплуатации</v>
          </cell>
          <cell r="C297" t="str">
            <v>30 дней</v>
          </cell>
        </row>
        <row r="298">
          <cell r="A298" t="str">
            <v>Требуется замена ролика водила привода ДК</v>
          </cell>
          <cell r="B298" t="str">
            <v>Руководство по эксплуатации</v>
          </cell>
          <cell r="C298" t="str">
            <v>30 дней</v>
          </cell>
        </row>
        <row r="299">
          <cell r="A299" t="str">
            <v>Требуется замена ремня привода ДК</v>
          </cell>
          <cell r="B299" t="str">
            <v>Руководство по эксплуатации</v>
          </cell>
          <cell r="C299" t="str">
            <v>30 дней</v>
          </cell>
        </row>
        <row r="300">
          <cell r="A300" t="str">
            <v xml:space="preserve"> Устройство реверсирования ДК не отрегулировано</v>
          </cell>
          <cell r="B300" t="str">
            <v>п. 5.4.1.9.1, ГОСТ Р 53780-2010</v>
          </cell>
          <cell r="C300" t="str">
            <v>30 дней</v>
          </cell>
        </row>
        <row r="301">
          <cell r="A301" t="str">
            <v>Не отрегулировано ВКО, ВКЗ</v>
          </cell>
          <cell r="B301" t="str">
            <v>Руководство по эксплуатации</v>
          </cell>
          <cell r="C301" t="str">
            <v>30 дней</v>
          </cell>
        </row>
        <row r="302">
          <cell r="A302" t="str">
            <v>Отсутствует крышка клеммной коробки на кабине лифта</v>
          </cell>
          <cell r="B302" t="str">
            <v>Руководство по эксплуатации</v>
          </cell>
          <cell r="C302" t="str">
            <v>30 дней</v>
          </cell>
        </row>
        <row r="303">
          <cell r="A303" t="str">
            <v>16g</v>
          </cell>
        </row>
        <row r="304">
          <cell r="A304" t="str">
            <v>16g</v>
          </cell>
        </row>
        <row r="305">
          <cell r="A305" t="str">
            <v>16g</v>
          </cell>
        </row>
        <row r="306">
          <cell r="A306" t="str">
            <v>16g</v>
          </cell>
        </row>
        <row r="307">
          <cell r="A307" t="str">
            <v>16g</v>
          </cell>
        </row>
        <row r="308">
          <cell r="A308" t="str">
            <v>16g</v>
          </cell>
        </row>
        <row r="309">
          <cell r="A309" t="str">
            <v>16g</v>
          </cell>
        </row>
        <row r="310">
          <cell r="A310" t="str">
            <v>16g</v>
          </cell>
        </row>
        <row r="311">
          <cell r="A311" t="str">
            <v>16g</v>
          </cell>
        </row>
        <row r="312">
          <cell r="A312" t="str">
            <v>БАШМАКИ КАБИНЫ</v>
          </cell>
        </row>
        <row r="313">
          <cell r="A313" t="str">
            <v>Отсутствуют  болты на площадках башмаков</v>
          </cell>
          <cell r="B313" t="str">
            <v>Руководство по эксплуатации</v>
          </cell>
          <cell r="C313" t="str">
            <v>30 дней</v>
          </cell>
        </row>
        <row r="314">
          <cell r="A314" t="str">
            <v>17g</v>
          </cell>
        </row>
        <row r="315">
          <cell r="A315" t="str">
            <v>17g</v>
          </cell>
        </row>
        <row r="316">
          <cell r="A316" t="str">
            <v>17g</v>
          </cell>
        </row>
        <row r="317">
          <cell r="A317" t="str">
            <v>17g</v>
          </cell>
        </row>
        <row r="318">
          <cell r="A318" t="str">
            <v>17g</v>
          </cell>
        </row>
        <row r="319">
          <cell r="A319" t="str">
            <v>17g</v>
          </cell>
        </row>
        <row r="320">
          <cell r="A320" t="str">
            <v>17g</v>
          </cell>
        </row>
        <row r="321">
          <cell r="A321" t="str">
            <v>17g</v>
          </cell>
        </row>
        <row r="322">
          <cell r="A322" t="str">
            <v>ЛОВИТЕЛИ</v>
          </cell>
        </row>
        <row r="323">
          <cell r="A323" t="str">
            <v>Не очишены от смазки, грязи клинья ловителей</v>
          </cell>
          <cell r="B323" t="str">
            <v>Руководство по эксплуатации</v>
          </cell>
          <cell r="C323" t="str">
            <v>30 дней</v>
          </cell>
        </row>
        <row r="324">
          <cell r="A324" t="str">
            <v>18g</v>
          </cell>
        </row>
        <row r="325">
          <cell r="A325" t="str">
            <v>18g</v>
          </cell>
        </row>
        <row r="326">
          <cell r="A326" t="str">
            <v>18g</v>
          </cell>
        </row>
        <row r="327">
          <cell r="A327" t="str">
            <v>18g</v>
          </cell>
        </row>
        <row r="328">
          <cell r="A328" t="str">
            <v>18g</v>
          </cell>
        </row>
        <row r="329">
          <cell r="A329" t="str">
            <v>18g</v>
          </cell>
        </row>
        <row r="330">
          <cell r="A330" t="str">
            <v>18g</v>
          </cell>
        </row>
        <row r="331">
          <cell r="A331" t="str">
            <v>ПРОТИВОВЕС(вкл. ПОДВЕСКУ)</v>
          </cell>
        </row>
        <row r="332">
          <cell r="A332" t="str">
            <v>Отсутствует обтяжка болтовых соединений противовеса</v>
          </cell>
          <cell r="B332" t="str">
            <v>Руководство по эксплуатации</v>
          </cell>
          <cell r="C332" t="str">
            <v>30 дней</v>
          </cell>
        </row>
        <row r="333">
          <cell r="A333" t="str">
            <v>Требуется замена подшипника на отводном блоке противовеса</v>
          </cell>
          <cell r="B333" t="str">
            <v>Руководство по эксплуатации</v>
          </cell>
          <cell r="C333" t="str">
            <v>30 дней</v>
          </cell>
        </row>
        <row r="334">
          <cell r="A334" t="str">
            <v>Отсутствует  масло в масленках противовеса</v>
          </cell>
          <cell r="B334" t="str">
            <v>Руководство по эксплуатации</v>
          </cell>
          <cell r="C334" t="str">
            <v>30 дней</v>
          </cell>
        </row>
        <row r="335">
          <cell r="A335" t="str">
            <v>Не соответствует расстояние между буфером и противовесом</v>
          </cell>
          <cell r="B335" t="str">
            <v xml:space="preserve">п. 5.2.10.2, ГОСТ Р 53780-2010 </v>
          </cell>
          <cell r="C335" t="str">
            <v>30 дней</v>
          </cell>
        </row>
        <row r="336">
          <cell r="A336" t="str">
            <v>19g</v>
          </cell>
        </row>
        <row r="337">
          <cell r="A337" t="str">
            <v>19g</v>
          </cell>
        </row>
        <row r="338">
          <cell r="A338" t="str">
            <v>19g</v>
          </cell>
        </row>
        <row r="339">
          <cell r="A339" t="str">
            <v>19g</v>
          </cell>
        </row>
        <row r="340">
          <cell r="A340" t="str">
            <v>19g</v>
          </cell>
        </row>
        <row r="341">
          <cell r="A341" t="str">
            <v>19g</v>
          </cell>
        </row>
        <row r="342">
          <cell r="A342" t="str">
            <v>19g</v>
          </cell>
        </row>
        <row r="343">
          <cell r="A343" t="str">
            <v>ПОДВЕСКА ПРОТИВОВЕСА</v>
          </cell>
        </row>
        <row r="344">
          <cell r="A344" t="str">
            <v>Требуется замена пружины на противовесе</v>
          </cell>
          <cell r="B344" t="str">
            <v xml:space="preserve">п. 5.4.9.8.2, ГОСТ Р 53780-2010 </v>
          </cell>
          <cell r="C344" t="str">
            <v>30 дней</v>
          </cell>
        </row>
        <row r="345">
          <cell r="A345" t="str">
            <v>20g</v>
          </cell>
        </row>
        <row r="346">
          <cell r="A346" t="str">
            <v>20g</v>
          </cell>
        </row>
        <row r="347">
          <cell r="A347" t="str">
            <v>20g</v>
          </cell>
        </row>
        <row r="348">
          <cell r="A348" t="str">
            <v>20g</v>
          </cell>
        </row>
        <row r="349">
          <cell r="A349" t="str">
            <v>20g</v>
          </cell>
        </row>
        <row r="350">
          <cell r="A350" t="str">
            <v>20g</v>
          </cell>
        </row>
        <row r="351">
          <cell r="A351" t="str">
            <v>20g</v>
          </cell>
        </row>
        <row r="352">
          <cell r="A352" t="str">
            <v>БАШМАКИ ПРОТИВОВЕСА</v>
          </cell>
        </row>
        <row r="353">
          <cell r="A353" t="str">
            <v>Отсутствуют  болты на площадках башмаков</v>
          </cell>
          <cell r="B353" t="str">
            <v>Руководство по эксплуатации</v>
          </cell>
          <cell r="C353" t="str">
            <v>30 дней</v>
          </cell>
        </row>
        <row r="354">
          <cell r="A354" t="str">
            <v>21g</v>
          </cell>
        </row>
        <row r="355">
          <cell r="A355" t="str">
            <v>21g</v>
          </cell>
        </row>
        <row r="356">
          <cell r="A356" t="str">
            <v>21g</v>
          </cell>
        </row>
        <row r="357">
          <cell r="A357" t="str">
            <v>21g</v>
          </cell>
        </row>
        <row r="358">
          <cell r="A358" t="str">
            <v>21g</v>
          </cell>
        </row>
        <row r="359">
          <cell r="A359" t="str">
            <v>21g</v>
          </cell>
        </row>
        <row r="360">
          <cell r="A360" t="str">
            <v>21g</v>
          </cell>
        </row>
        <row r="361">
          <cell r="A361" t="str">
            <v>21g</v>
          </cell>
        </row>
        <row r="362">
          <cell r="A362" t="str">
            <v>21g</v>
          </cell>
        </row>
        <row r="363">
          <cell r="A363" t="str">
            <v>21g</v>
          </cell>
        </row>
        <row r="364">
          <cell r="A364" t="str">
            <v>ТЯГОВЫЕ КАНАТЫ</v>
          </cell>
        </row>
        <row r="365">
          <cell r="A365" t="str">
            <v>Не очищены тяговые канаты от смазки</v>
          </cell>
          <cell r="B365" t="str">
            <v>Руководство по эксплуатации</v>
          </cell>
          <cell r="C365" t="str">
            <v>30 дней</v>
          </cell>
        </row>
        <row r="366">
          <cell r="A366" t="str">
            <v>Неравномерная просадка тяговых канатов</v>
          </cell>
          <cell r="B366" t="str">
            <v>Руководство по эксплуатации</v>
          </cell>
          <cell r="C366" t="str">
            <v>30 дней</v>
          </cell>
        </row>
        <row r="367">
          <cell r="A367" t="str">
            <v>Требуется перепасовка тяговые канаты</v>
          </cell>
          <cell r="B367" t="str">
            <v>Руководство по эксплуатации</v>
          </cell>
          <cell r="C367" t="str">
            <v>30 дней</v>
          </cell>
        </row>
        <row r="368">
          <cell r="A368" t="str">
            <v>Не выровнено натяжение тяговых канатов</v>
          </cell>
          <cell r="B368" t="str">
            <v>Руководство по эксплуатации</v>
          </cell>
          <cell r="C368" t="str">
            <v>30 дней</v>
          </cell>
        </row>
        <row r="369">
          <cell r="A369" t="str">
            <v>Не отрегулирована балансировочная подвеска тяговых канатов</v>
          </cell>
          <cell r="B369" t="str">
            <v>Руководство по эксплуатации</v>
          </cell>
          <cell r="C369" t="str">
            <v>30 дней</v>
          </cell>
        </row>
        <row r="370">
          <cell r="A370" t="str">
            <v>Не закреплено стяжное кольцо тяговых канатов</v>
          </cell>
          <cell r="B370" t="str">
            <v>Руководство по эксплуатации</v>
          </cell>
          <cell r="C370" t="str">
            <v>30 дней</v>
          </cell>
        </row>
        <row r="371">
          <cell r="A371" t="str">
            <v>Перехлест тяговых канатов</v>
          </cell>
          <cell r="B371" t="str">
            <v>Руководство по эксплуатации</v>
          </cell>
          <cell r="C371" t="str">
            <v>30 дней</v>
          </cell>
        </row>
        <row r="372">
          <cell r="A372" t="str">
            <v>Требуется замена тяговых канатов</v>
          </cell>
          <cell r="B372" t="str">
            <v>Руководство по эксплуатации</v>
          </cell>
          <cell r="C372" t="str">
            <v>30 дней</v>
          </cell>
        </row>
        <row r="373">
          <cell r="A373" t="str">
            <v>Укоротить концы тяговых канатов со стороны кабины лифта</v>
          </cell>
          <cell r="B373" t="str">
            <v>Руководство по эксплуатации</v>
          </cell>
          <cell r="C373" t="str">
            <v>30 дней</v>
          </cell>
        </row>
        <row r="374">
          <cell r="A374" t="str">
            <v>Не забондажированы основные канаты.</v>
          </cell>
          <cell r="B374" t="str">
            <v>Руководство по эксплуатации</v>
          </cell>
        </row>
        <row r="375">
          <cell r="A375" t="str">
            <v>22g</v>
          </cell>
        </row>
        <row r="376">
          <cell r="A376" t="str">
            <v>22g</v>
          </cell>
        </row>
        <row r="377">
          <cell r="A377" t="str">
            <v>22g</v>
          </cell>
        </row>
        <row r="378">
          <cell r="A378" t="str">
            <v>22g</v>
          </cell>
        </row>
        <row r="379">
          <cell r="A379" t="str">
            <v>22g</v>
          </cell>
        </row>
        <row r="380">
          <cell r="A380" t="str">
            <v>22g</v>
          </cell>
        </row>
        <row r="381">
          <cell r="A381" t="str">
            <v>22g</v>
          </cell>
        </row>
        <row r="382">
          <cell r="A382" t="str">
            <v>22g</v>
          </cell>
        </row>
        <row r="383">
          <cell r="A383" t="str">
            <v>22g</v>
          </cell>
        </row>
        <row r="384">
          <cell r="A384" t="str">
            <v>22g</v>
          </cell>
        </row>
        <row r="385">
          <cell r="A385" t="str">
            <v>КАНАТ ОС</v>
          </cell>
        </row>
        <row r="386">
          <cell r="A386" t="str">
            <v>Требуется замена троса ОС</v>
          </cell>
          <cell r="B386" t="str">
            <v>Руководство по эксплуатации</v>
          </cell>
          <cell r="C386" t="str">
            <v>30 дней</v>
          </cell>
        </row>
        <row r="387">
          <cell r="A387" t="str">
            <v>Требуется перепасовка троса ОС</v>
          </cell>
          <cell r="B387" t="str">
            <v>Руководство по эксплуатации</v>
          </cell>
          <cell r="C387" t="str">
            <v>30 дней</v>
          </cell>
        </row>
        <row r="388">
          <cell r="A388" t="str">
            <v xml:space="preserve">Не выставлен зазор бобышки троса ОС </v>
          </cell>
          <cell r="B388" t="str">
            <v>Руководство по эксплуатации</v>
          </cell>
          <cell r="C388" t="str">
            <v>30 дней</v>
          </cell>
        </row>
        <row r="389">
          <cell r="A389" t="str">
            <v>23g</v>
          </cell>
        </row>
        <row r="390">
          <cell r="A390" t="str">
            <v>23g</v>
          </cell>
        </row>
        <row r="391">
          <cell r="A391" t="str">
            <v>23g</v>
          </cell>
        </row>
        <row r="392">
          <cell r="A392" t="str">
            <v>23g</v>
          </cell>
        </row>
        <row r="393">
          <cell r="A393" t="str">
            <v>23g</v>
          </cell>
        </row>
        <row r="394">
          <cell r="A394" t="str">
            <v>23g</v>
          </cell>
        </row>
        <row r="395">
          <cell r="A395" t="str">
            <v>23g</v>
          </cell>
        </row>
        <row r="396">
          <cell r="A396" t="str">
            <v>23g</v>
          </cell>
        </row>
        <row r="397">
          <cell r="A397" t="str">
            <v>23g</v>
          </cell>
        </row>
        <row r="398">
          <cell r="A398" t="str">
            <v>23g</v>
          </cell>
        </row>
        <row r="399">
          <cell r="A399" t="str">
            <v>23g</v>
          </cell>
        </row>
        <row r="400">
          <cell r="A400" t="str">
            <v>23g</v>
          </cell>
        </row>
        <row r="401">
          <cell r="A401" t="str">
            <v>НАТЯЖНОЕ УСТРОЙСТВО КАНАТА ОС</v>
          </cell>
        </row>
        <row r="402">
          <cell r="A402" t="str">
            <v>Не отрегулирован НУ</v>
          </cell>
          <cell r="B402" t="str">
            <v>Монтажный чертеж</v>
          </cell>
          <cell r="C402" t="str">
            <v>30 дней</v>
          </cell>
        </row>
        <row r="403">
          <cell r="A403" t="str">
            <v>Не выставлено НУ по уровню относительно горизонта</v>
          </cell>
          <cell r="B403" t="str">
            <v>Монтажный чертеж</v>
          </cell>
          <cell r="C403" t="str">
            <v>30 дней</v>
          </cell>
        </row>
        <row r="404">
          <cell r="A404" t="str">
            <v>Требуется замена шкива НУ</v>
          </cell>
          <cell r="B404" t="str">
            <v>Руководство по эксплуатации</v>
          </cell>
          <cell r="C404" t="str">
            <v>30 дней</v>
          </cell>
        </row>
        <row r="405">
          <cell r="A405" t="str">
            <v>Требуется замена НУ (разбиты посадочные)</v>
          </cell>
          <cell r="B405" t="str">
            <v>Руководство по эксплуатации</v>
          </cell>
          <cell r="C405" t="str">
            <v>30 дней</v>
          </cell>
        </row>
        <row r="406">
          <cell r="A406" t="str">
            <v>Требуется замена подшипника НУ</v>
          </cell>
          <cell r="B406" t="str">
            <v>Руководство по эксплуатации</v>
          </cell>
          <cell r="C406" t="str">
            <v>30 дней</v>
          </cell>
        </row>
        <row r="407">
          <cell r="A407" t="str">
            <v>24g</v>
          </cell>
        </row>
        <row r="408">
          <cell r="A408" t="str">
            <v>24g</v>
          </cell>
        </row>
        <row r="409">
          <cell r="A409" t="str">
            <v>24g</v>
          </cell>
        </row>
        <row r="410">
          <cell r="A410" t="str">
            <v>24g</v>
          </cell>
        </row>
        <row r="411">
          <cell r="A411" t="str">
            <v>24g</v>
          </cell>
        </row>
        <row r="412">
          <cell r="A412" t="str">
            <v>24g</v>
          </cell>
        </row>
        <row r="413">
          <cell r="A413" t="str">
            <v>24g</v>
          </cell>
        </row>
        <row r="414">
          <cell r="A414" t="str">
            <v>24g</v>
          </cell>
        </row>
        <row r="415">
          <cell r="A415" t="str">
            <v>24g</v>
          </cell>
        </row>
        <row r="416">
          <cell r="A416" t="str">
            <v>24g</v>
          </cell>
        </row>
        <row r="417">
          <cell r="A417" t="str">
            <v>24g</v>
          </cell>
        </row>
        <row r="418">
          <cell r="A418" t="str">
            <v>БУФЕРЫ КАБИНЫ И ПРОТИВОВЕСА</v>
          </cell>
        </row>
        <row r="419">
          <cell r="A419" t="str">
            <v>Не установленны буферные пружины кабины</v>
          </cell>
          <cell r="B419" t="str">
            <v xml:space="preserve">п. 5.4.8.1, ГОСТ Р 53780-2010 </v>
          </cell>
          <cell r="C419" t="str">
            <v>30 дней</v>
          </cell>
        </row>
        <row r="420">
          <cell r="A420" t="str">
            <v>Не установленны буферные пружину противовеса</v>
          </cell>
          <cell r="B420" t="str">
            <v xml:space="preserve">п. 5.4.8.1, ГОСТ Р 53780-2010 </v>
          </cell>
          <cell r="C420" t="str">
            <v>30 дней</v>
          </cell>
        </row>
        <row r="421">
          <cell r="A421" t="str">
            <v>Не отрегулировано расстояние между буфером и опорной плитой противовеса(80мм).</v>
          </cell>
          <cell r="B421" t="str">
            <v>Монтажный чертёж.</v>
          </cell>
        </row>
        <row r="422">
          <cell r="A422" t="str">
            <v>25g</v>
          </cell>
        </row>
        <row r="423">
          <cell r="A423" t="str">
            <v>25g</v>
          </cell>
        </row>
        <row r="424">
          <cell r="A424" t="str">
            <v>25g</v>
          </cell>
        </row>
        <row r="425">
          <cell r="A425" t="str">
            <v>25g</v>
          </cell>
        </row>
        <row r="426">
          <cell r="A426" t="str">
            <v>25g</v>
          </cell>
        </row>
        <row r="427">
          <cell r="A427" t="str">
            <v>25g</v>
          </cell>
        </row>
        <row r="428">
          <cell r="A428" t="str">
            <v>25g</v>
          </cell>
        </row>
        <row r="429">
          <cell r="A429" t="str">
            <v>25g</v>
          </cell>
        </row>
        <row r="430">
          <cell r="A430" t="str">
            <v>25g</v>
          </cell>
        </row>
        <row r="431">
          <cell r="A431" t="str">
            <v>25g</v>
          </cell>
        </row>
        <row r="432">
          <cell r="A432" t="str">
            <v>25g</v>
          </cell>
        </row>
        <row r="433">
          <cell r="A433" t="str">
            <v>25g</v>
          </cell>
        </row>
        <row r="434">
          <cell r="A434" t="str">
            <v>ДВЕРИ ШАХТЫ</v>
          </cell>
        </row>
        <row r="435">
          <cell r="A435" t="str">
            <v>Не отрегулирован зазор двуплечего рычага створок ДШ</v>
          </cell>
          <cell r="B435" t="str">
            <v>Руководство по эксплуатации</v>
          </cell>
          <cell r="C435" t="str">
            <v>30 дней</v>
          </cell>
        </row>
        <row r="436">
          <cell r="A436" t="str">
            <v>Ржавчина  порталов</v>
          </cell>
          <cell r="B436" t="str">
            <v>Руководство по эксплуатации</v>
          </cell>
          <cell r="C436" t="str">
            <v>30 дней</v>
          </cell>
        </row>
        <row r="437">
          <cell r="A437" t="str">
            <v>Не заделана дыра в районе приямка шахты лифта</v>
          </cell>
          <cell r="B437" t="str">
            <v xml:space="preserve">п. 5.2.3, ГОСТ Р 53780-2010 </v>
          </cell>
          <cell r="C437" t="str">
            <v>30 дней</v>
          </cell>
        </row>
        <row r="438">
          <cell r="A438" t="str">
            <v>Дыра в районе</v>
          </cell>
          <cell r="B438" t="str">
            <v xml:space="preserve">п. 5.2.3, ГОСТ Р 53780-2010 </v>
          </cell>
          <cell r="C438" t="str">
            <v>30 дней</v>
          </cell>
        </row>
        <row r="439">
          <cell r="A439" t="str">
            <v>Не отрегулированы створки ДШ</v>
          </cell>
          <cell r="B439" t="str">
            <v>Руководство по эксплуатации</v>
          </cell>
          <cell r="C439" t="str">
            <v>30 дней</v>
          </cell>
        </row>
        <row r="440">
          <cell r="A440" t="str">
            <v>Отсутствует  металлическое обрамление ДШ</v>
          </cell>
          <cell r="B440" t="str">
            <v xml:space="preserve">п. 5.4.1.11, ГОСТ Р 53780-2010 </v>
          </cell>
          <cell r="C440" t="str">
            <v>30 дней</v>
          </cell>
        </row>
        <row r="441">
          <cell r="A441" t="str">
            <v>Отсутствует  обрамление ДШ</v>
          </cell>
          <cell r="B441" t="str">
            <v xml:space="preserve">п. 5.4.1.11, ГОСТ Р 53780-2010 </v>
          </cell>
          <cell r="C441" t="str">
            <v>30 дней</v>
          </cell>
        </row>
        <row r="442">
          <cell r="A442" t="str">
            <v>Не закреплены башмачки на створках ДШ</v>
          </cell>
          <cell r="B442" t="str">
            <v>Руководство по эксплуатации</v>
          </cell>
          <cell r="C442" t="str">
            <v>30 дней</v>
          </cell>
        </row>
        <row r="443">
          <cell r="A443" t="str">
            <v>Отсутствует обрамление ДК</v>
          </cell>
          <cell r="B443" t="str">
            <v>Руководство по эксплуатации</v>
          </cell>
          <cell r="C443" t="str">
            <v>30 дней</v>
          </cell>
        </row>
        <row r="444">
          <cell r="A444" t="str">
            <v>Требуется замена створки ДШ</v>
          </cell>
          <cell r="B444" t="str">
            <v>Руководство по эксплуатации</v>
          </cell>
          <cell r="C444" t="str">
            <v>30 дней</v>
          </cell>
        </row>
        <row r="445">
          <cell r="A445" t="str">
            <v>Требуется замена порога ДШ</v>
          </cell>
          <cell r="B445" t="str">
            <v>Руководство по эксплуатации</v>
          </cell>
          <cell r="C445" t="str">
            <v>30 дней</v>
          </cell>
        </row>
        <row r="446">
          <cell r="A446" t="str">
            <v>Не забетонирован порог ДШ 1 этажа</v>
          </cell>
          <cell r="B446" t="str">
            <v>Руководство по эксплуатации</v>
          </cell>
          <cell r="C446" t="str">
            <v>30 дней</v>
          </cell>
        </row>
        <row r="447">
          <cell r="A447" t="str">
            <v>Не соответствует зазор между сомкнутыми створками ДШ</v>
          </cell>
          <cell r="B447" t="str">
            <v xml:space="preserve">п. 5.4.1.11, ГОСТ Р 53780-2010 </v>
          </cell>
          <cell r="C447" t="str">
            <v>30 дней</v>
          </cell>
        </row>
        <row r="448">
          <cell r="A448" t="str">
            <v>Не установленна ключевина в створку ДШ</v>
          </cell>
          <cell r="B448" t="str">
            <v xml:space="preserve">п. 5.4.1.13.6, ГОСТ Р 53780-2010 </v>
          </cell>
          <cell r="C448" t="str">
            <v>30 дней</v>
          </cell>
        </row>
        <row r="449">
          <cell r="A449" t="str">
            <v>Не установленна дверная коробка в проеме ДШ</v>
          </cell>
          <cell r="B449" t="str">
            <v xml:space="preserve">п. 5.4.1.11, ГОСТ Р 53780-2010 </v>
          </cell>
          <cell r="C449" t="str">
            <v>30 дней</v>
          </cell>
        </row>
        <row r="450">
          <cell r="A450" t="str">
            <v>Не обварина верхняя балка ДШ</v>
          </cell>
          <cell r="C450" t="str">
            <v>30 дней</v>
          </cell>
        </row>
        <row r="451">
          <cell r="A451" t="str">
            <v>Требуется замена створки ДШ 1 этажа</v>
          </cell>
          <cell r="B451" t="str">
            <v>Руководство по эксплуатации</v>
          </cell>
          <cell r="C451" t="str">
            <v>30 дней</v>
          </cell>
        </row>
        <row r="452">
          <cell r="A452" t="str">
            <v xml:space="preserve">Не забетонирован порог ДШ </v>
          </cell>
          <cell r="B452" t="str">
            <v>Руководство по эксплуатации</v>
          </cell>
          <cell r="C452" t="str">
            <v>30 дней</v>
          </cell>
        </row>
        <row r="453">
          <cell r="A453" t="str">
            <v>Не отрегулирован зазор между ДШ и обрамлением.</v>
          </cell>
          <cell r="B453" t="str">
            <v>ГОСТ Р 53780-2010 п.5.4.1.11</v>
          </cell>
        </row>
        <row r="454">
          <cell r="A454" t="str">
            <v>26g</v>
          </cell>
        </row>
        <row r="455">
          <cell r="A455" t="str">
            <v>26g</v>
          </cell>
        </row>
        <row r="456">
          <cell r="A456" t="str">
            <v>26g</v>
          </cell>
        </row>
        <row r="457">
          <cell r="A457" t="str">
            <v>26g</v>
          </cell>
        </row>
        <row r="458">
          <cell r="A458" t="str">
            <v>26g</v>
          </cell>
        </row>
        <row r="459">
          <cell r="A459" t="str">
            <v>26g</v>
          </cell>
        </row>
        <row r="460">
          <cell r="A460" t="str">
            <v>26g</v>
          </cell>
        </row>
        <row r="461">
          <cell r="A461" t="str">
            <v>26g</v>
          </cell>
        </row>
        <row r="462">
          <cell r="A462" t="str">
            <v>26g</v>
          </cell>
        </row>
        <row r="463">
          <cell r="A463" t="str">
            <v>26g</v>
          </cell>
        </row>
        <row r="464">
          <cell r="A464" t="str">
            <v>ПОСТ УПРАВЛЕНИЯ В КАБИНЕ</v>
          </cell>
        </row>
        <row r="465">
          <cell r="A465" t="str">
            <v>Не закреплена панель приказов в кабине</v>
          </cell>
          <cell r="B465" t="str">
            <v>Руководство по эксплуатации</v>
          </cell>
          <cell r="C465" t="str">
            <v>30 дней</v>
          </cell>
        </row>
        <row r="466">
          <cell r="A466" t="str">
            <v>Не работает табло индикации этажей в кабине лифта</v>
          </cell>
          <cell r="B466" t="str">
            <v>Руководство по эксплуатации</v>
          </cell>
          <cell r="C466" t="str">
            <v>30 дней</v>
          </cell>
        </row>
        <row r="467">
          <cell r="A467" t="str">
            <v>Не работает подсветка кнопок на посту управления в кабине лифта</v>
          </cell>
          <cell r="B467" t="str">
            <v>Электрическая схема</v>
          </cell>
          <cell r="C467" t="str">
            <v>30 дней</v>
          </cell>
        </row>
        <row r="468">
          <cell r="A468" t="str">
            <v>Не работает кнопка "Двери" на посту управления в кабине лифта</v>
          </cell>
          <cell r="B468" t="str">
            <v>п. 5.5.3.3, ГОСТ Р 53780-2010</v>
          </cell>
          <cell r="C468" t="str">
            <v>30 дней</v>
          </cell>
        </row>
        <row r="469">
          <cell r="A469" t="str">
            <v>Требуется замена кнопки "Двери" на посту управления в кабине лифта</v>
          </cell>
          <cell r="B469" t="str">
            <v>п. 5.5.3.3, ГОСТ Р 53780-2010</v>
          </cell>
          <cell r="C469" t="str">
            <v>30 дней</v>
          </cell>
        </row>
        <row r="470">
          <cell r="A470" t="str">
            <v>Требуется замена кнопки "Вызова диспетчера" на посту управления в кабине лифта</v>
          </cell>
          <cell r="B470" t="str">
            <v>Электрическая схема</v>
          </cell>
          <cell r="C470" t="str">
            <v>30 дней</v>
          </cell>
        </row>
        <row r="471">
          <cell r="A471" t="str">
            <v>Требуется замена кнопки "Приказа" на посту управления в кабине лифта</v>
          </cell>
          <cell r="B471" t="str">
            <v>Электрическая схема</v>
          </cell>
          <cell r="C471" t="str">
            <v>30 дней</v>
          </cell>
        </row>
        <row r="472">
          <cell r="A472" t="str">
            <v>Задействовать кнопку "Приказа" на посту управления в кабине лифта</v>
          </cell>
          <cell r="B472" t="str">
            <v>Электрическая схема</v>
          </cell>
          <cell r="C472" t="str">
            <v>30 дней</v>
          </cell>
        </row>
        <row r="473">
          <cell r="A473" t="str">
            <v>Требуется замена панели приказов</v>
          </cell>
          <cell r="B473" t="str">
            <v>Электрическая схема</v>
          </cell>
          <cell r="C473" t="str">
            <v>30 дней</v>
          </cell>
        </row>
        <row r="474">
          <cell r="A474" t="str">
            <v>27g</v>
          </cell>
        </row>
        <row r="475">
          <cell r="A475" t="str">
            <v>27g</v>
          </cell>
        </row>
        <row r="476">
          <cell r="A476" t="str">
            <v>27g</v>
          </cell>
        </row>
        <row r="477">
          <cell r="A477" t="str">
            <v>27g</v>
          </cell>
        </row>
        <row r="478">
          <cell r="A478" t="str">
            <v>27g</v>
          </cell>
        </row>
        <row r="479">
          <cell r="A479" t="str">
            <v>27g</v>
          </cell>
        </row>
        <row r="480">
          <cell r="A480" t="str">
            <v>27g</v>
          </cell>
        </row>
        <row r="481">
          <cell r="A481" t="str">
            <v>27g</v>
          </cell>
        </row>
        <row r="482">
          <cell r="A482" t="str">
            <v>27g</v>
          </cell>
        </row>
        <row r="483">
          <cell r="A483" t="str">
            <v>27g</v>
          </cell>
        </row>
        <row r="484">
          <cell r="A484" t="str">
            <v>ПОСТЫ УПРАВЛЕНИЯ НА ЭТАЖНЫХ ПЛОЩАДКАХ</v>
          </cell>
        </row>
        <row r="485">
          <cell r="A485" t="str">
            <v>Требуется замена кнопки "Вызов"</v>
          </cell>
          <cell r="B485" t="str">
            <v>Электрическая схема</v>
          </cell>
          <cell r="C485" t="str">
            <v>30 дней</v>
          </cell>
        </row>
        <row r="486">
          <cell r="A486" t="str">
            <v>28g</v>
          </cell>
          <cell r="B486" t="str">
            <v>Электрическая схема</v>
          </cell>
          <cell r="C486" t="str">
            <v>30 дней</v>
          </cell>
        </row>
        <row r="487">
          <cell r="A487" t="str">
            <v>Не работает индикация кнопки "Вызов"</v>
          </cell>
          <cell r="B487" t="str">
            <v>Электрическая схема</v>
          </cell>
          <cell r="C487" t="str">
            <v>30 дней</v>
          </cell>
        </row>
        <row r="488">
          <cell r="A488" t="str">
            <v>Требуется замена кнопки вызова 1 этажа</v>
          </cell>
          <cell r="B488" t="str">
            <v>Руководство по эксплуатации</v>
          </cell>
          <cell r="C488" t="str">
            <v>30 дней</v>
          </cell>
        </row>
        <row r="489">
          <cell r="A489" t="str">
            <v>Дыра около кнопки вызова 1 этажа</v>
          </cell>
          <cell r="B489" t="str">
            <v>Руководство по эксплуатации</v>
          </cell>
          <cell r="C489" t="str">
            <v>30 дней</v>
          </cell>
        </row>
        <row r="490">
          <cell r="A490" t="str">
            <v>28g</v>
          </cell>
        </row>
        <row r="491">
          <cell r="A491" t="str">
            <v>28g</v>
          </cell>
        </row>
        <row r="492">
          <cell r="A492" t="str">
            <v>28g</v>
          </cell>
        </row>
        <row r="493">
          <cell r="A493" t="str">
            <v>28g</v>
          </cell>
        </row>
        <row r="494">
          <cell r="A494" t="str">
            <v>28g</v>
          </cell>
        </row>
        <row r="495">
          <cell r="A495" t="str">
            <v>28g</v>
          </cell>
        </row>
        <row r="496">
          <cell r="A496" t="str">
            <v>28g</v>
          </cell>
        </row>
        <row r="497">
          <cell r="A497" t="str">
            <v>28g</v>
          </cell>
        </row>
        <row r="498">
          <cell r="A498" t="str">
            <v>28g</v>
          </cell>
        </row>
        <row r="499">
          <cell r="A499" t="str">
            <v>И ПРОЧЕЕ…</v>
          </cell>
        </row>
        <row r="500">
          <cell r="A500" t="str">
            <v>Мусор в МП</v>
          </cell>
          <cell r="B500" t="str">
            <v>Руководство по эксплуатации</v>
          </cell>
          <cell r="C500" t="str">
            <v>30 дней</v>
          </cell>
        </row>
        <row r="501">
          <cell r="A501" t="str">
            <v>Убрать из машинного помещения оборудование не относящиеся к лифту</v>
          </cell>
          <cell r="B501" t="str">
            <v xml:space="preserve">п. 5.3.2.3, ГОСТ Р 53780-2010 </v>
          </cell>
          <cell r="C501" t="str">
            <v>30 дней</v>
          </cell>
        </row>
        <row r="502">
          <cell r="A502" t="str">
            <v>Отсутствуют диэлектрические коврики в МП</v>
          </cell>
          <cell r="B502" t="str">
            <v>Руководство по эксплуатации</v>
          </cell>
          <cell r="C502" t="str">
            <v>30 дней</v>
          </cell>
        </row>
        <row r="503">
          <cell r="A503" t="str">
            <v>Отсутствуют журналы ТО</v>
          </cell>
          <cell r="B503" t="str">
            <v>Руководство по эксплуатации</v>
          </cell>
          <cell r="C503" t="str">
            <v>30 дней</v>
          </cell>
        </row>
        <row r="504">
          <cell r="A504" t="str">
            <v>Температура в МП ниже минимально допустимого значения</v>
          </cell>
          <cell r="B504" t="str">
            <v>Руководство по эксплуатации</v>
          </cell>
          <cell r="C504" t="str">
            <v>30 дней</v>
          </cell>
        </row>
        <row r="505">
          <cell r="A505" t="str">
            <v>Температура в МП выше максимально допустимого значения</v>
          </cell>
          <cell r="B505" t="str">
            <v>Руководство по эксплуатации</v>
          </cell>
          <cell r="C505" t="str">
            <v>30 дней</v>
          </cell>
        </row>
        <row r="506">
          <cell r="A506" t="str">
            <v>Мусор на кабине</v>
          </cell>
          <cell r="B506" t="str">
            <v>Руководство по эксплуатации</v>
          </cell>
          <cell r="C506" t="str">
            <v>30 дней</v>
          </cell>
        </row>
        <row r="507">
          <cell r="A507" t="str">
            <v>Не отрегулирован этажный переключатель перехода с большой на малую скорость</v>
          </cell>
          <cell r="B507" t="str">
            <v>Монтажный чертеж</v>
          </cell>
          <cell r="C507" t="str">
            <v>30 дней</v>
          </cell>
        </row>
        <row r="508">
          <cell r="A508" t="str">
            <v>Мусор в приямке шахты лифта</v>
          </cell>
          <cell r="B508" t="str">
            <v>Руководство по эксплуатации</v>
          </cell>
          <cell r="C508" t="str">
            <v>30 дней</v>
          </cell>
        </row>
        <row r="509">
          <cell r="A509" t="str">
            <v>Требуется замена подвесного кабеля</v>
          </cell>
          <cell r="B509" t="str">
            <v>п. 5.5.5.10, ГОСТ Р 53780-2010</v>
          </cell>
          <cell r="C509" t="str">
            <v>30 дней</v>
          </cell>
        </row>
        <row r="510">
          <cell r="A510" t="str">
            <v>Не работает кнопка "Стоп" в приямке шахты лифта</v>
          </cell>
          <cell r="B510" t="str">
            <v xml:space="preserve">п. 5.5.4.30, ГОСТ Р 53780-2010 </v>
          </cell>
          <cell r="C510" t="str">
            <v>30 дней</v>
          </cell>
        </row>
        <row r="511">
          <cell r="A511" t="str">
            <v>Не установлен выключатель приямка</v>
          </cell>
          <cell r="B511" t="str">
            <v>Электрическая схема</v>
          </cell>
          <cell r="C511" t="str">
            <v>30 дней</v>
          </cell>
        </row>
        <row r="512">
          <cell r="A512" t="str">
            <v>не закреплен подвесной кабель под кабиной</v>
          </cell>
          <cell r="B512" t="str">
            <v>Руководство по эксплуатации</v>
          </cell>
          <cell r="C512" t="str">
            <v>30 дней</v>
          </cell>
        </row>
        <row r="513">
          <cell r="A513" t="str">
            <v>Требуется замена эл.проводки по шахте (разрушение изоляции, износ)</v>
          </cell>
          <cell r="B513" t="str">
            <v>Руководство по эксплуатации</v>
          </cell>
          <cell r="C513" t="str">
            <v>30 дней</v>
          </cell>
        </row>
        <row r="514">
          <cell r="A514" t="str">
            <v>Отсутствует двухсторонняя переговорная связь</v>
          </cell>
          <cell r="B514" t="str">
            <v xml:space="preserve">п. 5.5.3.16, ГОСТ Р 53780-2010 </v>
          </cell>
          <cell r="C514" t="str">
            <v>30 дней</v>
          </cell>
        </row>
        <row r="515">
          <cell r="A515" t="str">
            <v>Отсутствует защита от проникновения в шахту лифта</v>
          </cell>
          <cell r="B515" t="str">
            <v xml:space="preserve">п. 5.5.3.20, ГОСТ Р 53780-2010 </v>
          </cell>
          <cell r="C515" t="str">
            <v>30 дней</v>
          </cell>
        </row>
        <row r="516">
          <cell r="A516" t="str">
            <v>Отсутствует эл.схема работы лифта в режиме управления из машинного помещения</v>
          </cell>
          <cell r="B516" t="str">
            <v>Электрическая схема</v>
          </cell>
          <cell r="C516" t="str">
            <v>30 дней</v>
          </cell>
        </row>
        <row r="517">
          <cell r="A517" t="str">
            <v>Отсутствует эл.схема работы лифта в режиме управления "Ревизия"</v>
          </cell>
          <cell r="B517" t="str">
            <v>Электрическая схема</v>
          </cell>
          <cell r="C517" t="str">
            <v>30 дней</v>
          </cell>
        </row>
        <row r="518">
          <cell r="A518" t="str">
            <v>Дыра в приямке со стороны мусорной камеры</v>
          </cell>
          <cell r="B518" t="str">
            <v>Руководство по эксплуатации</v>
          </cell>
          <cell r="C518" t="str">
            <v>30 дней</v>
          </cell>
        </row>
        <row r="519">
          <cell r="A519" t="str">
            <v>Произвести очистку шахты от пыли.</v>
          </cell>
          <cell r="B519" t="str">
            <v>Положение о порядке организации эксплуатации лифтов в РФ.</v>
          </cell>
        </row>
        <row r="520">
          <cell r="A520" t="str">
            <v>Приямок не оборудован стационарным устройством (лестница, скобы и т.д.).</v>
          </cell>
          <cell r="B520" t="str">
            <v>ГОСТ Р 53780-2010. п.5.2.11.3</v>
          </cell>
        </row>
        <row r="521">
          <cell r="A521" t="str">
            <v>Нет соответствующих надписей на монтажной балке.</v>
          </cell>
          <cell r="B521" t="str">
            <v>ГОСТ Р 53780-2010 п.5.3.2.4</v>
          </cell>
        </row>
        <row r="522">
          <cell r="A522" t="str">
            <v>Не установлено запирающее устройство на монтажном люке.</v>
          </cell>
          <cell r="B522" t="str">
            <v>ГОСТ Р 53780-2010 п.5.3.3.8</v>
          </cell>
        </row>
        <row r="523">
          <cell r="A523" t="str">
            <v>Доукомплектовать МП диэлектрическим ковриком.</v>
          </cell>
          <cell r="B523" t="str">
            <v>п.2.7.7 Положение о порядке организации эксплуатации лифтов в РФ.</v>
          </cell>
        </row>
        <row r="524">
          <cell r="A524" t="str">
            <v xml:space="preserve"> Наличие освещения этажных площадок перед дверями шахты лифта</v>
          </cell>
        </row>
      </sheetData>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R2"/>
  <sheetViews>
    <sheetView tabSelected="1" topLeftCell="CU1" workbookViewId="0">
      <selection activeCell="DD2" sqref="DD2:DY2"/>
    </sheetView>
  </sheetViews>
  <sheetFormatPr defaultRowHeight="15"/>
  <cols>
    <col min="3" max="3" width="20.28515625" customWidth="1"/>
    <col min="5" max="5" width="11.42578125" customWidth="1"/>
    <col min="15" max="15" width="13.5703125" customWidth="1"/>
  </cols>
  <sheetData>
    <row r="1" spans="1:226" s="7" customFormat="1" ht="51.75" customHeight="1">
      <c r="A1" s="1" t="s">
        <v>0</v>
      </c>
      <c r="B1" s="2" t="s">
        <v>1</v>
      </c>
      <c r="C1" s="2" t="s">
        <v>2</v>
      </c>
      <c r="D1" s="3" t="s">
        <v>3</v>
      </c>
      <c r="E1" s="4" t="s">
        <v>4</v>
      </c>
      <c r="F1" s="5" t="s">
        <v>5</v>
      </c>
      <c r="G1" s="5" t="s">
        <v>6</v>
      </c>
      <c r="H1" s="6" t="s">
        <v>7</v>
      </c>
      <c r="I1" s="2" t="s">
        <v>8</v>
      </c>
      <c r="J1" s="2" t="s">
        <v>9</v>
      </c>
      <c r="K1" s="7" t="s">
        <v>10</v>
      </c>
      <c r="L1" s="8" t="s">
        <v>11</v>
      </c>
      <c r="M1" s="7" t="s">
        <v>12</v>
      </c>
      <c r="N1" s="9" t="s">
        <v>13</v>
      </c>
      <c r="O1" s="9" t="s">
        <v>14</v>
      </c>
      <c r="P1" s="2" t="s">
        <v>15</v>
      </c>
      <c r="Q1" s="10" t="s">
        <v>16</v>
      </c>
      <c r="R1" s="2" t="s">
        <v>17</v>
      </c>
      <c r="S1" s="2" t="s">
        <v>18</v>
      </c>
      <c r="T1" s="2" t="s">
        <v>19</v>
      </c>
      <c r="U1" s="2" t="s">
        <v>20</v>
      </c>
      <c r="V1" s="10" t="s">
        <v>21</v>
      </c>
      <c r="W1" s="10" t="s">
        <v>22</v>
      </c>
      <c r="X1" s="9" t="s">
        <v>23</v>
      </c>
      <c r="Y1" s="3" t="s">
        <v>24</v>
      </c>
      <c r="Z1" s="3" t="s">
        <v>25</v>
      </c>
      <c r="AA1" s="6" t="s">
        <v>26</v>
      </c>
      <c r="AB1" s="6" t="s">
        <v>27</v>
      </c>
      <c r="AC1" s="11" t="s">
        <v>28</v>
      </c>
      <c r="AD1" s="12" t="s">
        <v>29</v>
      </c>
      <c r="AE1" s="11" t="s">
        <v>30</v>
      </c>
      <c r="AF1" s="12" t="s">
        <v>31</v>
      </c>
      <c r="AG1" s="11" t="s">
        <v>32</v>
      </c>
      <c r="AH1" s="12" t="s">
        <v>33</v>
      </c>
      <c r="AI1" s="11" t="s">
        <v>34</v>
      </c>
      <c r="AJ1" s="12" t="s">
        <v>35</v>
      </c>
      <c r="AK1" s="11" t="s">
        <v>36</v>
      </c>
      <c r="AL1" s="12" t="s">
        <v>37</v>
      </c>
      <c r="AM1" s="11" t="s">
        <v>38</v>
      </c>
      <c r="AN1" s="12" t="s">
        <v>39</v>
      </c>
      <c r="AO1" s="11" t="s">
        <v>40</v>
      </c>
      <c r="AP1" s="12" t="s">
        <v>41</v>
      </c>
      <c r="AQ1" s="11" t="s">
        <v>42</v>
      </c>
      <c r="AR1" s="12" t="s">
        <v>43</v>
      </c>
      <c r="AS1" s="11" t="s">
        <v>44</v>
      </c>
      <c r="AT1" s="12" t="s">
        <v>45</v>
      </c>
      <c r="AU1" s="11" t="s">
        <v>46</v>
      </c>
      <c r="AV1" s="12" t="s">
        <v>47</v>
      </c>
      <c r="AW1" s="11" t="s">
        <v>48</v>
      </c>
      <c r="AX1" s="12" t="s">
        <v>49</v>
      </c>
      <c r="AY1" s="11" t="s">
        <v>50</v>
      </c>
      <c r="AZ1" s="12" t="s">
        <v>51</v>
      </c>
      <c r="BA1" s="11" t="s">
        <v>52</v>
      </c>
      <c r="BB1" s="12" t="s">
        <v>53</v>
      </c>
      <c r="BC1" s="11" t="s">
        <v>54</v>
      </c>
      <c r="BD1" s="12" t="s">
        <v>55</v>
      </c>
      <c r="BE1" s="11" t="s">
        <v>56</v>
      </c>
      <c r="BF1" s="12" t="s">
        <v>57</v>
      </c>
      <c r="BG1" s="11" t="s">
        <v>58</v>
      </c>
      <c r="BH1" s="12" t="s">
        <v>59</v>
      </c>
      <c r="BI1" s="11" t="s">
        <v>60</v>
      </c>
      <c r="BJ1" s="12" t="s">
        <v>61</v>
      </c>
      <c r="BK1" s="11" t="s">
        <v>62</v>
      </c>
      <c r="BL1" s="12" t="s">
        <v>63</v>
      </c>
      <c r="BM1" s="11" t="s">
        <v>64</v>
      </c>
      <c r="BN1" s="12" t="s">
        <v>65</v>
      </c>
      <c r="BO1" s="11" t="s">
        <v>66</v>
      </c>
      <c r="BP1" s="12" t="s">
        <v>67</v>
      </c>
      <c r="BQ1" s="11" t="s">
        <v>68</v>
      </c>
      <c r="BR1" s="12" t="s">
        <v>69</v>
      </c>
      <c r="BS1" s="11" t="s">
        <v>70</v>
      </c>
      <c r="BT1" s="12" t="s">
        <v>71</v>
      </c>
      <c r="BU1" s="11" t="s">
        <v>72</v>
      </c>
      <c r="BV1" s="12" t="s">
        <v>73</v>
      </c>
      <c r="BW1" s="11" t="s">
        <v>74</v>
      </c>
      <c r="BX1" s="12" t="s">
        <v>75</v>
      </c>
      <c r="BY1" s="11" t="s">
        <v>76</v>
      </c>
      <c r="BZ1" s="12" t="s">
        <v>77</v>
      </c>
      <c r="CA1" s="11" t="s">
        <v>78</v>
      </c>
      <c r="CB1" s="12" t="s">
        <v>79</v>
      </c>
      <c r="CC1" s="11" t="s">
        <v>80</v>
      </c>
      <c r="CD1" s="12" t="s">
        <v>81</v>
      </c>
      <c r="CE1" s="11" t="s">
        <v>82</v>
      </c>
      <c r="CF1" s="12" t="s">
        <v>83</v>
      </c>
      <c r="CG1" s="11" t="s">
        <v>84</v>
      </c>
      <c r="CH1" s="12" t="s">
        <v>85</v>
      </c>
      <c r="CI1" s="11" t="s">
        <v>86</v>
      </c>
      <c r="CJ1" s="12" t="s">
        <v>87</v>
      </c>
      <c r="CK1" s="11" t="s">
        <v>88</v>
      </c>
      <c r="CL1" s="12" t="s">
        <v>89</v>
      </c>
      <c r="CM1" s="11" t="s">
        <v>90</v>
      </c>
      <c r="CN1" s="12" t="s">
        <v>91</v>
      </c>
      <c r="CO1" s="11" t="s">
        <v>92</v>
      </c>
      <c r="CP1" s="12" t="s">
        <v>93</v>
      </c>
      <c r="CQ1" s="11" t="s">
        <v>94</v>
      </c>
      <c r="CR1" s="12" t="s">
        <v>95</v>
      </c>
      <c r="CS1" s="11" t="s">
        <v>96</v>
      </c>
      <c r="CT1" s="12" t="s">
        <v>97</v>
      </c>
      <c r="CU1" s="11" t="s">
        <v>98</v>
      </c>
      <c r="CV1" s="12" t="s">
        <v>99</v>
      </c>
      <c r="CW1" s="11" t="s">
        <v>100</v>
      </c>
      <c r="CX1" s="12" t="s">
        <v>101</v>
      </c>
      <c r="CY1" s="11" t="s">
        <v>102</v>
      </c>
      <c r="CZ1" s="12" t="s">
        <v>103</v>
      </c>
      <c r="DA1" s="11" t="s">
        <v>104</v>
      </c>
      <c r="DB1" s="12" t="s">
        <v>105</v>
      </c>
      <c r="DC1" s="1" t="s">
        <v>106</v>
      </c>
      <c r="DD1" s="7" t="s">
        <v>107</v>
      </c>
      <c r="DE1" s="7" t="s">
        <v>108</v>
      </c>
      <c r="DF1" s="7" t="s">
        <v>109</v>
      </c>
      <c r="DG1" s="7" t="s">
        <v>110</v>
      </c>
      <c r="DH1" s="7" t="s">
        <v>111</v>
      </c>
      <c r="DI1" s="1" t="s">
        <v>112</v>
      </c>
      <c r="DJ1" s="7" t="s">
        <v>113</v>
      </c>
      <c r="DK1" s="7" t="s">
        <v>114</v>
      </c>
      <c r="DL1" s="7" t="s">
        <v>115</v>
      </c>
      <c r="DM1" s="7" t="s">
        <v>116</v>
      </c>
      <c r="DN1" s="7" t="s">
        <v>117</v>
      </c>
      <c r="DO1" s="1" t="s">
        <v>118</v>
      </c>
      <c r="DP1" s="7" t="s">
        <v>119</v>
      </c>
      <c r="DQ1" s="7" t="s">
        <v>120</v>
      </c>
      <c r="DR1" s="7" t="s">
        <v>121</v>
      </c>
      <c r="DS1" s="7" t="s">
        <v>122</v>
      </c>
      <c r="DT1" s="7" t="s">
        <v>123</v>
      </c>
      <c r="DU1" s="1" t="s">
        <v>124</v>
      </c>
      <c r="DV1" s="7" t="s">
        <v>125</v>
      </c>
      <c r="DW1" s="7" t="s">
        <v>126</v>
      </c>
      <c r="DX1" s="7" t="s">
        <v>127</v>
      </c>
      <c r="DY1" s="7" t="s">
        <v>128</v>
      </c>
      <c r="DZ1" s="7" t="s">
        <v>129</v>
      </c>
      <c r="EA1" s="1" t="s">
        <v>130</v>
      </c>
      <c r="EB1" s="7" t="s">
        <v>131</v>
      </c>
      <c r="EC1" s="7" t="s">
        <v>132</v>
      </c>
      <c r="ED1" s="7" t="s">
        <v>133</v>
      </c>
      <c r="EE1" s="7" t="s">
        <v>134</v>
      </c>
      <c r="EF1" s="7" t="s">
        <v>135</v>
      </c>
      <c r="EG1" s="1" t="s">
        <v>136</v>
      </c>
      <c r="EH1" s="7" t="s">
        <v>137</v>
      </c>
      <c r="EI1" s="7" t="s">
        <v>138</v>
      </c>
      <c r="EJ1" s="7" t="s">
        <v>139</v>
      </c>
      <c r="EK1" s="7" t="s">
        <v>140</v>
      </c>
      <c r="EL1" s="7" t="s">
        <v>141</v>
      </c>
      <c r="EM1" s="1" t="s">
        <v>142</v>
      </c>
      <c r="EN1" s="7" t="s">
        <v>143</v>
      </c>
      <c r="EO1" s="7" t="s">
        <v>144</v>
      </c>
      <c r="EP1" s="7" t="s">
        <v>145</v>
      </c>
      <c r="EQ1" s="7" t="s">
        <v>146</v>
      </c>
      <c r="ER1" s="7" t="s">
        <v>147</v>
      </c>
      <c r="ES1" s="1" t="s">
        <v>148</v>
      </c>
      <c r="ET1" s="7" t="s">
        <v>149</v>
      </c>
      <c r="EU1" s="7" t="s">
        <v>150</v>
      </c>
      <c r="EV1" s="7" t="s">
        <v>151</v>
      </c>
      <c r="EW1" s="7" t="s">
        <v>152</v>
      </c>
      <c r="EX1" s="7" t="s">
        <v>153</v>
      </c>
      <c r="EY1" s="1" t="s">
        <v>154</v>
      </c>
      <c r="EZ1" s="7" t="s">
        <v>155</v>
      </c>
      <c r="FA1" s="7" t="s">
        <v>156</v>
      </c>
      <c r="FB1" s="7" t="s">
        <v>157</v>
      </c>
      <c r="FC1" s="7" t="s">
        <v>158</v>
      </c>
      <c r="FD1" s="7" t="s">
        <v>159</v>
      </c>
      <c r="FE1" s="1" t="s">
        <v>160</v>
      </c>
      <c r="FF1" s="7" t="s">
        <v>161</v>
      </c>
      <c r="FG1" s="7" t="s">
        <v>162</v>
      </c>
      <c r="FH1" s="7" t="s">
        <v>163</v>
      </c>
      <c r="FI1" s="7" t="s">
        <v>164</v>
      </c>
      <c r="FJ1" s="7" t="s">
        <v>165</v>
      </c>
      <c r="FK1" s="1" t="s">
        <v>166</v>
      </c>
      <c r="FL1" s="7" t="s">
        <v>167</v>
      </c>
      <c r="FM1" s="7" t="s">
        <v>168</v>
      </c>
      <c r="FN1" s="7" t="s">
        <v>169</v>
      </c>
      <c r="FO1" s="7" t="s">
        <v>170</v>
      </c>
      <c r="FP1" s="7" t="s">
        <v>171</v>
      </c>
      <c r="FQ1" s="1" t="s">
        <v>172</v>
      </c>
      <c r="FR1" s="7" t="s">
        <v>173</v>
      </c>
      <c r="FS1" s="7" t="s">
        <v>174</v>
      </c>
      <c r="FT1" s="7" t="s">
        <v>175</v>
      </c>
      <c r="FU1" s="7" t="s">
        <v>176</v>
      </c>
      <c r="FV1" s="7" t="s">
        <v>177</v>
      </c>
      <c r="FW1" s="1" t="s">
        <v>178</v>
      </c>
      <c r="FX1" s="7" t="s">
        <v>179</v>
      </c>
      <c r="FY1" s="7" t="s">
        <v>180</v>
      </c>
      <c r="FZ1" s="7" t="s">
        <v>181</v>
      </c>
      <c r="GA1" s="7" t="s">
        <v>182</v>
      </c>
      <c r="GB1" s="7" t="s">
        <v>183</v>
      </c>
      <c r="GC1" s="1" t="s">
        <v>184</v>
      </c>
      <c r="GD1" s="7" t="s">
        <v>185</v>
      </c>
      <c r="GE1" s="7" t="s">
        <v>186</v>
      </c>
      <c r="GF1" s="7" t="s">
        <v>187</v>
      </c>
      <c r="GG1" s="7" t="s">
        <v>188</v>
      </c>
      <c r="GH1" s="7" t="s">
        <v>189</v>
      </c>
      <c r="GI1" s="1" t="s">
        <v>190</v>
      </c>
      <c r="GJ1" s="7" t="s">
        <v>191</v>
      </c>
      <c r="GK1" s="7" t="s">
        <v>192</v>
      </c>
      <c r="GL1" s="7" t="s">
        <v>193</v>
      </c>
      <c r="GM1" s="7" t="s">
        <v>194</v>
      </c>
      <c r="GN1" s="7" t="s">
        <v>195</v>
      </c>
      <c r="GO1" s="1" t="s">
        <v>196</v>
      </c>
      <c r="GP1" s="7" t="s">
        <v>197</v>
      </c>
      <c r="GQ1" s="7" t="s">
        <v>198</v>
      </c>
      <c r="GR1" s="7" t="s">
        <v>199</v>
      </c>
      <c r="GS1" s="7" t="s">
        <v>200</v>
      </c>
      <c r="GT1" s="7" t="s">
        <v>201</v>
      </c>
      <c r="GU1" s="1" t="s">
        <v>202</v>
      </c>
      <c r="GV1" s="7" t="s">
        <v>203</v>
      </c>
      <c r="GW1" s="7" t="s">
        <v>204</v>
      </c>
      <c r="GX1" s="7" t="s">
        <v>205</v>
      </c>
      <c r="GY1" s="7" t="s">
        <v>206</v>
      </c>
      <c r="GZ1" s="7" t="s">
        <v>207</v>
      </c>
      <c r="HA1" s="1" t="s">
        <v>208</v>
      </c>
      <c r="HB1" s="7" t="s">
        <v>209</v>
      </c>
      <c r="HC1" s="7" t="s">
        <v>210</v>
      </c>
      <c r="HD1" s="7" t="s">
        <v>211</v>
      </c>
      <c r="HE1" s="7" t="s">
        <v>212</v>
      </c>
      <c r="HF1" s="7" t="s">
        <v>213</v>
      </c>
      <c r="HG1" s="1" t="s">
        <v>214</v>
      </c>
      <c r="HH1" s="7" t="s">
        <v>215</v>
      </c>
      <c r="HI1" s="7" t="s">
        <v>216</v>
      </c>
      <c r="HJ1" s="7" t="s">
        <v>217</v>
      </c>
      <c r="HK1" s="7" t="s">
        <v>218</v>
      </c>
      <c r="HL1" s="7" t="s">
        <v>219</v>
      </c>
      <c r="HM1" s="1" t="s">
        <v>220</v>
      </c>
      <c r="HN1" s="7" t="s">
        <v>221</v>
      </c>
      <c r="HO1" s="7" t="s">
        <v>222</v>
      </c>
      <c r="HP1" s="7" t="s">
        <v>223</v>
      </c>
      <c r="HQ1" s="7" t="s">
        <v>224</v>
      </c>
      <c r="HR1" s="7" t="s">
        <v>225</v>
      </c>
    </row>
    <row r="2" spans="1:226" s="21" customFormat="1" ht="15.75" customHeight="1">
      <c r="A2" s="13" t="s">
        <v>226</v>
      </c>
      <c r="B2" s="14" t="s">
        <v>1</v>
      </c>
      <c r="C2" s="15" t="s">
        <v>227</v>
      </c>
      <c r="D2" s="13">
        <v>1</v>
      </c>
      <c r="E2" s="16">
        <v>41648</v>
      </c>
      <c r="F2" s="17" t="s">
        <v>228</v>
      </c>
      <c r="G2" s="18" t="s">
        <v>229</v>
      </c>
      <c r="H2" s="19" t="s">
        <v>230</v>
      </c>
      <c r="I2" s="20">
        <v>320</v>
      </c>
      <c r="J2" s="20">
        <v>10</v>
      </c>
      <c r="K2" s="21">
        <f>DAY(E2)</f>
        <v>9</v>
      </c>
      <c r="L2" s="22" t="s">
        <v>231</v>
      </c>
      <c r="M2" s="21">
        <f t="shared" ref="M2" si="0">YEAR(E2)</f>
        <v>2014</v>
      </c>
      <c r="N2" s="23" t="s">
        <v>237</v>
      </c>
      <c r="O2" s="24" t="s">
        <v>238</v>
      </c>
      <c r="P2" s="25"/>
      <c r="Q2" s="26"/>
      <c r="R2" s="27"/>
      <c r="S2" s="27"/>
      <c r="T2" s="27"/>
      <c r="U2" s="15" t="s">
        <v>232</v>
      </c>
      <c r="V2" s="28" t="s">
        <v>233</v>
      </c>
      <c r="W2" s="29" t="s">
        <v>239</v>
      </c>
      <c r="X2" s="30"/>
      <c r="Y2" s="31"/>
      <c r="Z2" s="32" t="s">
        <v>234</v>
      </c>
      <c r="AA2" s="33" t="s">
        <v>235</v>
      </c>
      <c r="AB2" s="34" t="s">
        <v>240</v>
      </c>
      <c r="AC2" s="35" t="str">
        <f t="array" ref="AC2">IF(SUM(COUNTIF([1]Лист2!$A$7,[1]Лист1!#REF!)),"","v")</f>
        <v>v</v>
      </c>
      <c r="AD2" s="36" t="str">
        <f>IF(AC2="v","","v")</f>
        <v/>
      </c>
      <c r="AE2" s="37"/>
      <c r="AF2" s="38"/>
      <c r="AG2" s="38"/>
      <c r="AH2" s="39"/>
      <c r="AI2" s="37"/>
      <c r="AJ2" s="37"/>
      <c r="AK2" s="40"/>
      <c r="AL2" s="40"/>
      <c r="AM2" s="38"/>
      <c r="AN2" s="41"/>
      <c r="AO2" s="36"/>
      <c r="AP2" s="37"/>
      <c r="AQ2" s="41"/>
      <c r="AR2" s="40"/>
      <c r="AS2" s="42"/>
      <c r="AT2" s="36"/>
      <c r="AU2" s="36" t="str">
        <f t="array" ref="AU2">IF(SUM(COUNTIF([1]Лист2!$A$443:$A$445,[1]Лист1!#REF!)),"","v")</f>
        <v>v</v>
      </c>
      <c r="AV2" s="36" t="str">
        <f>IF(AU2="v","","v")</f>
        <v/>
      </c>
      <c r="AW2" s="36"/>
      <c r="AX2" s="41"/>
      <c r="AY2" s="41"/>
      <c r="AZ2" s="42"/>
      <c r="BA2" s="41"/>
      <c r="BB2" s="36"/>
      <c r="BC2" s="41"/>
      <c r="BD2" s="43"/>
      <c r="BE2" s="44"/>
      <c r="BF2" s="45"/>
      <c r="BG2" s="36"/>
      <c r="BH2" s="36"/>
      <c r="BI2" s="38"/>
      <c r="BJ2" s="36"/>
      <c r="BK2" s="38"/>
      <c r="BL2" s="38"/>
      <c r="BM2" s="36"/>
      <c r="BN2" s="36"/>
      <c r="BO2" s="36"/>
      <c r="BP2" s="36"/>
      <c r="BQ2" s="36"/>
      <c r="BR2" s="36"/>
      <c r="BS2" s="36"/>
      <c r="BT2" s="36"/>
      <c r="BU2" s="36"/>
      <c r="BV2" s="36"/>
      <c r="BW2" s="46"/>
      <c r="BX2" s="36"/>
      <c r="BY2" s="36"/>
      <c r="BZ2" s="36"/>
      <c r="CA2" s="36"/>
      <c r="CB2" s="36"/>
      <c r="CC2" s="36"/>
      <c r="CD2" s="36"/>
      <c r="CE2" s="36"/>
      <c r="CF2" s="36"/>
      <c r="CG2" s="36"/>
      <c r="CH2" s="36"/>
      <c r="CI2" s="36"/>
      <c r="CJ2" s="36"/>
      <c r="CK2" s="36"/>
      <c r="CL2" s="36"/>
      <c r="CM2" s="47"/>
      <c r="CN2" s="41"/>
      <c r="CO2" s="36"/>
      <c r="CP2" s="41"/>
      <c r="CQ2" s="36"/>
      <c r="CR2" s="36"/>
      <c r="CS2" s="47"/>
      <c r="CT2" s="41"/>
      <c r="CU2" s="36"/>
      <c r="CV2" s="41"/>
      <c r="CW2" s="36"/>
      <c r="CX2" s="36"/>
      <c r="CY2" s="47"/>
      <c r="CZ2" s="41"/>
      <c r="DA2" s="36"/>
      <c r="DB2" s="41"/>
      <c r="DC2" s="48" t="str">
        <f t="shared" ref="DC2" si="1">IF(DD2="","",1)</f>
        <v/>
      </c>
      <c r="DD2" s="49"/>
      <c r="DE2" s="49"/>
      <c r="DF2" s="25"/>
      <c r="DG2" s="49"/>
      <c r="DH2" s="50"/>
      <c r="DI2" s="48"/>
      <c r="DJ2" s="49"/>
      <c r="DK2" s="49"/>
      <c r="DL2" s="25"/>
      <c r="DM2" s="49"/>
      <c r="DN2" s="50"/>
      <c r="DO2" s="48"/>
      <c r="DP2" s="49"/>
      <c r="DQ2" s="49"/>
      <c r="DR2" s="25"/>
      <c r="DS2" s="49"/>
      <c r="DT2" s="50"/>
      <c r="DU2" s="48"/>
      <c r="DV2" s="49"/>
      <c r="DW2" s="49"/>
      <c r="DX2" s="25"/>
      <c r="DY2" s="49"/>
      <c r="DZ2" s="50" t="str">
        <f>IF(DV2="","",INDEX([1]Лист2!$A$2:$C$1259,DX2,3))</f>
        <v/>
      </c>
      <c r="EA2" s="48" t="str">
        <f t="shared" ref="EA2" si="2">IF(EB2="","",5)</f>
        <v/>
      </c>
      <c r="EB2" s="49"/>
      <c r="EC2" s="49"/>
      <c r="ED2" s="25" t="str">
        <f>IF(EB2="","",MATCH(EB2,[1]Лист2!$A$2:$A$1259,0))</f>
        <v/>
      </c>
      <c r="EE2" s="49" t="str">
        <f>IF(EB2="","",INDEX([1]Лист2!$A$2:$C$1259,ED2,2))</f>
        <v/>
      </c>
      <c r="EF2" s="50" t="str">
        <f>IF(EB2="","",INDEX([1]Лист2!$A$2:$C$1259,ED2,3))</f>
        <v/>
      </c>
      <c r="EG2" s="48" t="str">
        <f t="shared" ref="EG2" si="3">IF(EH2="","",6)</f>
        <v/>
      </c>
      <c r="EH2" s="51"/>
      <c r="EI2" s="49"/>
      <c r="EJ2" s="25" t="str">
        <f>IF(EH2="","",MATCH(EH2,[1]Лист2!$A$2:$A$1259,0))</f>
        <v/>
      </c>
      <c r="EK2" s="49" t="str">
        <f>IF(EH2="","",INDEX([1]Лист2!$A$2:$C$1259,EJ2,2))</f>
        <v/>
      </c>
      <c r="EL2" s="50" t="str">
        <f>IF(EH2="","",INDEX([1]Лист2!$A$2:$C$1259,EJ2,3))</f>
        <v/>
      </c>
      <c r="EM2" s="48" t="str">
        <f t="shared" ref="EM2" si="4">IF(EN2="","",7)</f>
        <v/>
      </c>
      <c r="EN2" s="49"/>
      <c r="EO2" s="49"/>
      <c r="EP2" s="25" t="str">
        <f>IF(EN2="","",MATCH(EN2,[1]Лист2!$A$2:$A$1259,0))</f>
        <v/>
      </c>
      <c r="EQ2" s="49" t="str">
        <f>IF(EN2="","",INDEX([1]Лист2!$A$2:$C$1259,EP2,2))</f>
        <v/>
      </c>
      <c r="ER2" s="50" t="str">
        <f>IF(EN2="","",INDEX([1]Лист2!$A$2:$C$1259,EP2,3))</f>
        <v/>
      </c>
      <c r="ES2" s="48" t="str">
        <f t="shared" ref="ES2" si="5">IF(ET2="","",8)</f>
        <v/>
      </c>
      <c r="ET2" s="49"/>
      <c r="EU2" s="49"/>
      <c r="EV2" s="25" t="str">
        <f>IF(ET2="","",MATCH(ET2,[1]Лист2!$A$2:$A$1259,0))</f>
        <v/>
      </c>
      <c r="EW2" s="49" t="str">
        <f>IF(ET2="","",INDEX([1]Лист2!$A$2:$C$1259,EV2,2))</f>
        <v/>
      </c>
      <c r="EX2" s="50" t="str">
        <f>IF(ET2="","",INDEX([1]Лист2!$A$2:$C$1259,EV2,3))</f>
        <v/>
      </c>
      <c r="EY2" s="48" t="str">
        <f t="shared" ref="EY2" si="6">IF(EZ2="","",9)</f>
        <v/>
      </c>
      <c r="EZ2" s="49"/>
      <c r="FA2" s="49"/>
      <c r="FB2" s="25" t="str">
        <f>IF(EZ2="","",MATCH(EZ2,[1]Лист2!$A$2:$A$1259,0))</f>
        <v/>
      </c>
      <c r="FC2" s="49" t="str">
        <f>IF(EZ2="","",INDEX([1]Лист2!$A$2:$C$1259,FB2,2))</f>
        <v/>
      </c>
      <c r="FD2" s="50" t="str">
        <f>IF(EZ2="","",INDEX([1]Лист2!$A$2:$C$1259,FB2,3))</f>
        <v/>
      </c>
      <c r="FE2" s="48" t="str">
        <f t="shared" ref="FE2" si="7">IF(FF2="","",10)</f>
        <v/>
      </c>
      <c r="FF2" s="49"/>
      <c r="FG2" s="49"/>
      <c r="FH2" s="25" t="str">
        <f>IF(FF2="","",MATCH(FF2,[1]Лист2!$A$2:$A$1259,0))</f>
        <v/>
      </c>
      <c r="FI2" s="49" t="str">
        <f>IF(FF2="","",INDEX([1]Лист2!$A$2:$C$1259,FH2,2))</f>
        <v/>
      </c>
      <c r="FJ2" s="50" t="str">
        <f>IF(FF2="","",INDEX([1]Лист2!$A$2:$C$1259,FH2,3))</f>
        <v/>
      </c>
      <c r="FK2" s="48" t="str">
        <f>IF(FL2="","",11)</f>
        <v/>
      </c>
      <c r="FL2" s="49"/>
      <c r="FM2" s="49"/>
      <c r="FN2" s="25" t="str">
        <f>IF(FL2="","",MATCH(FL2,[1]Лист2!$A$2:$A$1259,0))</f>
        <v/>
      </c>
      <c r="FO2" s="49" t="str">
        <f>IF(FL2="","",INDEX([1]Лист2!$A$2:$C$1259,FN2,2))</f>
        <v/>
      </c>
      <c r="FP2" s="50" t="str">
        <f>IF(FL2="","",INDEX([1]Лист2!$A$2:$C$1259,FN2,3))</f>
        <v/>
      </c>
      <c r="FQ2" s="48" t="str">
        <f>IF(FR2="","",12)</f>
        <v/>
      </c>
      <c r="FR2" s="49"/>
      <c r="FS2" s="49"/>
      <c r="FT2" s="25" t="str">
        <f>IF(FR2="","",MATCH(FR2,[1]Лист2!$A$2:$A$1259,0))</f>
        <v/>
      </c>
      <c r="FU2" s="49" t="str">
        <f>IF(FR2="","",INDEX([1]Лист2!$A$2:$C$1259,FT2,2))</f>
        <v/>
      </c>
      <c r="FV2" s="50" t="str">
        <f>IF(FR2="","",INDEX([1]Лист2!$A$2:$C$1259,FT2,3))</f>
        <v/>
      </c>
      <c r="FW2" s="48" t="str">
        <f>IF(FX2="","",13)</f>
        <v/>
      </c>
      <c r="FX2" s="49"/>
      <c r="FY2" s="49"/>
      <c r="FZ2" s="25" t="str">
        <f>IF(FX2="","",MATCH(FX2,[1]Лист2!$A$2:$A$1259,0))</f>
        <v/>
      </c>
      <c r="GA2" s="49" t="str">
        <f>IF(FX2="","",INDEX([1]Лист2!$A$2:$C$1259,FZ2,2))</f>
        <v/>
      </c>
      <c r="GB2" s="50" t="str">
        <f>IF(FX2="","",INDEX([1]Лист2!$A$2:$C$1259,FZ2,3))</f>
        <v/>
      </c>
      <c r="GC2" s="48" t="str">
        <f>IF(GD2="","",14)</f>
        <v/>
      </c>
      <c r="GD2" s="49"/>
      <c r="GE2" s="49"/>
      <c r="GF2" s="25" t="str">
        <f>IF(GD2="","",MATCH(GD2,[1]Лист2!$A$2:$A$1259,0))</f>
        <v/>
      </c>
      <c r="GG2" s="49" t="str">
        <f>IF(GD2="","",INDEX([1]Лист2!$A$2:$C$1259,GF2,2))</f>
        <v/>
      </c>
      <c r="GH2" s="50" t="str">
        <f>IF(GD2="","",INDEX([1]Лист2!$A$2:$C$1259,GF2,3))</f>
        <v/>
      </c>
      <c r="GI2" s="48" t="str">
        <f>IF(GJ2="","",15)</f>
        <v/>
      </c>
      <c r="GJ2" s="49"/>
      <c r="GK2" s="49"/>
      <c r="GL2" s="25" t="str">
        <f>IF(GJ2="","",MATCH(GJ2,[1]Лист2!$A$2:$A$1259,0))</f>
        <v/>
      </c>
      <c r="GM2" s="49" t="str">
        <f>IF(GJ2="","",INDEX([1]Лист2!$A$2:$C$1259,GL2,2))</f>
        <v/>
      </c>
      <c r="GN2" s="50" t="str">
        <f>IF(GJ2="","",INDEX([1]Лист2!$A$2:$C$1259,GL2,3))</f>
        <v/>
      </c>
      <c r="GO2" s="48" t="str">
        <f>IF(GP2="","",16)</f>
        <v/>
      </c>
      <c r="GP2" s="49"/>
      <c r="GQ2" s="49"/>
      <c r="GR2" s="25" t="str">
        <f>IF(GP2="","",MATCH(GP2,[1]Лист2!$A$2:$A$1259,0))</f>
        <v/>
      </c>
      <c r="GS2" s="49" t="str">
        <f>IF(GP2="","",INDEX([1]Лист2!$A$2:$C$1259,GR2,2))</f>
        <v/>
      </c>
      <c r="GT2" s="50" t="str">
        <f>IF(GP2="","",INDEX([1]Лист2!$A$2:$C$1259,GR2,3))</f>
        <v/>
      </c>
      <c r="GU2" s="48" t="str">
        <f>IF(GV2="","",17)</f>
        <v/>
      </c>
      <c r="GV2" s="49"/>
      <c r="GW2" s="49"/>
      <c r="GX2" s="25" t="str">
        <f>IF(GV2="","",MATCH(GV2,[1]Лист2!$A$2:$A$1259,0))</f>
        <v/>
      </c>
      <c r="GY2" s="49" t="str">
        <f>IF(GV2="","",INDEX([1]Лист2!$A$2:$C$1259,GX2,2))</f>
        <v/>
      </c>
      <c r="GZ2" s="50" t="str">
        <f>IF(GV2="","",INDEX([1]Лист2!$A$2:$C$1259,GX2,3))</f>
        <v/>
      </c>
      <c r="HA2" s="48" t="str">
        <f>IF(HB2="","",18)</f>
        <v/>
      </c>
      <c r="HB2" s="49"/>
      <c r="HC2" s="49"/>
      <c r="HD2" s="25" t="str">
        <f>IF(HB2="","",MATCH(HB2,[1]Лист2!$A$2:$A$1259,0))</f>
        <v/>
      </c>
      <c r="HE2" s="49" t="str">
        <f>IF(HB2="","",INDEX([1]Лист2!$A$2:$C$1259,HD2,2))</f>
        <v/>
      </c>
      <c r="HF2" s="50" t="str">
        <f>IF(HB2="","",INDEX([1]Лист2!$A$2:$C$1259,HD2,3))</f>
        <v/>
      </c>
      <c r="HG2" s="48" t="str">
        <f>IF(HH2="","",19)</f>
        <v/>
      </c>
      <c r="HH2" s="49"/>
      <c r="HI2" s="49"/>
      <c r="HJ2" s="25" t="str">
        <f>IF(HH2="","",MATCH(HH2,[1]Лист2!$A$2:$A$1259,0))</f>
        <v/>
      </c>
      <c r="HK2" s="51" t="s">
        <v>236</v>
      </c>
      <c r="HL2" s="50" t="str">
        <f>IF(HH2="","",INDEX([1]Лист2!$A$2:$C$1259,HJ2,3))</f>
        <v/>
      </c>
      <c r="HM2" s="48" t="str">
        <f>IF(HN2="","",20)</f>
        <v/>
      </c>
      <c r="HN2" s="49"/>
      <c r="HO2" s="49"/>
      <c r="HP2" s="25" t="str">
        <f>IF(HN2="","",MATCH(HN2,[1]Лист2!$A$2:$A$1259,0))</f>
        <v/>
      </c>
      <c r="HQ2" s="49" t="str">
        <f>IF(HN2="","",INDEX([1]Лист2!$A$2:$C$1259,HP2,2))</f>
        <v/>
      </c>
      <c r="HR2" s="50" t="str">
        <f>IF(HN2="","",INDEX([1]Лист2!$A$2:$C$1259,HP2,3))</f>
        <v/>
      </c>
    </row>
  </sheetData>
  <dataValidations count="2">
    <dataValidation type="list" allowBlank="1" showInputMessage="1" showErrorMessage="1" sqref="DD2:DE2 MZ2:NA2 WV2:WW2 AGR2:AGS2 AQN2:AQO2 BAJ2:BAK2 BKF2:BKG2 BUB2:BUC2 CDX2:CDY2 CNT2:CNU2 CXP2:CXQ2 DHL2:DHM2 DRH2:DRI2 EBD2:EBE2 EKZ2:ELA2 EUV2:EUW2 FER2:FES2 FON2:FOO2 FYJ2:FYK2 GIF2:GIG2 GSB2:GSC2 HBX2:HBY2 HLT2:HLU2 HVP2:HVQ2 IFL2:IFM2 IPH2:IPI2 IZD2:IZE2 JIZ2:JJA2 JSV2:JSW2 KCR2:KCS2 KMN2:KMO2 KWJ2:KWK2 LGF2:LGG2 LQB2:LQC2 LZX2:LZY2 MJT2:MJU2 MTP2:MTQ2 NDL2:NDM2 NNH2:NNI2 NXD2:NXE2 OGZ2:OHA2 OQV2:OQW2 PAR2:PAS2 PKN2:PKO2 PUJ2:PUK2 QEF2:QEG2 QOB2:QOC2 QXX2:QXY2 RHT2:RHU2 RRP2:RRQ2 SBL2:SBM2 SLH2:SLI2 SVD2:SVE2 TEZ2:TFA2 TOV2:TOW2 TYR2:TYS2 UIN2:UIO2 USJ2:USK2 VCF2:VCG2 VMB2:VMC2 VVX2:VVY2 WFT2:WFU2 WPP2:WPQ2 WZL2:WZM2 DJ2:DK2 NF2:NG2 XB2:XC2 AGX2:AGY2 AQT2:AQU2 BAP2:BAQ2 BKL2:BKM2 BUH2:BUI2 CED2:CEE2 CNZ2:COA2 CXV2:CXW2 DHR2:DHS2 DRN2:DRO2 EBJ2:EBK2 ELF2:ELG2 EVB2:EVC2 FEX2:FEY2 FOT2:FOU2 FYP2:FYQ2 GIL2:GIM2 GSH2:GSI2 HCD2:HCE2 HLZ2:HMA2 HVV2:HVW2 IFR2:IFS2 IPN2:IPO2 IZJ2:IZK2 JJF2:JJG2 JTB2:JTC2 KCX2:KCY2 KMT2:KMU2 KWP2:KWQ2 LGL2:LGM2 LQH2:LQI2 MAD2:MAE2 MJZ2:MKA2 MTV2:MTW2 NDR2:NDS2 NNN2:NNO2 NXJ2:NXK2 OHF2:OHG2 ORB2:ORC2 PAX2:PAY2 PKT2:PKU2 PUP2:PUQ2 QEL2:QEM2 QOH2:QOI2 QYD2:QYE2 RHZ2:RIA2 RRV2:RRW2 SBR2:SBS2 SLN2:SLO2 SVJ2:SVK2 TFF2:TFG2 TPB2:TPC2 TYX2:TYY2 UIT2:UIU2 USP2:USQ2 VCL2:VCM2 VMH2:VMI2 VWD2:VWE2 WFZ2:WGA2 WPV2:WPW2 WZR2:WZS2 EN2:EO2 OJ2:OK2 YF2:YG2 AIB2:AIC2 ARX2:ARY2 BBT2:BBU2 BLP2:BLQ2 BVL2:BVM2 CFH2:CFI2 CPD2:CPE2 CYZ2:CZA2 DIV2:DIW2 DSR2:DSS2 ECN2:ECO2 EMJ2:EMK2 EWF2:EWG2 FGB2:FGC2 FPX2:FPY2 FZT2:FZU2 GJP2:GJQ2 GTL2:GTM2 HDH2:HDI2 HND2:HNE2 HWZ2:HXA2 IGV2:IGW2 IQR2:IQS2 JAN2:JAO2 JKJ2:JKK2 JUF2:JUG2 KEB2:KEC2 KNX2:KNY2 KXT2:KXU2 LHP2:LHQ2 LRL2:LRM2 MBH2:MBI2 MLD2:MLE2 MUZ2:MVA2 NEV2:NEW2 NOR2:NOS2 NYN2:NYO2 OIJ2:OIK2 OSF2:OSG2 PCB2:PCC2 PLX2:PLY2 PVT2:PVU2 QFP2:QFQ2 QPL2:QPM2 QZH2:QZI2 RJD2:RJE2 RSZ2:RTA2 SCV2:SCW2 SMR2:SMS2 SWN2:SWO2 TGJ2:TGK2 TQF2:TQG2 UAB2:UAC2 UJX2:UJY2 UTT2:UTU2 VDP2:VDQ2 VNL2:VNM2 VXH2:VXI2 WHD2:WHE2 WQZ2:WRA2 XAV2:XAW2 DP2:DQ2 NL2:NM2 XH2:XI2 AHD2:AHE2 AQZ2:ARA2 BAV2:BAW2 BKR2:BKS2 BUN2:BUO2 CEJ2:CEK2 COF2:COG2 CYB2:CYC2 DHX2:DHY2 DRT2:DRU2 EBP2:EBQ2 ELL2:ELM2 EVH2:EVI2 FFD2:FFE2 FOZ2:FPA2 FYV2:FYW2 GIR2:GIS2 GSN2:GSO2 HCJ2:HCK2 HMF2:HMG2 HWB2:HWC2 IFX2:IFY2 IPT2:IPU2 IZP2:IZQ2 JJL2:JJM2 JTH2:JTI2 KDD2:KDE2 KMZ2:KNA2 KWV2:KWW2 LGR2:LGS2 LQN2:LQO2 MAJ2:MAK2 MKF2:MKG2 MUB2:MUC2 NDX2:NDY2 NNT2:NNU2 NXP2:NXQ2 OHL2:OHM2 ORH2:ORI2 PBD2:PBE2 PKZ2:PLA2 PUV2:PUW2 QER2:QES2 QON2:QOO2 QYJ2:QYK2 RIF2:RIG2 RSB2:RSC2 SBX2:SBY2 SLT2:SLU2 SVP2:SVQ2 TFL2:TFM2 TPH2:TPI2 TZD2:TZE2 UIZ2:UJA2 USV2:USW2 VCR2:VCS2 VMN2:VMO2 VWJ2:VWK2 WGF2:WGG2 WQB2:WQC2 WZX2:WZY2 DV2:DW2 NR2:NS2 XN2:XO2 AHJ2:AHK2 ARF2:ARG2 BBB2:BBC2 BKX2:BKY2 BUT2:BUU2 CEP2:CEQ2 COL2:COM2 CYH2:CYI2 DID2:DIE2 DRZ2:DSA2 EBV2:EBW2 ELR2:ELS2 EVN2:EVO2 FFJ2:FFK2 FPF2:FPG2 FZB2:FZC2 GIX2:GIY2 GST2:GSU2 HCP2:HCQ2 HML2:HMM2 HWH2:HWI2 IGD2:IGE2 IPZ2:IQA2 IZV2:IZW2 JJR2:JJS2 JTN2:JTO2 KDJ2:KDK2 KNF2:KNG2 KXB2:KXC2 LGX2:LGY2 LQT2:LQU2 MAP2:MAQ2 MKL2:MKM2 MUH2:MUI2 NED2:NEE2 NNZ2:NOA2 NXV2:NXW2 OHR2:OHS2 ORN2:ORO2 PBJ2:PBK2 PLF2:PLG2 PVB2:PVC2 QEX2:QEY2 QOT2:QOU2 QYP2:QYQ2 RIL2:RIM2 RSH2:RSI2 SCD2:SCE2 SLZ2:SMA2 SVV2:SVW2 TFR2:TFS2 TPN2:TPO2 TZJ2:TZK2 UJF2:UJG2 UTB2:UTC2 VCX2:VCY2 VMT2:VMU2 VWP2:VWQ2 WGL2:WGM2 WQH2:WQI2 XAD2:XAE2 HH2:HI2 RD2:RE2 AAZ2:ABA2 AKV2:AKW2 AUR2:AUS2 BEN2:BEO2 BOJ2:BOK2 BYF2:BYG2 CIB2:CIC2 CRX2:CRY2 DBT2:DBU2 DLP2:DLQ2 DVL2:DVM2 EFH2:EFI2 EPD2:EPE2 EYZ2:EZA2 FIV2:FIW2 FSR2:FSS2 GCN2:GCO2 GMJ2:GMK2 GWF2:GWG2 HGB2:HGC2 HPX2:HPY2 HZT2:HZU2 IJP2:IJQ2 ITL2:ITM2 JDH2:JDI2 JND2:JNE2 JWZ2:JXA2 KGV2:KGW2 KQR2:KQS2 LAN2:LAO2 LKJ2:LKK2 LUF2:LUG2 MEB2:MEC2 MNX2:MNY2 MXT2:MXU2 NHP2:NHQ2 NRL2:NRM2 OBH2:OBI2 OLD2:OLE2 OUZ2:OVA2 PEV2:PEW2 POR2:POS2 PYN2:PYO2 QIJ2:QIK2 QSF2:QSG2 RCB2:RCC2 RLX2:RLY2 RVT2:RVU2 SFP2:SFQ2 SPL2:SPM2 SZH2:SZI2 TJD2:TJE2 TSZ2:TTA2 UCV2:UCW2 UMR2:UMS2 UWN2:UWO2 VGJ2:VGK2 VQF2:VQG2 WAB2:WAC2 WJX2:WJY2 WTT2:WTU2 XDP2:XDQ2 HB2:HC2 QX2:QY2 AAT2:AAU2 AKP2:AKQ2 AUL2:AUM2 BEH2:BEI2 BOD2:BOE2 BXZ2:BYA2 CHV2:CHW2 CRR2:CRS2 DBN2:DBO2 DLJ2:DLK2 DVF2:DVG2 EFB2:EFC2 EOX2:EOY2 EYT2:EYU2 FIP2:FIQ2 FSL2:FSM2 GCH2:GCI2 GMD2:GME2 GVZ2:GWA2 HFV2:HFW2 HPR2:HPS2 HZN2:HZO2 IJJ2:IJK2 ITF2:ITG2 JDB2:JDC2 JMX2:JMY2 JWT2:JWU2 KGP2:KGQ2 KQL2:KQM2 LAH2:LAI2 LKD2:LKE2 LTZ2:LUA2 MDV2:MDW2 MNR2:MNS2 MXN2:MXO2 NHJ2:NHK2 NRF2:NRG2 OBB2:OBC2 OKX2:OKY2 OUT2:OUU2 PEP2:PEQ2 POL2:POM2 PYH2:PYI2 QID2:QIE2 QRZ2:QSA2 RBV2:RBW2 RLR2:RLS2 RVN2:RVO2 SFJ2:SFK2 SPF2:SPG2 SZB2:SZC2 TIX2:TIY2 TST2:TSU2 UCP2:UCQ2 UML2:UMM2 UWH2:UWI2 VGD2:VGE2 VPZ2:VQA2 VZV2:VZW2 WJR2:WJS2 WTN2:WTO2 XDJ2:XDK2 GV2:GW2 QR2:QS2 AAN2:AAO2 AKJ2:AKK2 AUF2:AUG2 BEB2:BEC2 BNX2:BNY2 BXT2:BXU2 CHP2:CHQ2 CRL2:CRM2 DBH2:DBI2 DLD2:DLE2 DUZ2:DVA2 EEV2:EEW2 EOR2:EOS2 EYN2:EYO2 FIJ2:FIK2 FSF2:FSG2 GCB2:GCC2 GLX2:GLY2 GVT2:GVU2 HFP2:HFQ2 HPL2:HPM2 HZH2:HZI2 IJD2:IJE2 ISZ2:ITA2 JCV2:JCW2 JMR2:JMS2 JWN2:JWO2 KGJ2:KGK2 KQF2:KQG2 LAB2:LAC2 LJX2:LJY2 LTT2:LTU2 MDP2:MDQ2 MNL2:MNM2 MXH2:MXI2 NHD2:NHE2 NQZ2:NRA2 OAV2:OAW2 OKR2:OKS2 OUN2:OUO2 PEJ2:PEK2 POF2:POG2 PYB2:PYC2 QHX2:QHY2 QRT2:QRU2 RBP2:RBQ2 RLL2:RLM2 RVH2:RVI2 SFD2:SFE2 SOZ2:SPA2 SYV2:SYW2 TIR2:TIS2 TSN2:TSO2 UCJ2:UCK2 UMF2:UMG2 UWB2:UWC2 VFX2:VFY2 VPT2:VPU2 VZP2:VZQ2 WJL2:WJM2 WTH2:WTI2 XDD2:XDE2 GJ2:GK2 QF2:QG2 AAB2:AAC2 AJX2:AJY2 ATT2:ATU2 BDP2:BDQ2 BNL2:BNM2 BXH2:BXI2 CHD2:CHE2 CQZ2:CRA2 DAV2:DAW2 DKR2:DKS2 DUN2:DUO2 EEJ2:EEK2 EOF2:EOG2 EYB2:EYC2 FHX2:FHY2 FRT2:FRU2 GBP2:GBQ2 GLL2:GLM2 GVH2:GVI2 HFD2:HFE2 HOZ2:HPA2 HYV2:HYW2 IIR2:IIS2 ISN2:ISO2 JCJ2:JCK2 JMF2:JMG2 JWB2:JWC2 KFX2:KFY2 KPT2:KPU2 KZP2:KZQ2 LJL2:LJM2 LTH2:LTI2 MDD2:MDE2 MMZ2:MNA2 MWV2:MWW2 NGR2:NGS2 NQN2:NQO2 OAJ2:OAK2 OKF2:OKG2 OUB2:OUC2 PDX2:PDY2 PNT2:PNU2 PXP2:PXQ2 QHL2:QHM2 QRH2:QRI2 RBD2:RBE2 RKZ2:RLA2 RUV2:RUW2 SER2:SES2 SON2:SOO2 SYJ2:SYK2 TIF2:TIG2 TSB2:TSC2 UBX2:UBY2 ULT2:ULU2 UVP2:UVQ2 VFL2:VFM2 VPH2:VPI2 VZD2:VZE2 WIZ2:WJA2 WSV2:WSW2 XCR2:XCS2 EZ2:FA2 OV2:OW2 YR2:YS2 AIN2:AIO2 ASJ2:ASK2 BCF2:BCG2 BMB2:BMC2 BVX2:BVY2 CFT2:CFU2 CPP2:CPQ2 CZL2:CZM2 DJH2:DJI2 DTD2:DTE2 ECZ2:EDA2 EMV2:EMW2 EWR2:EWS2 FGN2:FGO2 FQJ2:FQK2 GAF2:GAG2 GKB2:GKC2 GTX2:GTY2 HDT2:HDU2 HNP2:HNQ2 HXL2:HXM2 IHH2:IHI2 IRD2:IRE2 JAZ2:JBA2 JKV2:JKW2 JUR2:JUS2 KEN2:KEO2 KOJ2:KOK2 KYF2:KYG2 LIB2:LIC2 LRX2:LRY2 MBT2:MBU2 MLP2:MLQ2 MVL2:MVM2 NFH2:NFI2 NPD2:NPE2 NYZ2:NZA2 OIV2:OIW2 OSR2:OSS2 PCN2:PCO2 PMJ2:PMK2 PWF2:PWG2 QGB2:QGC2 QPX2:QPY2 QZT2:QZU2 RJP2:RJQ2 RTL2:RTM2 SDH2:SDI2 SND2:SNE2 SWZ2:SXA2 TGV2:TGW2 TQR2:TQS2 UAN2:UAO2 UKJ2:UKK2 UUF2:UUG2 VEB2:VEC2 VNX2:VNY2 VXT2:VXU2 WHP2:WHQ2 WRL2:WRM2 XBH2:XBI2 FR2:FS2 PN2:PO2 ZJ2:ZK2 AJF2:AJG2 ATB2:ATC2 BCX2:BCY2 BMT2:BMU2 BWP2:BWQ2 CGL2:CGM2 CQH2:CQI2 DAD2:DAE2 DJZ2:DKA2 DTV2:DTW2 EDR2:EDS2 ENN2:ENO2 EXJ2:EXK2 FHF2:FHG2 FRB2:FRC2 GAX2:GAY2 GKT2:GKU2 GUP2:GUQ2 HEL2:HEM2 HOH2:HOI2 HYD2:HYE2 IHZ2:IIA2 IRV2:IRW2 JBR2:JBS2 JLN2:JLO2 JVJ2:JVK2 KFF2:KFG2 KPB2:KPC2 KYX2:KYY2 LIT2:LIU2 LSP2:LSQ2 MCL2:MCM2 MMH2:MMI2 MWD2:MWE2 NFZ2:NGA2 NPV2:NPW2 NZR2:NZS2 OJN2:OJO2 OTJ2:OTK2 PDF2:PDG2 PNB2:PNC2 PWX2:PWY2 QGT2:QGU2 QQP2:QQQ2 RAL2:RAM2 RKH2:RKI2 RUD2:RUE2 SDZ2:SEA2 SNV2:SNW2 SXR2:SXS2 THN2:THO2 TRJ2:TRK2 UBF2:UBG2 ULB2:ULC2 UUX2:UUY2 VET2:VEU2 VOP2:VOQ2 VYL2:VYM2 WIH2:WII2 WSD2:WSE2 XBZ2:XCA2 FL2:FM2 PH2:PI2 ZD2:ZE2 AIZ2:AJA2 ASV2:ASW2 BCR2:BCS2 BMN2:BMO2 BWJ2:BWK2 CGF2:CGG2 CQB2:CQC2 CZX2:CZY2 DJT2:DJU2 DTP2:DTQ2 EDL2:EDM2 ENH2:ENI2 EXD2:EXE2 FGZ2:FHA2 FQV2:FQW2 GAR2:GAS2 GKN2:GKO2 GUJ2:GUK2 HEF2:HEG2 HOB2:HOC2 HXX2:HXY2 IHT2:IHU2 IRP2:IRQ2 JBL2:JBM2 JLH2:JLI2 JVD2:JVE2 KEZ2:KFA2 KOV2:KOW2 KYR2:KYS2 LIN2:LIO2 LSJ2:LSK2 MCF2:MCG2 MMB2:MMC2 MVX2:MVY2 NFT2:NFU2 NPP2:NPQ2 NZL2:NZM2 OJH2:OJI2 OTD2:OTE2 PCZ2:PDA2 PMV2:PMW2 PWR2:PWS2 QGN2:QGO2 QQJ2:QQK2 RAF2:RAG2 RKB2:RKC2 RTX2:RTY2 SDT2:SDU2 SNP2:SNQ2 SXL2:SXM2 THH2:THI2 TRD2:TRE2 UAZ2:UBA2 UKV2:UKW2 UUR2:UUS2 VEN2:VEO2 VOJ2:VOK2 VYF2:VYG2 WIB2:WIC2 WRX2:WRY2 XBT2:XBU2 EB2:EC2 NX2:NY2 XT2:XU2 AHP2:AHQ2 ARL2:ARM2 BBH2:BBI2 BLD2:BLE2 BUZ2:BVA2 CEV2:CEW2 COR2:COS2 CYN2:CYO2 DIJ2:DIK2 DSF2:DSG2 ECB2:ECC2 ELX2:ELY2 EVT2:EVU2 FFP2:FFQ2 FPL2:FPM2 FZH2:FZI2 GJD2:GJE2 GSZ2:GTA2 HCV2:HCW2 HMR2:HMS2 HWN2:HWO2 IGJ2:IGK2 IQF2:IQG2 JAB2:JAC2 JJX2:JJY2 JTT2:JTU2 KDP2:KDQ2 KNL2:KNM2 KXH2:KXI2 LHD2:LHE2 LQZ2:LRA2 MAV2:MAW2 MKR2:MKS2 MUN2:MUO2 NEJ2:NEK2 NOF2:NOG2 NYB2:NYC2 OHX2:OHY2 ORT2:ORU2 PBP2:PBQ2 PLL2:PLM2 PVH2:PVI2 QFD2:QFE2 QOZ2:QPA2 QYV2:QYW2 RIR2:RIS2 RSN2:RSO2 SCJ2:SCK2 SMF2:SMG2 SWB2:SWC2 TFX2:TFY2 TPT2:TPU2 TZP2:TZQ2 UJL2:UJM2 UTH2:UTI2 VDD2:VDE2 VMZ2:VNA2 VWV2:VWW2 WGR2:WGS2 WQN2:WQO2 XAJ2:XAK2 FX2:FY2 PT2:PU2 ZP2:ZQ2 AJL2:AJM2 ATH2:ATI2 BDD2:BDE2 BMZ2:BNA2 BWV2:BWW2 CGR2:CGS2 CQN2:CQO2 DAJ2:DAK2 DKF2:DKG2 DUB2:DUC2 EDX2:EDY2 ENT2:ENU2 EXP2:EXQ2 FHL2:FHM2 FRH2:FRI2 GBD2:GBE2 GKZ2:GLA2 GUV2:GUW2 HER2:HES2 HON2:HOO2 HYJ2:HYK2 IIF2:IIG2 ISB2:ISC2 JBX2:JBY2 JLT2:JLU2 JVP2:JVQ2 KFL2:KFM2 KPH2:KPI2 KZD2:KZE2 LIZ2:LJA2 LSV2:LSW2 MCR2:MCS2 MMN2:MMO2 MWJ2:MWK2 NGF2:NGG2 NQB2:NQC2 NZX2:NZY2 OJT2:OJU2 OTP2:OTQ2 PDL2:PDM2 PNH2:PNI2 PXD2:PXE2 QGZ2:QHA2 QQV2:QQW2 RAR2:RAS2 RKN2:RKO2 RUJ2:RUK2 SEF2:SEG2 SOB2:SOC2 SXX2:SXY2 THT2:THU2 TRP2:TRQ2 UBL2:UBM2 ULH2:ULI2 UVD2:UVE2 VEZ2:VFA2 VOV2:VOW2 VYR2:VYS2 WIN2:WIO2 WSJ2:WSK2 XCF2:XCG2 HN2:HO2 RJ2:RK2 ABF2:ABG2 ALB2:ALC2 AUX2:AUY2 BET2:BEU2 BOP2:BOQ2 BYL2:BYM2 CIH2:CII2 CSD2:CSE2 DBZ2:DCA2 DLV2:DLW2 DVR2:DVS2 EFN2:EFO2 EPJ2:EPK2 EZF2:EZG2 FJB2:FJC2 FSX2:FSY2 GCT2:GCU2 GMP2:GMQ2 GWL2:GWM2 HGH2:HGI2 HQD2:HQE2 HZZ2:IAA2 IJV2:IJW2 ITR2:ITS2 JDN2:JDO2 JNJ2:JNK2 JXF2:JXG2 KHB2:KHC2 KQX2:KQY2 LAT2:LAU2 LKP2:LKQ2 LUL2:LUM2 MEH2:MEI2 MOD2:MOE2 MXZ2:MYA2 NHV2:NHW2 NRR2:NRS2 OBN2:OBO2 OLJ2:OLK2 OVF2:OVG2 PFB2:PFC2 POX2:POY2 PYT2:PYU2 QIP2:QIQ2 QSL2:QSM2 RCH2:RCI2 RMD2:RME2 RVZ2:RWA2 SFV2:SFW2 SPR2:SPS2 SZN2:SZO2 TJJ2:TJK2 TTF2:TTG2 UDB2:UDC2 UMX2:UMY2 UWT2:UWU2 VGP2:VGQ2 VQL2:VQM2 WAH2:WAI2 WKD2:WKE2 WTZ2:WUA2 XDV2:XDW2 GD2:GE2 PZ2:QA2 ZV2:ZW2 AJR2:AJS2 ATN2:ATO2 BDJ2:BDK2 BNF2:BNG2 BXB2:BXC2 CGX2:CGY2 CQT2:CQU2 DAP2:DAQ2 DKL2:DKM2 DUH2:DUI2 EED2:EEE2 ENZ2:EOA2 EXV2:EXW2 FHR2:FHS2 FRN2:FRO2 GBJ2:GBK2 GLF2:GLG2 GVB2:GVC2 HEX2:HEY2 HOT2:HOU2 HYP2:HYQ2 IIL2:IIM2 ISH2:ISI2 JCD2:JCE2 JLZ2:JMA2 JVV2:JVW2 KFR2:KFS2 KPN2:KPO2 KZJ2:KZK2 LJF2:LJG2 LTB2:LTC2 MCX2:MCY2 MMT2:MMU2 MWP2:MWQ2 NGL2:NGM2 NQH2:NQI2 OAD2:OAE2 OJZ2:OKA2 OTV2:OTW2 PDR2:PDS2 PNN2:PNO2 PXJ2:PXK2 QHF2:QHG2 QRB2:QRC2 RAX2:RAY2 RKT2:RKU2 RUP2:RUQ2 SEL2:SEM2 SOH2:SOI2 SYD2:SYE2 THZ2:TIA2 TRV2:TRW2 UBR2:UBS2 ULN2:ULO2 UVJ2:UVK2 VFF2:VFG2 VPB2:VPC2 VYX2:VYY2 WIT2:WIU2 WSP2:WSQ2 XCL2:XCM2 EH2:EI2 OD2:OE2 XZ2:YA2 AHV2:AHW2 ARR2:ARS2 BBN2:BBO2 BLJ2:BLK2 BVF2:BVG2 CFB2:CFC2 COX2:COY2 CYT2:CYU2 DIP2:DIQ2 DSL2:DSM2 ECH2:ECI2 EMD2:EME2 EVZ2:EWA2 FFV2:FFW2 FPR2:FPS2 FZN2:FZO2 GJJ2:GJK2 GTF2:GTG2 HDB2:HDC2 HMX2:HMY2 HWT2:HWU2 IGP2:IGQ2 IQL2:IQM2 JAH2:JAI2 JKD2:JKE2 JTZ2:JUA2 KDV2:KDW2 KNR2:KNS2 KXN2:KXO2 LHJ2:LHK2 LRF2:LRG2 MBB2:MBC2 MKX2:MKY2 MUT2:MUU2 NEP2:NEQ2 NOL2:NOM2 NYH2:NYI2 OID2:OIE2 ORZ2:OSA2 PBV2:PBW2 PLR2:PLS2 PVN2:PVO2 QFJ2:QFK2 QPF2:QPG2 QZB2:QZC2 RIX2:RIY2 RST2:RSU2 SCP2:SCQ2 SML2:SMM2 SWH2:SWI2 TGD2:TGE2 TPZ2:TQA2 TZV2:TZW2 UJR2:UJS2 UTN2:UTO2 VDJ2:VDK2 VNF2:VNG2 VXB2:VXC2 WGX2:WGY2 WQT2:WQU2 XAP2:XAQ2 ET2:EU2 OP2:OQ2 YL2:YM2 AIH2:AII2 ASD2:ASE2 BBZ2:BCA2 BLV2:BLW2 BVR2:BVS2 CFN2:CFO2 CPJ2:CPK2 CZF2:CZG2 DJB2:DJC2 DSX2:DSY2 ECT2:ECU2 EMP2:EMQ2 EWL2:EWM2 FGH2:FGI2 FQD2:FQE2 FZZ2:GAA2 GJV2:GJW2 GTR2:GTS2 HDN2:HDO2 HNJ2:HNK2 HXF2:HXG2 IHB2:IHC2 IQX2:IQY2 JAT2:JAU2 JKP2:JKQ2 JUL2:JUM2 KEH2:KEI2 KOD2:KOE2 KXZ2:KYA2 LHV2:LHW2 LRR2:LRS2 MBN2:MBO2 MLJ2:MLK2 MVF2:MVG2 NFB2:NFC2 NOX2:NOY2 NYT2:NYU2 OIP2:OIQ2 OSL2:OSM2 PCH2:PCI2 PMD2:PME2 PVZ2:PWA2 QFV2:QFW2 QPR2:QPS2 QZN2:QZO2 RJJ2:RJK2 RTF2:RTG2 SDB2:SDC2 SMX2:SMY2 SWT2:SWU2 TGP2:TGQ2 TQL2:TQM2 UAH2:UAI2 UKD2:UKE2 UTZ2:UUA2 VDV2:VDW2 VNR2:VNS2 VXN2:VXO2 WHJ2:WHK2 WRF2:WRG2 XBB2:XBC2 FF2:FG2 PB2:PC2 YX2:YY2 AIT2:AIU2 ASP2:ASQ2 BCL2:BCM2 BMH2:BMI2 BWD2:BWE2 CFZ2:CGA2 CPV2:CPW2 CZR2:CZS2 DJN2:DJO2 DTJ2:DTK2 EDF2:EDG2 ENB2:ENC2 EWX2:EWY2 FGT2:FGU2 FQP2:FQQ2 GAL2:GAM2 GKH2:GKI2 GUD2:GUE2 HDZ2:HEA2 HNV2:HNW2 HXR2:HXS2 IHN2:IHO2 IRJ2:IRK2 JBF2:JBG2 JLB2:JLC2 JUX2:JUY2 KET2:KEU2 KOP2:KOQ2 KYL2:KYM2 LIH2:LII2 LSD2:LSE2 MBZ2:MCA2 MLV2:MLW2 MVR2:MVS2 NFN2:NFO2 NPJ2:NPK2 NZF2:NZG2 OJB2:OJC2 OSX2:OSY2 PCT2:PCU2 PMP2:PMQ2 PWL2:PWM2 QGH2:QGI2 QQD2:QQE2 QZZ2:RAA2 RJV2:RJW2 RTR2:RTS2 SDN2:SDO2 SNJ2:SNK2 SXF2:SXG2 THB2:THC2 TQX2:TQY2 UAT2:UAU2 UKP2:UKQ2 UUL2:UUM2 VEH2:VEI2 VOD2:VOE2 VXZ2:VYA2 WHV2:WHW2 WRR2:WRS2 XBN2:XBO2 GP2:GQ2 QL2:QM2 AAH2:AAI2 AKD2:AKE2 ATZ2:AUA2 BDV2:BDW2 BNR2:BNS2 BXN2:BXO2 CHJ2:CHK2 CRF2:CRG2 DBB2:DBC2 DKX2:DKY2 DUT2:DUU2 EEP2:EEQ2 EOL2:EOM2 EYH2:EYI2 FID2:FIE2 FRZ2:FSA2 GBV2:GBW2 GLR2:GLS2 GVN2:GVO2 HFJ2:HFK2 HPF2:HPG2 HZB2:HZC2 IIX2:IIY2 IST2:ISU2 JCP2:JCQ2 JML2:JMM2 JWH2:JWI2 KGD2:KGE2 KPZ2:KQA2 KZV2:KZW2 LJR2:LJS2 LTN2:LTO2 MDJ2:MDK2 MNF2:MNG2 MXB2:MXC2 NGX2:NGY2 NQT2:NQU2 OAP2:OAQ2 OKL2:OKM2 OUH2:OUI2 PED2:PEE2 PNZ2:POA2 PXV2:PXW2 QHR2:QHS2 QRN2:QRO2 RBJ2:RBK2 RLF2:RLG2 RVB2:RVC2 SEX2:SEY2 SOT2:SOU2 SYP2:SYQ2 TIL2:TIM2 TSH2:TSI2 UCD2:UCE2 ULZ2:UMA2 UVV2:UVW2 VFR2:VFS2 VPN2:VPO2 VZJ2:VZK2 WJF2:WJG2 WTB2:WTC2 XCX2:XCY2 MK2:ML2 WG2:WH2 AGC2:AGD2 APY2:APZ2 AZU2:AZV2 BJQ2:BJR2 BTM2:BTN2 CDI2:CDJ2 CNE2:CNF2 CXA2:CXB2 DGW2:DGX2 DQS2:DQT2 EAO2:EAP2 EKK2:EKL2 EUG2:EUH2 FEC2:FED2 FNY2:FNZ2 FXU2:FXV2 GHQ2:GHR2 GRM2:GRN2 HBI2:HBJ2 HLE2:HLF2 HVA2:HVB2 IEW2:IEX2 IOS2:IOT2 IYO2:IYP2 JIK2:JIL2 JSG2:JSH2 KCC2:KCD2 KLY2:KLZ2 KVU2:KVV2 LFQ2:LFR2 LPM2:LPN2 LZI2:LZJ2 MJE2:MJF2 MTA2:MTB2 NCW2:NCX2 NMS2:NMT2 NWO2:NWP2 OGK2:OGL2 OQG2:OQH2 PAC2:PAD2 PJY2:PJZ2 PTU2:PTV2 QDQ2:QDR2 QNM2:QNN2 QXI2:QXJ2 RHE2:RHF2 RRA2:RRB2 SAW2:SAX2 SKS2:SKT2 SUO2:SUP2 TEK2:TEL2 TOG2:TOH2 TYC2:TYD2 UHY2:UHZ2 URU2:URV2 VBQ2:VBR2 VLM2:VLN2 VVI2:VVJ2 WFE2:WFF2 WPA2:WPB2 WYW2:WYX2 ME2:MF2 WA2:WB2 AFW2:AFX2 APS2:APT2 AZO2:AZP2 BJK2:BJL2 BTG2:BTH2 CDC2:CDD2 CMY2:CMZ2 CWU2:CWV2 DGQ2:DGR2 DQM2:DQN2 EAI2:EAJ2 EKE2:EKF2 EUA2:EUB2 FDW2:FDX2 FNS2:FNT2 FXO2:FXP2 GHK2:GHL2 GRG2:GRH2 HBC2:HBD2 HKY2:HKZ2 HUU2:HUV2 IEQ2:IER2 IOM2:ION2 IYI2:IYJ2 JIE2:JIF2 JSA2:JSB2 KBW2:KBX2 KLS2:KLT2 KVO2:KVP2 LFK2:LFL2 LPG2:LPH2 LZC2:LZD2 MIY2:MIZ2 MSU2:MSV2 NCQ2:NCR2 NMM2:NMN2 NWI2:NWJ2 OGE2:OGF2 OQA2:OQB2 OZW2:OZX2 PJS2:PJT2 PTO2:PTP2 QDK2:QDL2 QNG2:QNH2 QXC2:QXD2 RGY2:RGZ2 RQU2:RQV2 SAQ2:SAR2 SKM2:SKN2 SUI2:SUJ2 TEE2:TEF2 TOA2:TOB2 TXW2:TXX2 UHS2:UHT2 URO2:URP2 VBK2:VBL2 VLG2:VLH2 VVC2:VVD2 WEY2:WEZ2 WOU2:WOV2 WYQ2:WYR2 LY2:LZ2 VU2:VV2 AFQ2:AFR2 APM2:APN2 AZI2:AZJ2 BJE2:BJF2 BTA2:BTB2 CCW2:CCX2 CMS2:CMT2 CWO2:CWP2 DGK2:DGL2 DQG2:DQH2 EAC2:EAD2 EJY2:EJZ2 ETU2:ETV2 FDQ2:FDR2 FNM2:FNN2 FXI2:FXJ2 GHE2:GHF2 GRA2:GRB2 HAW2:HAX2 HKS2:HKT2 HUO2:HUP2 IEK2:IEL2 IOG2:IOH2 IYC2:IYD2 JHY2:JHZ2 JRU2:JRV2 KBQ2:KBR2 KLM2:KLN2 KVI2:KVJ2 LFE2:LFF2 LPA2:LPB2 LYW2:LYX2 MIS2:MIT2 MSO2:MSP2 NCK2:NCL2 NMG2:NMH2 NWC2:NWD2 OFY2:OFZ2 OPU2:OPV2 OZQ2:OZR2 PJM2:PJN2 PTI2:PTJ2 QDE2:QDF2 QNA2:QNB2 QWW2:QWX2 RGS2:RGT2 RQO2:RQP2 SAK2:SAL2 SKG2:SKH2 SUC2:SUD2 TDY2:TDZ2 TNU2:TNV2 TXQ2:TXR2 UHM2:UHN2 URI2:URJ2 VBE2:VBF2 VLA2:VLB2 VUW2:VUX2 WES2:WET2 WOO2:WOP2 WYK2:WYL2 CM2:CN2 CS2:CT2 CY2:CZ2">
      <formula1>VWVGR</formula1>
    </dataValidation>
    <dataValidation type="list" allowBlank="1" showInputMessage="1" showErrorMessage="1" sqref="ED2 NZ2 XV2 AHR2 ARN2 BBJ2 BLF2 BVB2 CEX2 COT2 CYP2 DIL2 DSH2 ECD2 ELZ2 EVV2 FFR2 FPN2 FZJ2 GJF2 GTB2 HCX2 HMT2 HWP2 IGL2 IQH2 JAD2 JJZ2 JTV2 KDR2 KNN2 KXJ2 LHF2 LRB2 MAX2 MKT2 MUP2 NEL2 NOH2 NYD2 OHZ2 ORV2 PBR2 PLN2 PVJ2 QFF2 QPB2 QYX2 RIT2 RSP2 SCL2 SMH2 SWD2 TFZ2 TPV2 TZR2 UJN2 UTJ2 VDF2 VNB2 VWX2 WGT2 WQP2 XAL2 EV2:EW2 OR2:OS2 YN2:YO2 AIJ2:AIK2 ASF2:ASG2 BCB2:BCC2 BLX2:BLY2 BVT2:BVU2 CFP2:CFQ2 CPL2:CPM2 CZH2:CZI2 DJD2:DJE2 DSZ2:DTA2 ECV2:ECW2 EMR2:EMS2 EWN2:EWO2 FGJ2:FGK2 FQF2:FQG2 GAB2:GAC2 GJX2:GJY2 GTT2:GTU2 HDP2:HDQ2 HNL2:HNM2 HXH2:HXI2 IHD2:IHE2 IQZ2:IRA2 JAV2:JAW2 JKR2:JKS2 JUN2:JUO2 KEJ2:KEK2 KOF2:KOG2 KYB2:KYC2 LHX2:LHY2 LRT2:LRU2 MBP2:MBQ2 MLL2:MLM2 MVH2:MVI2 NFD2:NFE2 NOZ2:NPA2 NYV2:NYW2 OIR2:OIS2 OSN2:OSO2 PCJ2:PCK2 PMF2:PMG2 PWB2:PWC2 QFX2:QFY2 QPT2:QPU2 QZP2:QZQ2 RJL2:RJM2 RTH2:RTI2 SDD2:SDE2 SMZ2:SNA2 SWV2:SWW2 TGR2:TGS2 TQN2:TQO2 UAJ2:UAK2 UKF2:UKG2 UUB2:UUC2 VDX2:VDY2 VNT2:VNU2 VXP2:VXQ2 WHL2:WHM2 WRH2:WRI2 XBD2:XBE2 FH2:FI2 PD2:PE2 YZ2:ZA2 AIV2:AIW2 ASR2:ASS2 BCN2:BCO2 BMJ2:BMK2 BWF2:BWG2 CGB2:CGC2 CPX2:CPY2 CZT2:CZU2 DJP2:DJQ2 DTL2:DTM2 EDH2:EDI2 END2:ENE2 EWZ2:EXA2 FGV2:FGW2 FQR2:FQS2 GAN2:GAO2 GKJ2:GKK2 GUF2:GUG2 HEB2:HEC2 HNX2:HNY2 HXT2:HXU2 IHP2:IHQ2 IRL2:IRM2 JBH2:JBI2 JLD2:JLE2 JUZ2:JVA2 KEV2:KEW2 KOR2:KOS2 KYN2:KYO2 LIJ2:LIK2 LSF2:LSG2 MCB2:MCC2 MLX2:MLY2 MVT2:MVU2 NFP2:NFQ2 NPL2:NPM2 NZH2:NZI2 OJD2:OJE2 OSZ2:OTA2 PCV2:PCW2 PMR2:PMS2 PWN2:PWO2 QGJ2:QGK2 QQF2:QQG2 RAB2:RAC2 RJX2:RJY2 RTT2:RTU2 SDP2:SDQ2 SNL2:SNM2 SXH2:SXI2 THD2:THE2 TQZ2:TRA2 UAV2:UAW2 UKR2:UKS2 UUN2:UUO2 VEJ2:VEK2 VOF2:VOG2 VYB2:VYC2 WHX2:WHY2 WRT2:WRU2 XBP2:XBQ2 FB2:FC2 OX2:OY2 YT2:YU2 AIP2:AIQ2 ASL2:ASM2 BCH2:BCI2 BMD2:BME2 BVZ2:BWA2 CFV2:CFW2 CPR2:CPS2 CZN2:CZO2 DJJ2:DJK2 DTF2:DTG2 EDB2:EDC2 EMX2:EMY2 EWT2:EWU2 FGP2:FGQ2 FQL2:FQM2 GAH2:GAI2 GKD2:GKE2 GTZ2:GUA2 HDV2:HDW2 HNR2:HNS2 HXN2:HXO2 IHJ2:IHK2 IRF2:IRG2 JBB2:JBC2 JKX2:JKY2 JUT2:JUU2 KEP2:KEQ2 KOL2:KOM2 KYH2:KYI2 LID2:LIE2 LRZ2:LSA2 MBV2:MBW2 MLR2:MLS2 MVN2:MVO2 NFJ2:NFK2 NPF2:NPG2 NZB2:NZC2 OIX2:OIY2 OST2:OSU2 PCP2:PCQ2 PML2:PMM2 PWH2:PWI2 QGD2:QGE2 QPZ2:QQA2 QZV2:QZW2 RJR2:RJS2 RTN2:RTO2 SDJ2:SDK2 SNF2:SNG2 SXB2:SXC2 TGX2:TGY2 TQT2:TQU2 UAP2:UAQ2 UKL2:UKM2 UUH2:UUI2 VED2:VEE2 VNZ2:VOA2 VXV2:VXW2 WHR2:WHS2 WRN2:WRO2 XBJ2:XBK2 FN2:FO2 PJ2:PK2 ZF2:ZG2 AJB2:AJC2 ASX2:ASY2 BCT2:BCU2 BMP2:BMQ2 BWL2:BWM2 CGH2:CGI2 CQD2:CQE2 CZZ2:DAA2 DJV2:DJW2 DTR2:DTS2 EDN2:EDO2 ENJ2:ENK2 EXF2:EXG2 FHB2:FHC2 FQX2:FQY2 GAT2:GAU2 GKP2:GKQ2 GUL2:GUM2 HEH2:HEI2 HOD2:HOE2 HXZ2:HYA2 IHV2:IHW2 IRR2:IRS2 JBN2:JBO2 JLJ2:JLK2 JVF2:JVG2 KFB2:KFC2 KOX2:KOY2 KYT2:KYU2 LIP2:LIQ2 LSL2:LSM2 MCH2:MCI2 MMD2:MME2 MVZ2:MWA2 NFV2:NFW2 NPR2:NPS2 NZN2:NZO2 OJJ2:OJK2 OTF2:OTG2 PDB2:PDC2 PMX2:PMY2 PWT2:PWU2 QGP2:QGQ2 QQL2:QQM2 RAH2:RAI2 RKD2:RKE2 RTZ2:RUA2 SDV2:SDW2 SNR2:SNS2 SXN2:SXO2 THJ2:THK2 TRF2:TRG2 UBB2:UBC2 UKX2:UKY2 UUT2:UUU2 VEP2:VEQ2 VOL2:VOM2 VYH2:VYI2 WID2:WIE2 WRZ2:WSA2 XBV2:XBW2 HP2:HQ2 RL2:RM2 ABH2:ABI2 ALD2:ALE2 AUZ2:AVA2 BEV2:BEW2 BOR2:BOS2 BYN2:BYO2 CIJ2:CIK2 CSF2:CSG2 DCB2:DCC2 DLX2:DLY2 DVT2:DVU2 EFP2:EFQ2 EPL2:EPM2 EZH2:EZI2 FJD2:FJE2 FSZ2:FTA2 GCV2:GCW2 GMR2:GMS2 GWN2:GWO2 HGJ2:HGK2 HQF2:HQG2 IAB2:IAC2 IJX2:IJY2 ITT2:ITU2 JDP2:JDQ2 JNL2:JNM2 JXH2:JXI2 KHD2:KHE2 KQZ2:KRA2 LAV2:LAW2 LKR2:LKS2 LUN2:LUO2 MEJ2:MEK2 MOF2:MOG2 MYB2:MYC2 NHX2:NHY2 NRT2:NRU2 OBP2:OBQ2 OLL2:OLM2 OVH2:OVI2 PFD2:PFE2 POZ2:PPA2 PYV2:PYW2 QIR2:QIS2 QSN2:QSO2 RCJ2:RCK2 RMF2:RMG2 RWB2:RWC2 SFX2:SFY2 SPT2:SPU2 SZP2:SZQ2 TJL2:TJM2 TTH2:TTI2 UDD2:UDE2 UMZ2:UNA2 UWV2:UWW2 VGR2:VGS2 VQN2:VQO2 WAJ2:WAK2 WKF2:WKG2 WUB2:WUC2 XDX2:XDY2 HJ2:HK2 RF2:RG2 ABB2:ABC2 AKX2:AKY2 AUT2:AUU2 BEP2:BEQ2 BOL2:BOM2 BYH2:BYI2 CID2:CIE2 CRZ2:CSA2 DBV2:DBW2 DLR2:DLS2 DVN2:DVO2 EFJ2:EFK2 EPF2:EPG2 EZB2:EZC2 FIX2:FIY2 FST2:FSU2 GCP2:GCQ2 GML2:GMM2 GWH2:GWI2 HGD2:HGE2 HPZ2:HQA2 HZV2:HZW2 IJR2:IJS2 ITN2:ITO2 JDJ2:JDK2 JNF2:JNG2 JXB2:JXC2 KGX2:KGY2 KQT2:KQU2 LAP2:LAQ2 LKL2:LKM2 LUH2:LUI2 MED2:MEE2 MNZ2:MOA2 MXV2:MXW2 NHR2:NHS2 NRN2:NRO2 OBJ2:OBK2 OLF2:OLG2 OVB2:OVC2 PEX2:PEY2 POT2:POU2 PYP2:PYQ2 QIL2:QIM2 QSH2:QSI2 RCD2:RCE2 RLZ2:RMA2 RVV2:RVW2 SFR2:SFS2 SPN2:SPO2 SZJ2:SZK2 TJF2:TJG2 TTB2:TTC2 UCX2:UCY2 UMT2:UMU2 UWP2:UWQ2 VGL2:VGM2 VQH2:VQI2 WAD2:WAE2 WJZ2:WKA2 WTV2:WTW2 XDR2:XDS2 HD2:HE2 QZ2:RA2 AAV2:AAW2 AKR2:AKS2 AUN2:AUO2 BEJ2:BEK2 BOF2:BOG2 BYB2:BYC2 CHX2:CHY2 CRT2:CRU2 DBP2:DBQ2 DLL2:DLM2 DVH2:DVI2 EFD2:EFE2 EOZ2:EPA2 EYV2:EYW2 FIR2:FIS2 FSN2:FSO2 GCJ2:GCK2 GMF2:GMG2 GWB2:GWC2 HFX2:HFY2 HPT2:HPU2 HZP2:HZQ2 IJL2:IJM2 ITH2:ITI2 JDD2:JDE2 JMZ2:JNA2 JWV2:JWW2 KGR2:KGS2 KQN2:KQO2 LAJ2:LAK2 LKF2:LKG2 LUB2:LUC2 MDX2:MDY2 MNT2:MNU2 MXP2:MXQ2 NHL2:NHM2 NRH2:NRI2 OBD2:OBE2 OKZ2:OLA2 OUV2:OUW2 PER2:PES2 PON2:POO2 PYJ2:PYK2 QIF2:QIG2 QSB2:QSC2 RBX2:RBY2 RLT2:RLU2 RVP2:RVQ2 SFL2:SFM2 SPH2:SPI2 SZD2:SZE2 TIZ2:TJA2 TSV2:TSW2 UCR2:UCS2 UMN2:UMO2 UWJ2:UWK2 VGF2:VGG2 VQB2:VQC2 VZX2:VZY2 WJT2:WJU2 WTP2:WTQ2 XDL2:XDM2 GX2:GY2 QT2:QU2 AAP2:AAQ2 AKL2:AKM2 AUH2:AUI2 BED2:BEE2 BNZ2:BOA2 BXV2:BXW2 CHR2:CHS2 CRN2:CRO2 DBJ2:DBK2 DLF2:DLG2 DVB2:DVC2 EEX2:EEY2 EOT2:EOU2 EYP2:EYQ2 FIL2:FIM2 FSH2:FSI2 GCD2:GCE2 GLZ2:GMA2 GVV2:GVW2 HFR2:HFS2 HPN2:HPO2 HZJ2:HZK2 IJF2:IJG2 ITB2:ITC2 JCX2:JCY2 JMT2:JMU2 JWP2:JWQ2 KGL2:KGM2 KQH2:KQI2 LAD2:LAE2 LJZ2:LKA2 LTV2:LTW2 MDR2:MDS2 MNN2:MNO2 MXJ2:MXK2 NHF2:NHG2 NRB2:NRC2 OAX2:OAY2 OKT2:OKU2 OUP2:OUQ2 PEL2:PEM2 POH2:POI2 PYD2:PYE2 QHZ2:QIA2 QRV2:QRW2 RBR2:RBS2 RLN2:RLO2 RVJ2:RVK2 SFF2:SFG2 SPB2:SPC2 SYX2:SYY2 TIT2:TIU2 TSP2:TSQ2 UCL2:UCM2 UMH2:UMI2 UWD2:UWE2 VFZ2:VGA2 VPV2:VPW2 VZR2:VZS2 WJN2:WJO2 WTJ2:WTK2 XDF2:XDG2 GR2:GS2 QN2:QO2 AAJ2:AAK2 AKF2:AKG2 AUB2:AUC2 BDX2:BDY2 BNT2:BNU2 BXP2:BXQ2 CHL2:CHM2 CRH2:CRI2 DBD2:DBE2 DKZ2:DLA2 DUV2:DUW2 EER2:EES2 EON2:EOO2 EYJ2:EYK2 FIF2:FIG2 FSB2:FSC2 GBX2:GBY2 GLT2:GLU2 GVP2:GVQ2 HFL2:HFM2 HPH2:HPI2 HZD2:HZE2 IIZ2:IJA2 ISV2:ISW2 JCR2:JCS2 JMN2:JMO2 JWJ2:JWK2 KGF2:KGG2 KQB2:KQC2 KZX2:KZY2 LJT2:LJU2 LTP2:LTQ2 MDL2:MDM2 MNH2:MNI2 MXD2:MXE2 NGZ2:NHA2 NQV2:NQW2 OAR2:OAS2 OKN2:OKO2 OUJ2:OUK2 PEF2:PEG2 POB2:POC2 PXX2:PXY2 QHT2:QHU2 QRP2:QRQ2 RBL2:RBM2 RLH2:RLI2 RVD2:RVE2 SEZ2:SFA2 SOV2:SOW2 SYR2:SYS2 TIN2:TIO2 TSJ2:TSK2 UCF2:UCG2 UMB2:UMC2 UVX2:UVY2 VFT2:VFU2 VPP2:VPQ2 VZL2:VZM2 WJH2:WJI2 WTD2:WTE2 XCZ2:XDA2 GL2:GM2 QH2:QI2 AAD2:AAE2 AJZ2:AKA2 ATV2:ATW2 BDR2:BDS2 BNN2:BNO2 BXJ2:BXK2 CHF2:CHG2 CRB2:CRC2 DAX2:DAY2 DKT2:DKU2 DUP2:DUQ2 EEL2:EEM2 EOH2:EOI2 EYD2:EYE2 FHZ2:FIA2 FRV2:FRW2 GBR2:GBS2 GLN2:GLO2 GVJ2:GVK2 HFF2:HFG2 HPB2:HPC2 HYX2:HYY2 IIT2:IIU2 ISP2:ISQ2 JCL2:JCM2 JMH2:JMI2 JWD2:JWE2 KFZ2:KGA2 KPV2:KPW2 KZR2:KZS2 LJN2:LJO2 LTJ2:LTK2 MDF2:MDG2 MNB2:MNC2 MWX2:MWY2 NGT2:NGU2 NQP2:NQQ2 OAL2:OAM2 OKH2:OKI2 OUD2:OUE2 PDZ2:PEA2 PNV2:PNW2 PXR2:PXS2 QHN2:QHO2 QRJ2:QRK2 RBF2:RBG2 RLB2:RLC2 RUX2:RUY2 SET2:SEU2 SOP2:SOQ2 SYL2:SYM2 TIH2:TII2 TSD2:TSE2 UBZ2:UCA2 ULV2:ULW2 UVR2:UVS2 VFN2:VFO2 VPJ2:VPK2 VZF2:VZG2 WJB2:WJC2 WSX2:WSY2 XCT2:XCU2 GF2:GG2 QB2:QC2 ZX2:ZY2 AJT2:AJU2 ATP2:ATQ2 BDL2:BDM2 BNH2:BNI2 BXD2:BXE2 CGZ2:CHA2 CQV2:CQW2 DAR2:DAS2 DKN2:DKO2 DUJ2:DUK2 EEF2:EEG2 EOB2:EOC2 EXX2:EXY2 FHT2:FHU2 FRP2:FRQ2 GBL2:GBM2 GLH2:GLI2 GVD2:GVE2 HEZ2:HFA2 HOV2:HOW2 HYR2:HYS2 IIN2:IIO2 ISJ2:ISK2 JCF2:JCG2 JMB2:JMC2 JVX2:JVY2 KFT2:KFU2 KPP2:KPQ2 KZL2:KZM2 LJH2:LJI2 LTD2:LTE2 MCZ2:MDA2 MMV2:MMW2 MWR2:MWS2 NGN2:NGO2 NQJ2:NQK2 OAF2:OAG2 OKB2:OKC2 OTX2:OTY2 PDT2:PDU2 PNP2:PNQ2 PXL2:PXM2 QHH2:QHI2 QRD2:QRE2 RAZ2:RBA2 RKV2:RKW2 RUR2:RUS2 SEN2:SEO2 SOJ2:SOK2 SYF2:SYG2 TIB2:TIC2 TRX2:TRY2 UBT2:UBU2 ULP2:ULQ2 UVL2:UVM2 VFH2:VFI2 VPD2:VPE2 VYZ2:VZA2 WIV2:WIW2 WSR2:WSS2 XCN2:XCO2 FZ2:GA2 PV2:PW2 ZR2:ZS2 AJN2:AJO2 ATJ2:ATK2 BDF2:BDG2 BNB2:BNC2 BWX2:BWY2 CGT2:CGU2 CQP2:CQQ2 DAL2:DAM2 DKH2:DKI2 DUD2:DUE2 EDZ2:EEA2 ENV2:ENW2 EXR2:EXS2 FHN2:FHO2 FRJ2:FRK2 GBF2:GBG2 GLB2:GLC2 GUX2:GUY2 HET2:HEU2 HOP2:HOQ2 HYL2:HYM2 IIH2:III2 ISD2:ISE2 JBZ2:JCA2 JLV2:JLW2 JVR2:JVS2 KFN2:KFO2 KPJ2:KPK2 KZF2:KZG2 LJB2:LJC2 LSX2:LSY2 MCT2:MCU2 MMP2:MMQ2 MWL2:MWM2 NGH2:NGI2 NQD2:NQE2 NZZ2:OAA2 OJV2:OJW2 OTR2:OTS2 PDN2:PDO2 PNJ2:PNK2 PXF2:PXG2 QHB2:QHC2 QQX2:QQY2 RAT2:RAU2 RKP2:RKQ2 RUL2:RUM2 SEH2:SEI2 SOD2:SOE2 SXZ2:SYA2 THV2:THW2 TRR2:TRS2 UBN2:UBO2 ULJ2:ULK2 UVF2:UVG2 VFB2:VFC2 VOX2:VOY2 VYT2:VYU2 WIP2:WIQ2 WSL2:WSM2 XCH2:XCI2 FT2:FU2 PP2:PQ2 ZL2:ZM2 AJH2:AJI2 ATD2:ATE2 BCZ2:BDA2 BMV2:BMW2 BWR2:BWS2 CGN2:CGO2 CQJ2:CQK2 DAF2:DAG2 DKB2:DKC2 DTX2:DTY2 EDT2:EDU2 ENP2:ENQ2 EXL2:EXM2 FHH2:FHI2 FRD2:FRE2 GAZ2:GBA2 GKV2:GKW2 GUR2:GUS2 HEN2:HEO2 HOJ2:HOK2 HYF2:HYG2 IIB2:IIC2 IRX2:IRY2 JBT2:JBU2 JLP2:JLQ2 JVL2:JVM2 KFH2:KFI2 KPD2:KPE2 KYZ2:KZA2 LIV2:LIW2 LSR2:LSS2 MCN2:MCO2 MMJ2:MMK2 MWF2:MWG2 NGB2:NGC2 NPX2:NPY2 NZT2:NZU2 OJP2:OJQ2 OTL2:OTM2 PDH2:PDI2 PND2:PNE2 PWZ2:PXA2 QGV2:QGW2 QQR2:QQS2 RAN2:RAO2 RKJ2:RKK2 RUF2:RUG2 SEB2:SEC2 SNX2:SNY2 SXT2:SXU2 THP2:THQ2 TRL2:TRM2 UBH2:UBI2 ULD2:ULE2 UUZ2:UVA2 VEV2:VEW2 VOR2:VOS2 VYN2:VYO2 WIJ2:WIK2 WSF2:WSG2 XCB2:XCC2 EK2 OG2 YC2 AHY2 ARU2 BBQ2 BLM2 BVI2 CFE2 CPA2 CYW2 DIS2 DSO2 ECK2 EMG2 EWC2 FFY2 FPU2 FZQ2 GJM2 GTI2 HDE2 HNA2 HWW2 IGS2 IQO2 JAK2 JKG2 JUC2 KDY2 KNU2 KXQ2 LHM2 LRI2 MBE2 MLA2 MUW2 NES2 NOO2 NYK2 OIG2 OSC2 PBY2 PLU2 PVQ2 QFM2 QPI2 QZE2 RJA2 RSW2 SCS2 SMO2 SWK2 TGG2 TQC2 TZY2 UJU2 UTQ2 VDM2 VNI2 VXE2 WHA2 WQW2 XAS2">
      <formula1>IQUTU</formula1>
    </dataValidation>
  </dataValidation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2014-12-09T10:53:53Z</dcterms:modified>
</cp:coreProperties>
</file>