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5621"/>
</workbook>
</file>

<file path=xl/calcChain.xml><?xml version="1.0" encoding="utf-8"?>
<calcChain xmlns="http://schemas.openxmlformats.org/spreadsheetml/2006/main">
  <c r="F3" i="6" l="1"/>
  <c r="E8" i="6"/>
  <c r="E4" i="6"/>
  <c r="E5" i="6"/>
  <c r="I4" i="6"/>
  <c r="I5" i="6"/>
  <c r="I6" i="6"/>
  <c r="I7" i="6"/>
  <c r="I8" i="6"/>
  <c r="I9" i="6"/>
  <c r="I10" i="6"/>
  <c r="I11" i="6"/>
  <c r="I12" i="6"/>
  <c r="I3" i="6"/>
  <c r="C16" i="6"/>
  <c r="C15" i="6"/>
  <c r="C14" i="6"/>
  <c r="C13" i="6"/>
  <c r="H4" i="6"/>
  <c r="H5" i="6"/>
  <c r="H6" i="6"/>
  <c r="H7" i="6"/>
  <c r="H8" i="6"/>
  <c r="H9" i="6"/>
  <c r="H10" i="6"/>
  <c r="H11" i="6"/>
  <c r="H12" i="6"/>
  <c r="H3" i="6"/>
  <c r="E12" i="6"/>
  <c r="F4" i="6"/>
  <c r="F6" i="6"/>
  <c r="E11" i="6"/>
  <c r="E10" i="6"/>
  <c r="E9" i="6"/>
  <c r="E7" i="6"/>
  <c r="E6" i="6"/>
  <c r="E3" i="6"/>
  <c r="G10" i="6"/>
  <c r="G9" i="6"/>
  <c r="G6" i="6"/>
  <c r="G5" i="6"/>
  <c r="F5" i="6"/>
  <c r="F7" i="6"/>
  <c r="F8" i="6"/>
  <c r="F9" i="6"/>
  <c r="F10" i="6"/>
  <c r="F11" i="6"/>
  <c r="F12" i="6"/>
  <c r="G19" i="5" l="1"/>
  <c r="H17" i="5"/>
  <c r="H18" i="5"/>
  <c r="H10" i="5"/>
  <c r="H11" i="5"/>
  <c r="H15" i="5"/>
  <c r="C11" i="5"/>
  <c r="G8" i="5"/>
  <c r="H9" i="5" s="1"/>
  <c r="G16" i="5"/>
  <c r="H16" i="5" s="1"/>
  <c r="G17" i="5"/>
  <c r="G18" i="5"/>
  <c r="G15" i="5"/>
  <c r="G14" i="5"/>
  <c r="G13" i="5"/>
  <c r="H13" i="5" s="1"/>
  <c r="G12" i="5"/>
  <c r="H12" i="5" s="1"/>
  <c r="G11" i="5"/>
  <c r="G10" i="5"/>
  <c r="G9" i="5"/>
  <c r="G7" i="5"/>
  <c r="G6" i="5"/>
  <c r="C7" i="5"/>
  <c r="C8" i="5"/>
  <c r="C9" i="5"/>
  <c r="C10" i="5"/>
  <c r="C6" i="5"/>
  <c r="D17" i="4" a="1"/>
  <c r="D17" i="4"/>
  <c r="D18" i="4"/>
  <c r="D19" i="4"/>
  <c r="C12" i="4" a="1"/>
  <c r="C13" i="4" s="1"/>
  <c r="D9" i="4" a="1"/>
  <c r="D9" i="4" s="1"/>
  <c r="H8" i="5" l="1"/>
  <c r="H14" i="5"/>
  <c r="H7" i="5"/>
  <c r="C14" i="4"/>
  <c r="E12" i="4"/>
  <c r="E13" i="4"/>
  <c r="D12" i="4"/>
  <c r="E14" i="4"/>
  <c r="D13" i="4"/>
  <c r="C12" i="4"/>
  <c r="D14" i="4"/>
  <c r="C9" i="2"/>
  <c r="C8" i="2"/>
  <c r="C5" i="2" l="1"/>
  <c r="C6" i="2" l="1"/>
  <c r="C7" i="2"/>
  <c r="C10" i="2"/>
  <c r="C11" i="2"/>
  <c r="C12" i="2"/>
  <c r="C13" i="2"/>
  <c r="C14" i="2"/>
  <c r="D32" i="1"/>
  <c r="C8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  <c r="C26" i="1" l="1"/>
  <c r="C27" i="1"/>
</calcChain>
</file>

<file path=xl/sharedStrings.xml><?xml version="1.0" encoding="utf-8"?>
<sst xmlns="http://schemas.openxmlformats.org/spreadsheetml/2006/main" count="66" uniqueCount="53">
  <si>
    <t>x</t>
  </si>
  <si>
    <t>y</t>
  </si>
  <si>
    <t>max=</t>
  </si>
  <si>
    <t>min=</t>
  </si>
  <si>
    <t>Построение графика функции y=tg(sinx)+(x^1/3)-1,56</t>
  </si>
  <si>
    <t>Нахождение корней уравнения tg(sinx)+(x^1/3)-1,56=0</t>
  </si>
  <si>
    <t>значение 1 корня</t>
  </si>
  <si>
    <t>значение ф-ции в корне</t>
  </si>
  <si>
    <t>b=1,5</t>
  </si>
  <si>
    <t>Решение системы линейных уравнений</t>
  </si>
  <si>
    <t>Запись системы уравнений в матричной форме</t>
  </si>
  <si>
    <t xml:space="preserve">              A=</t>
  </si>
  <si>
    <t xml:space="preserve">               b=</t>
  </si>
  <si>
    <t>Определитель А</t>
  </si>
  <si>
    <t>Обратная матрица</t>
  </si>
  <si>
    <t>Результат</t>
  </si>
  <si>
    <t xml:space="preserve">           x2=</t>
  </si>
  <si>
    <t xml:space="preserve">           x1=</t>
  </si>
  <si>
    <t xml:space="preserve">           x3=</t>
  </si>
  <si>
    <t>Вычисление суммы конечного ряда</t>
  </si>
  <si>
    <t>Вычисление суммы бесконечного ряда</t>
  </si>
  <si>
    <t>Значение k</t>
  </si>
  <si>
    <t>Очередное слагаемое</t>
  </si>
  <si>
    <t>ᵋ</t>
  </si>
  <si>
    <t>Сумма ряда</t>
  </si>
  <si>
    <t>№</t>
  </si>
  <si>
    <t>ФИО</t>
  </si>
  <si>
    <t>Должность</t>
  </si>
  <si>
    <t>Оклад</t>
  </si>
  <si>
    <t xml:space="preserve">Ставка </t>
  </si>
  <si>
    <t>Надбавка за должность</t>
  </si>
  <si>
    <t>Ежемесечная надбавка в рублях</t>
  </si>
  <si>
    <t>Итоговая зарплата</t>
  </si>
  <si>
    <t>Процент зарплаты каждого преподавателя по отношению к суммарной зарплате по кафедре</t>
  </si>
  <si>
    <t>Иванов А.П.</t>
  </si>
  <si>
    <t>Сидоров К.Н.</t>
  </si>
  <si>
    <t>Петров П.Р.</t>
  </si>
  <si>
    <t>Малинин А.А.</t>
  </si>
  <si>
    <t>Карпова Е.А.</t>
  </si>
  <si>
    <t>Столяров А.А.</t>
  </si>
  <si>
    <t>Краснов В.О.</t>
  </si>
  <si>
    <t>Рямова В.П.</t>
  </si>
  <si>
    <t>Уткин Р.Р.</t>
  </si>
  <si>
    <t>Курочкина А.А.</t>
  </si>
  <si>
    <t>Максимальная з/п</t>
  </si>
  <si>
    <t>Суммарная з/п</t>
  </si>
  <si>
    <t>Минимальная з/п</t>
  </si>
  <si>
    <t>Средняя з/п</t>
  </si>
  <si>
    <t>Количество преподавателей с з/п ниже средней</t>
  </si>
  <si>
    <t>ассистент</t>
  </si>
  <si>
    <t>ст.препод</t>
  </si>
  <si>
    <t xml:space="preserve">доцент </t>
  </si>
  <si>
    <t>профессор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</si>
</sst>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0" fillId="2" borderId="0" xfId="0" applyFill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Alignment="1"/>
    <xf numFmtId="0" fontId="0" fillId="2" borderId="0" xfId="0" applyFill="1" applyAlignment="1"/>
    <xf numFmtId="0" fontId="0" fillId="3" borderId="1" xfId="0" applyFill="1" applyBorder="1"/>
    <xf numFmtId="165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Border="1"/>
    <xf numFmtId="166" fontId="0" fillId="0" borderId="1" xfId="0" applyNumberFormat="1" applyBorder="1"/>
    <xf numFmtId="167" fontId="0" fillId="0" borderId="1" xfId="0" applyNumberFormat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165" fontId="0" fillId="0" borderId="0" xfId="0" applyNumberFormat="1" applyBorder="1"/>
    <xf numFmtId="165" fontId="0" fillId="3" borderId="1" xfId="0" applyNumberFormat="1" applyFill="1" applyBorder="1"/>
    <xf numFmtId="165" fontId="0" fillId="0" borderId="0" xfId="0" applyNumberFormat="1" applyFill="1" applyBorder="1"/>
    <xf numFmtId="2" fontId="0" fillId="0" borderId="1" xfId="0" applyNumberFormat="1" applyBorder="1"/>
    <xf numFmtId="1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</a:t>
            </a:r>
            <a:r>
              <a:rPr lang="ru-RU" baseline="0"/>
              <a:t> функции у=</a:t>
            </a:r>
            <a:r>
              <a:rPr lang="en-US" baseline="0"/>
              <a:t>tg(sinx)+(x^1/3)-1,56</a:t>
            </a:r>
            <a:endParaRPr lang="ru-RU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circle"/>
            <c:size val="4"/>
          </c:marker>
          <c:trendline>
            <c:trendlineType val="log"/>
            <c:dispRSqr val="0"/>
            <c:dispEq val="0"/>
          </c:trendline>
          <c:xVal>
            <c:numRef>
              <c:f>Лист1!$B$5:$B$25</c:f>
              <c:numCache>
                <c:formatCode>Основной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Лист1!$C$5:$C$25</c:f>
              <c:numCache>
                <c:formatCode>0,000000</c:formatCode>
                <c:ptCount val="21"/>
                <c:pt idx="0">
                  <c:v>-1.56</c:v>
                </c:pt>
                <c:pt idx="1">
                  <c:v>-0.77387139229320367</c:v>
                </c:pt>
                <c:pt idx="2">
                  <c:v>-0.41281856081474944</c:v>
                </c:pt>
                <c:pt idx="3">
                  <c:v>-8.3131603807978127E-2</c:v>
                </c:pt>
                <c:pt idx="4">
                  <c:v>0.24071874663163495</c:v>
                </c:pt>
                <c:pt idx="5">
                  <c:v>0.55893960318495228</c:v>
                </c:pt>
                <c:pt idx="6">
                  <c:v>0.84925329339420985</c:v>
                </c:pt>
                <c:pt idx="7">
                  <c:v>1.067355512071626</c:v>
                </c:pt>
                <c:pt idx="8">
                  <c:v>1.165555158368301</c:v>
                </c:pt>
                <c:pt idx="9">
                  <c:v>1.1277498361572698</c:v>
                </c:pt>
                <c:pt idx="10">
                  <c:v>0.984426961001172</c:v>
                </c:pt>
                <c:pt idx="11">
                  <c:v>0.78788882572665786</c:v>
                </c:pt>
                <c:pt idx="12">
                  <c:v>0.58005105599964502</c:v>
                </c:pt>
                <c:pt idx="13">
                  <c:v>0.38167260346946419</c:v>
                </c:pt>
                <c:pt idx="14">
                  <c:v>0.1975675754203714</c:v>
                </c:pt>
                <c:pt idx="15">
                  <c:v>2.4313896375880883E-2</c:v>
                </c:pt>
                <c:pt idx="16">
                  <c:v>-0.14482793855810794</c:v>
                </c:pt>
                <c:pt idx="17">
                  <c:v>-0.31755812765188085</c:v>
                </c:pt>
                <c:pt idx="18">
                  <c:v>-0.50124438689641448</c:v>
                </c:pt>
                <c:pt idx="19">
                  <c:v>-0.7011971579898002</c:v>
                </c:pt>
                <c:pt idx="20">
                  <c:v>-0.9169828317030303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90464"/>
        <c:axId val="95159424"/>
      </c:scatterChart>
      <c:valAx>
        <c:axId val="92990464"/>
        <c:scaling>
          <c:orientation val="minMax"/>
          <c:min val="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х</a:t>
                </a:r>
              </a:p>
            </c:rich>
          </c:tx>
          <c:layout>
            <c:manualLayout>
              <c:xMode val="edge"/>
              <c:yMode val="edge"/>
              <c:x val="0.13443525809273843"/>
              <c:y val="0.90182852143482062"/>
            </c:manualLayout>
          </c:layout>
          <c:overlay val="0"/>
        </c:title>
        <c:numFmt formatCode="Основной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95159424"/>
        <c:crossesAt val="0"/>
        <c:crossBetween val="midCat"/>
        <c:majorUnit val="0.5"/>
      </c:valAx>
      <c:valAx>
        <c:axId val="95159424"/>
        <c:scaling>
          <c:orientation val="minMax"/>
          <c:max val="4"/>
          <c:min val="-4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ru-RU"/>
                  <a:t>у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4829045068835694"/>
            </c:manualLayout>
          </c:layout>
          <c:overlay val="0"/>
        </c:title>
        <c:numFmt formatCode="Основной" sourceLinked="0"/>
        <c:majorTickMark val="out"/>
        <c:minorTickMark val="none"/>
        <c:tickLblPos val="nextTo"/>
        <c:spPr>
          <a:ln w="25400">
            <a:solidFill>
              <a:schemeClr val="tx1"/>
            </a:solidFill>
            <a:prstDash val="solid"/>
          </a:ln>
        </c:spPr>
        <c:crossAx val="92990464"/>
        <c:crosses val="autoZero"/>
        <c:crossBetween val="midCat"/>
        <c:majorUnit val="0.5"/>
        <c:minorUnit val="0.2"/>
      </c:valAx>
      <c:spPr>
        <a:ln cmpd="sng">
          <a:prstDash val="solid"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График</a:t>
            </a:r>
            <a:r>
              <a:rPr lang="ru-RU" baseline="0"/>
              <a:t> кусочно-заданной функции</a:t>
            </a:r>
            <a:endParaRPr lang="ru-RU"/>
          </a:p>
        </c:rich>
      </c:tx>
      <c:layout>
        <c:manualLayout>
          <c:xMode val="edge"/>
          <c:yMode val="edge"/>
          <c:x val="6.2541557305336837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6351706036745E-2"/>
          <c:y val="0.13088002346373726"/>
          <c:w val="0.88254615048118978"/>
          <c:h val="0.75181159200730086"/>
        </c:manualLayout>
      </c:layout>
      <c:scatterChart>
        <c:scatterStyle val="smoothMarker"/>
        <c:varyColors val="0"/>
        <c:ser>
          <c:idx val="0"/>
          <c:order val="0"/>
          <c:marker>
            <c:symbol val="circle"/>
            <c:size val="4"/>
          </c:marker>
          <c:xVal>
            <c:numRef>
              <c:f>Лист2!$B$5:$B$14</c:f>
              <c:numCache>
                <c:formatCode>Основной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xVal>
          <c:yVal>
            <c:numRef>
              <c:f>Лист2!$C$5:$C$14</c:f>
              <c:numCache>
                <c:formatCode>Основной</c:formatCode>
                <c:ptCount val="10"/>
                <c:pt idx="0">
                  <c:v>0.97390874094431867</c:v>
                </c:pt>
                <c:pt idx="1">
                  <c:v>0.82287874528033755</c:v>
                </c:pt>
                <c:pt idx="2">
                  <c:v>0.79678748622465634</c:v>
                </c:pt>
                <c:pt idx="3">
                  <c:v>0.82184874961635646</c:v>
                </c:pt>
                <c:pt idx="4">
                  <c:v>0.87493873660829991</c:v>
                </c:pt>
                <c:pt idx="5">
                  <c:v>0.94575749056067504</c:v>
                </c:pt>
                <c:pt idx="6">
                  <c:v>1.0711892990699379</c:v>
                </c:pt>
                <c:pt idx="7">
                  <c:v>1.2791812460476251</c:v>
                </c:pt>
                <c:pt idx="8">
                  <c:v>1.4803337684950062</c:v>
                </c:pt>
                <c:pt idx="9">
                  <c:v>1.6760912590556813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64224"/>
        <c:axId val="95366144"/>
      </c:scatterChart>
      <c:valAx>
        <c:axId val="95364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х</a:t>
                </a:r>
              </a:p>
            </c:rich>
          </c:tx>
          <c:overlay val="0"/>
        </c:title>
        <c:numFmt formatCode="Основной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95366144"/>
        <c:crosses val="autoZero"/>
        <c:crossBetween val="midCat"/>
      </c:valAx>
      <c:valAx>
        <c:axId val="9536614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/>
                  <a:t>у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43251348789734617"/>
            </c:manualLayout>
          </c:layout>
          <c:overlay val="0"/>
        </c:title>
        <c:numFmt formatCode="Основной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95364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Апроксимация экспериментальных</a:t>
            </a:r>
            <a:r>
              <a:rPr lang="ru-RU" baseline="0"/>
              <a:t> данных 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771257022624238"/>
          <c:y val="0.27157382379441375"/>
          <c:w val="0.56190274602771428"/>
          <c:h val="0.5776867630352176"/>
        </c:manualLayout>
      </c:layout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spPr>
              <a:ln w="12700">
                <a:solidFill>
                  <a:srgbClr val="FF0000"/>
                </a:solidFill>
              </a:ln>
            </c:spPr>
            <c:trendlineType val="poly"/>
            <c:order val="6"/>
            <c:dispRSqr val="1"/>
            <c:dispEq val="1"/>
            <c:trendlineLbl>
              <c:layout>
                <c:manualLayout>
                  <c:x val="0.11001323181709724"/>
                  <c:y val="-0.12953458944135424"/>
                </c:manualLayout>
              </c:layout>
              <c:numFmt formatCode="Основной" sourceLinked="0"/>
            </c:trendlineLbl>
          </c:trendline>
          <c:xVal>
            <c:numRef>
              <c:f>Лист3!$B$5:$B$15</c:f>
              <c:numCache>
                <c:formatCode>Основной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</c:numCache>
            </c:numRef>
          </c:xVal>
          <c:yVal>
            <c:numRef>
              <c:f>Лист3!$C$5:$C$15</c:f>
              <c:numCache>
                <c:formatCode>0,00000</c:formatCode>
                <c:ptCount val="11"/>
                <c:pt idx="0">
                  <c:v>0.67500000000000004</c:v>
                </c:pt>
                <c:pt idx="1">
                  <c:v>0.58079999999999998</c:v>
                </c:pt>
                <c:pt idx="2">
                  <c:v>0.44441999999999998</c:v>
                </c:pt>
                <c:pt idx="3">
                  <c:v>0.27428000000000002</c:v>
                </c:pt>
                <c:pt idx="4">
                  <c:v>0.26279999999999998</c:v>
                </c:pt>
                <c:pt idx="5">
                  <c:v>0.3</c:v>
                </c:pt>
                <c:pt idx="6">
                  <c:v>0.34260000000000002</c:v>
                </c:pt>
                <c:pt idx="7">
                  <c:v>0.30757000000000001</c:v>
                </c:pt>
                <c:pt idx="8">
                  <c:v>0.32550000000000001</c:v>
                </c:pt>
                <c:pt idx="9">
                  <c:v>0.42926999999999998</c:v>
                </c:pt>
                <c:pt idx="10">
                  <c:v>0.75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92832"/>
        <c:axId val="97594752"/>
      </c:scatterChart>
      <c:valAx>
        <c:axId val="975928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</a:t>
                </a:r>
                <a:endParaRPr lang="ru-RU"/>
              </a:p>
            </c:rich>
          </c:tx>
          <c:overlay val="0"/>
        </c:title>
        <c:numFmt formatCode="Основной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97594752"/>
        <c:crosses val="autoZero"/>
        <c:crossBetween val="midCat"/>
      </c:valAx>
      <c:valAx>
        <c:axId val="9759475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overlay val="0"/>
        </c:title>
        <c:numFmt formatCode="0,0000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975928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7570247933884295"/>
          <c:y val="0.93460171477176357"/>
          <c:w val="0.36925619834710743"/>
          <c:h val="4.49823716065342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171450</xdr:rowOff>
    </xdr:from>
    <xdr:to>
      <xdr:col>12</xdr:col>
      <xdr:colOff>476250</xdr:colOff>
      <xdr:row>26</xdr:row>
      <xdr:rowOff>180975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5</xdr:row>
      <xdr:rowOff>123826</xdr:rowOff>
    </xdr:from>
    <xdr:to>
      <xdr:col>11</xdr:col>
      <xdr:colOff>333375</xdr:colOff>
      <xdr:row>22</xdr:row>
      <xdr:rowOff>185738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95250</xdr:rowOff>
        </xdr:from>
        <xdr:to>
          <xdr:col>6</xdr:col>
          <xdr:colOff>514350</xdr:colOff>
          <xdr:row>14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57150</xdr:rowOff>
        </xdr:from>
        <xdr:to>
          <xdr:col>10</xdr:col>
          <xdr:colOff>342900</xdr:colOff>
          <xdr:row>12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14</xdr:row>
          <xdr:rowOff>66675</xdr:rowOff>
        </xdr:from>
        <xdr:to>
          <xdr:col>8</xdr:col>
          <xdr:colOff>495300</xdr:colOff>
          <xdr:row>15</xdr:row>
          <xdr:rowOff>47625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142878</xdr:colOff>
      <xdr:row>13</xdr:row>
      <xdr:rowOff>85725</xdr:rowOff>
    </xdr:from>
    <xdr:to>
      <xdr:col>8</xdr:col>
      <xdr:colOff>152400</xdr:colOff>
      <xdr:row>14</xdr:row>
      <xdr:rowOff>66675</xdr:rowOff>
    </xdr:to>
    <xdr:cxnSp macro="">
      <xdr:nvCxnSpPr>
        <xdr:cNvPr id="7" name="Прямая со стрелкой 6"/>
        <xdr:cNvCxnSpPr/>
      </xdr:nvCxnSpPr>
      <xdr:spPr>
        <a:xfrm flipH="1" flipV="1">
          <a:off x="5019678" y="2562225"/>
          <a:ext cx="9522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276226</xdr:colOff>
      <xdr:row>2</xdr:row>
      <xdr:rowOff>23813</xdr:rowOff>
    </xdr:from>
    <xdr:ext cx="1552574" cy="6524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933826" y="404813"/>
              <a:ext cx="1552574" cy="6524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100"/>
                <a:t>y=</a:t>
              </a:r>
              <a14:m>
                <m:oMath xmlns:m="http://schemas.openxmlformats.org/officeDocument/2006/math">
                  <m:d>
                    <m:dPr>
                      <m:begChr m:val="{"/>
                      <m:endChr m:val=""/>
                      <m:ctrlPr>
                        <a:rPr lang="ru-RU" sz="1100" i="1">
                          <a:latin typeface="Cambria Math"/>
                        </a:rPr>
                      </m:ctrlPr>
                    </m:dPr>
                    <m:e>
                      <m:eqArr>
                        <m:eqArrPr>
                          <m:ctrlPr>
                            <a:rPr lang="ru-RU" sz="1100" i="1">
                              <a:latin typeface="Cambria Math"/>
                            </a:rPr>
                          </m:ctrlPr>
                        </m:eqArrPr>
                        <m:e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−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𝑙𝑔𝑏𝑥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&lt;1</m:t>
                          </m:r>
                        </m:e>
                        <m:e>
                          <m:sSup>
                            <m:sSupPr>
                              <m:ctrlPr>
                                <a:rPr lang="en-US" sz="1100" b="0" i="1">
                                  <a:latin typeface="Cambria Math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latin typeface="Cambria Math"/>
                                </a:rPr>
                                <m:t>(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𝑥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+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𝑏</m:t>
                              </m:r>
                              <m:r>
                                <a:rPr lang="en-US" sz="1100" b="0" i="1">
                                  <a:latin typeface="Cambria Math"/>
                                </a:rPr>
                                <m:t>)</m:t>
                              </m:r>
                            </m:e>
                            <m:sup>
                              <m:r>
                                <a:rPr lang="en-US" sz="1100" b="0" i="1">
                                  <a:latin typeface="Cambria Math"/>
                                </a:rPr>
                                <m:t>3</m:t>
                              </m:r>
                            </m:sup>
                          </m:sSup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=1</m:t>
                          </m:r>
                        </m:e>
                        <m:e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+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𝑙𝑔𝑏𝑥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, 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𝑏𝑥</m:t>
                          </m:r>
                          <m:r>
                            <a:rPr lang="en-US" sz="1100" b="0" i="1">
                              <a:latin typeface="Cambria Math"/>
                            </a:rPr>
                            <m:t>&gt;1</m:t>
                          </m:r>
                        </m:e>
                      </m:eqArr>
                    </m:e>
                  </m:d>
                </m:oMath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933826" y="404813"/>
              <a:ext cx="1552574" cy="6524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n-US" sz="1100"/>
                <a:t>y=</a:t>
              </a:r>
              <a:r>
                <a:rPr lang="ru-RU" sz="1100" i="0">
                  <a:latin typeface="Cambria Math"/>
                </a:rPr>
                <a:t>{█(</a:t>
              </a:r>
              <a:r>
                <a:rPr lang="en-US" sz="1100" b="0" i="0">
                  <a:latin typeface="Cambria Math"/>
                </a:rPr>
                <a:t>𝑏𝑥−𝑙𝑔𝑏𝑥, 𝑏𝑥&lt;1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〖(𝑥+𝑏)〗^3, 𝑏𝑥=1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𝑏𝑥+𝑙𝑔𝑏𝑥, 𝑏𝑥&gt;1</a:t>
              </a:r>
              <a:r>
                <a:rPr lang="ru-RU" sz="1100" b="0" i="0">
                  <a:latin typeface="Cambria Math"/>
                </a:rPr>
                <a:t>)┤</a:t>
              </a:r>
              <a:endParaRPr lang="ru-RU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9525</xdr:rowOff>
    </xdr:from>
    <xdr:to>
      <xdr:col>13</xdr:col>
      <xdr:colOff>276225</xdr:colOff>
      <xdr:row>29</xdr:row>
      <xdr:rowOff>161925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0.01613</cdr:x>
      <cdr:y>0.4534</cdr:y>
    </cdr:from>
    <cdr:to>
      <cdr:x>0.07885</cdr:x>
      <cdr:y>0.51385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1714500"/>
          <a:ext cx="333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28574</xdr:colOff>
      <xdr:row>0</xdr:row>
      <xdr:rowOff>28576</xdr:rowOff>
    </xdr:from>
    <xdr:ext cx="1685925" cy="5556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686174" y="28576"/>
              <a:ext cx="1685925" cy="555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{"/>
                        <m:endChr m:val=""/>
                        <m:ctrlPr>
                          <a:rPr lang="ru-RU" sz="1100" i="1">
                            <a:latin typeface="Cambria Math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ru-RU" sz="1100" i="1">
                                <a:latin typeface="Cambria Math"/>
                              </a:rPr>
                            </m:ctrlPr>
                          </m:eqArrPr>
                          <m:e>
                            <m:r>
                              <a:rPr lang="ru-RU" sz="1100" b="0" i="1">
                                <a:latin typeface="Cambria Math"/>
                              </a:rPr>
                              <m:t>12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−2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=3</m:t>
                            </m:r>
                          </m:e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3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+2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𝑦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+7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=6</m:t>
                            </m:r>
                          </m:e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6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𝑥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          +3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𝑧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=5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686174" y="28576"/>
              <a:ext cx="1685925" cy="555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100" i="0">
                  <a:latin typeface="Cambria Math"/>
                </a:rPr>
                <a:t>{█(</a:t>
              </a:r>
              <a:r>
                <a:rPr lang="ru-RU" sz="1100" b="0" i="0">
                  <a:latin typeface="Cambria Math"/>
                </a:rPr>
                <a:t>12</a:t>
              </a:r>
              <a:r>
                <a:rPr lang="en-US" sz="1100" b="0" i="0">
                  <a:latin typeface="Cambria Math"/>
                </a:rPr>
                <a:t>𝑥−2𝑦+𝑧=3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3𝑥+2𝑦+7𝑧=6</a:t>
              </a:r>
              <a:r>
                <a:rPr lang="ru-RU" sz="1100" b="0" i="0">
                  <a:latin typeface="Cambria Math"/>
                </a:rPr>
                <a:t>@</a:t>
              </a:r>
              <a:r>
                <a:rPr lang="en-US" sz="1100" b="0" i="0">
                  <a:latin typeface="Cambria Math"/>
                </a:rPr>
                <a:t>6𝑥          +3𝑧=5</a:t>
              </a:r>
              <a:r>
                <a:rPr lang="ru-RU" sz="1100" b="0" i="0">
                  <a:latin typeface="Cambria Math"/>
                </a:rPr>
                <a:t>)┤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="84" zoomScaleNormal="84" workbookViewId="0">
      <selection activeCell="E4" sqref="E4:M4"/>
    </sheetView>
  </sheetViews>
  <sheetFormatPr defaultRowHeight="15" x14ac:dyDescent="0.25"/>
  <sheetData>
    <row r="2" spans="2:14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x14ac:dyDescent="0.25">
      <c r="B4" s="3" t="s">
        <v>0</v>
      </c>
      <c r="C4" s="3" t="s">
        <v>1</v>
      </c>
      <c r="E4" s="26" t="s">
        <v>4</v>
      </c>
      <c r="F4" s="26"/>
      <c r="G4" s="26"/>
      <c r="H4" s="26"/>
      <c r="I4" s="26"/>
      <c r="J4" s="26"/>
      <c r="K4" s="26"/>
      <c r="L4" s="26"/>
      <c r="M4" s="26"/>
    </row>
    <row r="5" spans="2:14" x14ac:dyDescent="0.25">
      <c r="B5" s="4">
        <v>0</v>
      </c>
      <c r="C5" s="5">
        <f>TAN(SIN(B5))+POWER(B5,1/3)-1.56</f>
        <v>-1.56</v>
      </c>
    </row>
    <row r="6" spans="2:14" x14ac:dyDescent="0.25">
      <c r="B6" s="4">
        <v>0.2</v>
      </c>
      <c r="C6" s="5">
        <f t="shared" ref="C6:C25" si="0">TAN(SIN(B6))+POWER(B6,1/3)-1.56</f>
        <v>-0.77387139229320367</v>
      </c>
    </row>
    <row r="7" spans="2:14" x14ac:dyDescent="0.25">
      <c r="B7" s="4">
        <v>0.4</v>
      </c>
      <c r="C7" s="5">
        <f t="shared" si="0"/>
        <v>-0.41281856081474944</v>
      </c>
    </row>
    <row r="8" spans="2:14" x14ac:dyDescent="0.25">
      <c r="B8" s="4">
        <v>0.6</v>
      </c>
      <c r="C8" s="5">
        <f>TAN(SIN(B8))+POWER(B8,1/3)-1.56</f>
        <v>-8.3131603807978127E-2</v>
      </c>
    </row>
    <row r="9" spans="2:14" x14ac:dyDescent="0.25">
      <c r="B9" s="4">
        <v>0.8</v>
      </c>
      <c r="C9" s="5">
        <f t="shared" si="0"/>
        <v>0.24071874663163495</v>
      </c>
    </row>
    <row r="10" spans="2:14" x14ac:dyDescent="0.25">
      <c r="B10" s="4">
        <v>1</v>
      </c>
      <c r="C10" s="5">
        <f t="shared" si="0"/>
        <v>0.55893960318495228</v>
      </c>
    </row>
    <row r="11" spans="2:14" x14ac:dyDescent="0.25">
      <c r="B11" s="4">
        <v>1.2</v>
      </c>
      <c r="C11" s="5">
        <f t="shared" si="0"/>
        <v>0.84925329339420985</v>
      </c>
    </row>
    <row r="12" spans="2:14" x14ac:dyDescent="0.25">
      <c r="B12" s="4">
        <v>1.4</v>
      </c>
      <c r="C12" s="5">
        <f t="shared" si="0"/>
        <v>1.067355512071626</v>
      </c>
    </row>
    <row r="13" spans="2:14" x14ac:dyDescent="0.25">
      <c r="B13" s="4">
        <v>1.6</v>
      </c>
      <c r="C13" s="5">
        <f t="shared" si="0"/>
        <v>1.165555158368301</v>
      </c>
    </row>
    <row r="14" spans="2:14" x14ac:dyDescent="0.25">
      <c r="B14" s="4">
        <v>1.8</v>
      </c>
      <c r="C14" s="5">
        <f t="shared" si="0"/>
        <v>1.1277498361572698</v>
      </c>
    </row>
    <row r="15" spans="2:14" x14ac:dyDescent="0.25">
      <c r="B15" s="4">
        <v>2</v>
      </c>
      <c r="C15" s="5">
        <f t="shared" si="0"/>
        <v>0.984426961001172</v>
      </c>
    </row>
    <row r="16" spans="2:14" x14ac:dyDescent="0.25">
      <c r="B16" s="4">
        <v>2.2000000000000002</v>
      </c>
      <c r="C16" s="5">
        <f t="shared" si="0"/>
        <v>0.78788882572665786</v>
      </c>
    </row>
    <row r="17" spans="2:6" x14ac:dyDescent="0.25">
      <c r="B17" s="4">
        <v>2.4</v>
      </c>
      <c r="C17" s="5">
        <f t="shared" si="0"/>
        <v>0.58005105599964502</v>
      </c>
    </row>
    <row r="18" spans="2:6" x14ac:dyDescent="0.25">
      <c r="B18" s="4">
        <v>2.6</v>
      </c>
      <c r="C18" s="5">
        <f t="shared" si="0"/>
        <v>0.38167260346946419</v>
      </c>
    </row>
    <row r="19" spans="2:6" x14ac:dyDescent="0.25">
      <c r="B19" s="4">
        <v>2.8</v>
      </c>
      <c r="C19" s="5">
        <f t="shared" si="0"/>
        <v>0.1975675754203714</v>
      </c>
    </row>
    <row r="20" spans="2:6" x14ac:dyDescent="0.25">
      <c r="B20" s="4">
        <v>3</v>
      </c>
      <c r="C20" s="5">
        <f t="shared" si="0"/>
        <v>2.4313896375880883E-2</v>
      </c>
    </row>
    <row r="21" spans="2:6" x14ac:dyDescent="0.25">
      <c r="B21" s="4">
        <v>3.2</v>
      </c>
      <c r="C21" s="5">
        <f t="shared" si="0"/>
        <v>-0.14482793855810794</v>
      </c>
    </row>
    <row r="22" spans="2:6" x14ac:dyDescent="0.25">
      <c r="B22" s="4">
        <v>3.4</v>
      </c>
      <c r="C22" s="5">
        <f t="shared" si="0"/>
        <v>-0.31755812765188085</v>
      </c>
    </row>
    <row r="23" spans="2:6" x14ac:dyDescent="0.25">
      <c r="B23" s="4">
        <v>3.6</v>
      </c>
      <c r="C23" s="5">
        <f t="shared" si="0"/>
        <v>-0.50124438689641448</v>
      </c>
    </row>
    <row r="24" spans="2:6" x14ac:dyDescent="0.25">
      <c r="B24" s="4">
        <v>3.8</v>
      </c>
      <c r="C24" s="5">
        <f t="shared" si="0"/>
        <v>-0.7011971579898002</v>
      </c>
    </row>
    <row r="25" spans="2:6" x14ac:dyDescent="0.25">
      <c r="B25" s="4">
        <v>4</v>
      </c>
      <c r="C25" s="5">
        <f t="shared" si="0"/>
        <v>-0.9169828317030303</v>
      </c>
    </row>
    <row r="26" spans="2:6" x14ac:dyDescent="0.25">
      <c r="B26" s="3" t="s">
        <v>2</v>
      </c>
      <c r="C26" s="5">
        <f>MAX(C5:C25)</f>
        <v>1.165555158368301</v>
      </c>
    </row>
    <row r="27" spans="2:6" x14ac:dyDescent="0.25">
      <c r="B27" s="3" t="s">
        <v>3</v>
      </c>
      <c r="C27" s="5">
        <f>MIN(C5:C25)</f>
        <v>-1.56</v>
      </c>
    </row>
    <row r="29" spans="2:6" x14ac:dyDescent="0.25">
      <c r="B29" s="1" t="s">
        <v>5</v>
      </c>
      <c r="C29" s="1"/>
      <c r="D29" s="1"/>
      <c r="E29" s="1"/>
      <c r="F29" s="1"/>
    </row>
    <row r="31" spans="2:6" x14ac:dyDescent="0.25">
      <c r="B31" s="27" t="s">
        <v>6</v>
      </c>
      <c r="C31" s="27"/>
      <c r="D31" s="7" t="s">
        <v>7</v>
      </c>
      <c r="E31" s="7"/>
      <c r="F31" s="2"/>
    </row>
    <row r="32" spans="2:6" x14ac:dyDescent="0.25">
      <c r="B32" s="1"/>
      <c r="C32" s="1">
        <v>-201325.992</v>
      </c>
      <c r="D32" s="6">
        <f>TAN(SIN(B8))+POWER(B8,1/3)-1.56</f>
        <v>-8.3131603807978127E-2</v>
      </c>
      <c r="E32" s="6"/>
    </row>
    <row r="33" spans="2:5" x14ac:dyDescent="0.25">
      <c r="B33" s="1"/>
      <c r="C33" s="1"/>
      <c r="D33" s="1"/>
      <c r="E33" s="1"/>
    </row>
  </sheetData>
  <mergeCells count="2">
    <mergeCell ref="E4:M4"/>
    <mergeCell ref="B31:C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14"/>
  <sheetViews>
    <sheetView workbookViewId="0">
      <selection activeCell="C5" sqref="C5"/>
    </sheetView>
  </sheetViews>
  <sheetFormatPr defaultRowHeight="15" x14ac:dyDescent="0.25"/>
  <sheetData>
    <row r="2" spans="2:3" x14ac:dyDescent="0.25">
      <c r="B2" s="3" t="s">
        <v>8</v>
      </c>
    </row>
    <row r="4" spans="2:3" x14ac:dyDescent="0.25">
      <c r="B4" s="3" t="s">
        <v>0</v>
      </c>
      <c r="C4" s="3" t="s">
        <v>1</v>
      </c>
    </row>
    <row r="5" spans="2:3" x14ac:dyDescent="0.25">
      <c r="B5" s="4">
        <v>0.1</v>
      </c>
      <c r="C5" s="4">
        <f>IF(1.5*B5&lt;1,1.5*B5-LOG10(1.5*B5),IF(1.5*B5&gt;1,1.5*B5+LOG10(1.5*B5),POWER(1.5+B5,3)))</f>
        <v>0.97390874094431867</v>
      </c>
    </row>
    <row r="6" spans="2:3" x14ac:dyDescent="0.25">
      <c r="B6" s="4">
        <v>0.2</v>
      </c>
      <c r="C6" s="4">
        <f t="shared" ref="C6:C14" si="0">IF(1.5*B6&lt;1,1.5*B6-LOG10(1.5*B6),IF(1.5*B6&gt;1,1.5*B6+LOG10(1.5*B6),POWER(1.5+B6,3)))</f>
        <v>0.82287874528033755</v>
      </c>
    </row>
    <row r="7" spans="2:3" x14ac:dyDescent="0.25">
      <c r="B7" s="4">
        <v>0.3</v>
      </c>
      <c r="C7" s="4">
        <f t="shared" si="0"/>
        <v>0.79678748622465634</v>
      </c>
    </row>
    <row r="8" spans="2:3" x14ac:dyDescent="0.25">
      <c r="B8" s="4">
        <v>0.4</v>
      </c>
      <c r="C8" s="4">
        <f>IF(1.5*B8&lt;1,1.5*B8-LOG10(1.5*B8),IF(1.5*B8&gt;1,1.5*B8+LOG10(1.5*B8),POWER(1.5+B8,3)))</f>
        <v>0.82184874961635646</v>
      </c>
    </row>
    <row r="9" spans="2:3" x14ac:dyDescent="0.25">
      <c r="B9" s="4">
        <v>0.5</v>
      </c>
      <c r="C9" s="4">
        <f>IF(1.5*B9&lt;1,1.5*B9-LOG10(1.5*B9),IF(1.5*B9&gt;1,1.5*B9+LOG10(1.5*B9),POWER(1.5+B9,3)))</f>
        <v>0.87493873660829991</v>
      </c>
    </row>
    <row r="10" spans="2:3" x14ac:dyDescent="0.25">
      <c r="B10" s="4">
        <v>0.6</v>
      </c>
      <c r="C10" s="4">
        <f t="shared" si="0"/>
        <v>0.94575749056067504</v>
      </c>
    </row>
    <row r="11" spans="2:3" x14ac:dyDescent="0.25">
      <c r="B11" s="4">
        <v>0.7</v>
      </c>
      <c r="C11" s="4">
        <f t="shared" si="0"/>
        <v>1.0711892990699379</v>
      </c>
    </row>
    <row r="12" spans="2:3" x14ac:dyDescent="0.25">
      <c r="B12" s="4">
        <v>0.8</v>
      </c>
      <c r="C12" s="4">
        <f t="shared" si="0"/>
        <v>1.2791812460476251</v>
      </c>
    </row>
    <row r="13" spans="2:3" x14ac:dyDescent="0.25">
      <c r="B13" s="4">
        <v>0.9</v>
      </c>
      <c r="C13" s="4">
        <f t="shared" si="0"/>
        <v>1.4803337684950062</v>
      </c>
    </row>
    <row r="14" spans="2:3" x14ac:dyDescent="0.25">
      <c r="B14" s="4">
        <v>1</v>
      </c>
      <c r="C14" s="4">
        <f t="shared" si="0"/>
        <v>1.6760912590556813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0" r:id="rId4">
          <objectPr defaultSize="0" autoPict="0" r:id="rId5">
            <anchor moveWithCells="1">
              <from>
                <xdr:col>5</xdr:col>
                <xdr:colOff>304800</xdr:colOff>
                <xdr:row>13</xdr:row>
                <xdr:rowOff>95250</xdr:rowOff>
              </from>
              <to>
                <xdr:col>6</xdr:col>
                <xdr:colOff>514350</xdr:colOff>
                <xdr:row>14</xdr:row>
                <xdr:rowOff>76200</xdr:rowOff>
              </to>
            </anchor>
          </objectPr>
        </oleObject>
      </mc:Choice>
      <mc:Fallback>
        <oleObject progId="Equation.3" shapeId="2050" r:id="rId4"/>
      </mc:Fallback>
    </mc:AlternateContent>
    <mc:AlternateContent xmlns:mc="http://schemas.openxmlformats.org/markup-compatibility/2006">
      <mc:Choice Requires="x14">
        <oleObject progId="Equation.3" shapeId="2051" r:id="rId6">
          <objectPr defaultSize="0" autoPict="0" r:id="rId7">
            <anchor moveWithCells="1">
              <from>
                <xdr:col>9</xdr:col>
                <xdr:colOff>133350</xdr:colOff>
                <xdr:row>11</xdr:row>
                <xdr:rowOff>57150</xdr:rowOff>
              </from>
              <to>
                <xdr:col>10</xdr:col>
                <xdr:colOff>342900</xdr:colOff>
                <xdr:row>12</xdr:row>
                <xdr:rowOff>38100</xdr:rowOff>
              </to>
            </anchor>
          </objectPr>
        </oleObject>
      </mc:Choice>
      <mc:Fallback>
        <oleObject progId="Equation.3" shapeId="2051" r:id="rId6"/>
      </mc:Fallback>
    </mc:AlternateContent>
    <mc:AlternateContent xmlns:mc="http://schemas.openxmlformats.org/markup-compatibility/2006">
      <mc:Choice Requires="x14">
        <oleObject progId="Equation.3" shapeId="2052" r:id="rId8">
          <objectPr defaultSize="0" autoPict="0" r:id="rId9">
            <anchor moveWithCells="1">
              <from>
                <xdr:col>7</xdr:col>
                <xdr:colOff>561975</xdr:colOff>
                <xdr:row>14</xdr:row>
                <xdr:rowOff>66675</xdr:rowOff>
              </from>
              <to>
                <xdr:col>8</xdr:col>
                <xdr:colOff>495300</xdr:colOff>
                <xdr:row>15</xdr:row>
                <xdr:rowOff>47625</xdr:rowOff>
              </to>
            </anchor>
          </objectPr>
        </oleObject>
      </mc:Choice>
      <mc:Fallback>
        <oleObject progId="Equation.3" shapeId="2052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5"/>
  <sheetViews>
    <sheetView workbookViewId="0">
      <selection activeCell="Q11" sqref="Q11"/>
    </sheetView>
  </sheetViews>
  <sheetFormatPr defaultRowHeight="15" x14ac:dyDescent="0.25"/>
  <sheetData>
    <row r="4" spans="2:3" x14ac:dyDescent="0.25">
      <c r="B4" s="8" t="s">
        <v>0</v>
      </c>
      <c r="C4" s="8" t="s">
        <v>1</v>
      </c>
    </row>
    <row r="5" spans="2:3" x14ac:dyDescent="0.25">
      <c r="B5" s="4">
        <v>0</v>
      </c>
      <c r="C5" s="9">
        <v>0.67500000000000004</v>
      </c>
    </row>
    <row r="6" spans="2:3" x14ac:dyDescent="0.25">
      <c r="B6" s="4">
        <v>0.2</v>
      </c>
      <c r="C6" s="9">
        <v>0.58079999999999998</v>
      </c>
    </row>
    <row r="7" spans="2:3" x14ac:dyDescent="0.25">
      <c r="B7" s="4">
        <v>0.4</v>
      </c>
      <c r="C7" s="9">
        <v>0.44441999999999998</v>
      </c>
    </row>
    <row r="8" spans="2:3" x14ac:dyDescent="0.25">
      <c r="B8" s="4">
        <v>0.6</v>
      </c>
      <c r="C8" s="9">
        <v>0.27428000000000002</v>
      </c>
    </row>
    <row r="9" spans="2:3" x14ac:dyDescent="0.25">
      <c r="B9" s="4">
        <v>0.8</v>
      </c>
      <c r="C9" s="9">
        <v>0.26279999999999998</v>
      </c>
    </row>
    <row r="10" spans="2:3" x14ac:dyDescent="0.25">
      <c r="B10" s="4">
        <v>1</v>
      </c>
      <c r="C10" s="9">
        <v>0.3</v>
      </c>
    </row>
    <row r="11" spans="2:3" x14ac:dyDescent="0.25">
      <c r="B11" s="4">
        <v>1.2</v>
      </c>
      <c r="C11" s="9">
        <v>0.34260000000000002</v>
      </c>
    </row>
    <row r="12" spans="2:3" x14ac:dyDescent="0.25">
      <c r="B12" s="4">
        <v>1.4</v>
      </c>
      <c r="C12" s="9">
        <v>0.30757000000000001</v>
      </c>
    </row>
    <row r="13" spans="2:3" x14ac:dyDescent="0.25">
      <c r="B13" s="4">
        <v>1.6</v>
      </c>
      <c r="C13" s="9">
        <v>0.32550000000000001</v>
      </c>
    </row>
    <row r="14" spans="2:3" x14ac:dyDescent="0.25">
      <c r="B14" s="4">
        <v>1.8</v>
      </c>
      <c r="C14" s="9">
        <v>0.42926999999999998</v>
      </c>
    </row>
    <row r="15" spans="2:3" x14ac:dyDescent="0.25">
      <c r="B15" s="4">
        <v>2</v>
      </c>
      <c r="C15" s="9">
        <v>0.75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C17" sqref="C17:C19"/>
    </sheetView>
  </sheetViews>
  <sheetFormatPr defaultRowHeight="15" x14ac:dyDescent="0.25"/>
  <cols>
    <col min="4" max="4" width="10.5703125" bestFit="1" customWidth="1"/>
    <col min="6" max="6" width="9.140625" customWidth="1"/>
  </cols>
  <sheetData>
    <row r="2" spans="2:8" x14ac:dyDescent="0.25">
      <c r="B2" s="28" t="s">
        <v>9</v>
      </c>
      <c r="C2" s="28"/>
      <c r="D2" s="28"/>
      <c r="E2" s="28"/>
      <c r="F2" s="28"/>
    </row>
    <row r="4" spans="2:8" x14ac:dyDescent="0.25">
      <c r="B4" s="28" t="s">
        <v>10</v>
      </c>
      <c r="C4" s="28"/>
      <c r="D4" s="28"/>
      <c r="E4" s="28"/>
      <c r="F4" s="28"/>
    </row>
    <row r="5" spans="2:8" x14ac:dyDescent="0.25">
      <c r="C5" s="4">
        <v>12</v>
      </c>
      <c r="D5" s="4">
        <v>-2</v>
      </c>
      <c r="E5" s="4">
        <v>1</v>
      </c>
      <c r="H5" s="4">
        <v>3</v>
      </c>
    </row>
    <row r="6" spans="2:8" x14ac:dyDescent="0.25">
      <c r="B6" s="10" t="s">
        <v>11</v>
      </c>
      <c r="C6" s="4">
        <v>3</v>
      </c>
      <c r="D6" s="4">
        <v>2</v>
      </c>
      <c r="E6" s="4">
        <v>7</v>
      </c>
      <c r="F6" s="11"/>
      <c r="G6" t="s">
        <v>12</v>
      </c>
      <c r="H6" s="4">
        <v>6</v>
      </c>
    </row>
    <row r="7" spans="2:8" x14ac:dyDescent="0.25">
      <c r="C7" s="4">
        <v>6</v>
      </c>
      <c r="D7" s="4">
        <v>0</v>
      </c>
      <c r="E7" s="4">
        <v>3</v>
      </c>
      <c r="F7" s="11"/>
      <c r="H7" s="4">
        <v>5</v>
      </c>
    </row>
    <row r="9" spans="2:8" x14ac:dyDescent="0.25">
      <c r="B9" s="28" t="s">
        <v>13</v>
      </c>
      <c r="C9" s="28"/>
      <c r="D9" s="1">
        <f t="array" ref="D9">MDETERM(C5:E7)</f>
        <v>-6.0000000000000053</v>
      </c>
    </row>
    <row r="11" spans="2:8" x14ac:dyDescent="0.25">
      <c r="B11" s="28" t="s">
        <v>14</v>
      </c>
      <c r="C11" s="28"/>
    </row>
    <row r="12" spans="2:8" x14ac:dyDescent="0.25">
      <c r="C12" s="13">
        <f t="array" ref="C12:E14">MINVERSE(C5:E7)</f>
        <v>-0.999999999999999</v>
      </c>
      <c r="D12" s="13">
        <v>-0.999999999999999</v>
      </c>
      <c r="E12" s="13">
        <v>2.6666666666666647</v>
      </c>
    </row>
    <row r="13" spans="2:8" x14ac:dyDescent="0.25">
      <c r="C13" s="13">
        <v>-5.4999999999999947</v>
      </c>
      <c r="D13" s="13">
        <v>-4.9999999999999947</v>
      </c>
      <c r="E13" s="13">
        <v>13.499999999999989</v>
      </c>
    </row>
    <row r="14" spans="2:8" x14ac:dyDescent="0.25">
      <c r="C14" s="13">
        <v>1.9999999999999982</v>
      </c>
      <c r="D14" s="13">
        <v>1.9999999999999982</v>
      </c>
      <c r="E14" s="13">
        <v>-4.9999999999999956</v>
      </c>
    </row>
    <row r="16" spans="2:8" x14ac:dyDescent="0.25">
      <c r="B16" t="s">
        <v>15</v>
      </c>
    </row>
    <row r="17" spans="3:4" x14ac:dyDescent="0.25">
      <c r="C17" s="14" t="s">
        <v>17</v>
      </c>
      <c r="D17" s="12">
        <f t="array" ref="D17:D19">MMULT(C12:E14,H5:H7)</f>
        <v>4.3333333333333321</v>
      </c>
    </row>
    <row r="18" spans="3:4" x14ac:dyDescent="0.25">
      <c r="C18" s="14" t="s">
        <v>16</v>
      </c>
      <c r="D18" s="12">
        <v>20.999999999999986</v>
      </c>
    </row>
    <row r="19" spans="3:4" x14ac:dyDescent="0.25">
      <c r="C19" s="14" t="s">
        <v>18</v>
      </c>
      <c r="D19" s="12">
        <v>-6.9999999999999929</v>
      </c>
    </row>
  </sheetData>
  <mergeCells count="4">
    <mergeCell ref="B2:F2"/>
    <mergeCell ref="B4:F4"/>
    <mergeCell ref="B9:C9"/>
    <mergeCell ref="B11:C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H7" sqref="H7"/>
    </sheetView>
  </sheetViews>
  <sheetFormatPr defaultRowHeight="15" x14ac:dyDescent="0.25"/>
  <cols>
    <col min="2" max="2" width="10.5703125" customWidth="1"/>
    <col min="3" max="3" width="13.42578125" customWidth="1"/>
    <col min="6" max="6" width="9.5703125" customWidth="1"/>
    <col min="7" max="7" width="11.28515625" customWidth="1"/>
  </cols>
  <sheetData>
    <row r="3" spans="1:8" x14ac:dyDescent="0.25">
      <c r="A3" s="28" t="s">
        <v>19</v>
      </c>
      <c r="B3" s="28"/>
      <c r="C3" s="28"/>
      <c r="D3" s="28"/>
      <c r="E3" s="28" t="s">
        <v>20</v>
      </c>
      <c r="F3" s="28"/>
      <c r="G3" s="28"/>
      <c r="H3" s="28"/>
    </row>
    <row r="4" spans="1:8" x14ac:dyDescent="0.25">
      <c r="B4" s="29" t="s">
        <v>21</v>
      </c>
      <c r="C4" s="29" t="s">
        <v>22</v>
      </c>
      <c r="F4" s="30" t="s">
        <v>21</v>
      </c>
      <c r="G4" s="30" t="s">
        <v>22</v>
      </c>
      <c r="H4" s="31" t="s">
        <v>23</v>
      </c>
    </row>
    <row r="5" spans="1:8" x14ac:dyDescent="0.25">
      <c r="B5" s="29"/>
      <c r="C5" s="29"/>
      <c r="F5" s="30"/>
      <c r="G5" s="30"/>
      <c r="H5" s="32"/>
    </row>
    <row r="6" spans="1:8" x14ac:dyDescent="0.25">
      <c r="B6" s="15">
        <v>1</v>
      </c>
      <c r="C6" s="9">
        <f>POWER(-1,B6)*(POWER(10,B6)/POWER(FACT(B6),2))</f>
        <v>-10</v>
      </c>
      <c r="F6" s="15">
        <v>1</v>
      </c>
      <c r="G6" s="9">
        <f>POWER(-1,F6)*(POWER(10,F6)/POWER(FACT(F6),2))</f>
        <v>-10</v>
      </c>
      <c r="H6" s="4"/>
    </row>
    <row r="7" spans="1:8" x14ac:dyDescent="0.25">
      <c r="B7" s="4">
        <v>2</v>
      </c>
      <c r="C7" s="9">
        <f t="shared" ref="C7:C10" si="0">POWER(-1,B7)*(POWER(10,B7)/POWER(FACT(B7),2))</f>
        <v>25</v>
      </c>
      <c r="F7" s="4">
        <v>2</v>
      </c>
      <c r="G7" s="9">
        <f t="shared" ref="G7:G18" si="1">POWER(-1,F7)*(POWER(10,F7)/POWER(FACT(F7),2))</f>
        <v>25</v>
      </c>
      <c r="H7" s="9">
        <f>ABS(G7-G6)</f>
        <v>35</v>
      </c>
    </row>
    <row r="8" spans="1:8" x14ac:dyDescent="0.25">
      <c r="B8" s="4">
        <v>3</v>
      </c>
      <c r="C8" s="9">
        <f t="shared" si="0"/>
        <v>-27.777777777777779</v>
      </c>
      <c r="F8" s="4">
        <v>3</v>
      </c>
      <c r="G8" s="9">
        <f t="shared" si="1"/>
        <v>-27.777777777777779</v>
      </c>
      <c r="H8" s="9">
        <f t="shared" ref="H8:H18" si="2">ABS(G8-G7)</f>
        <v>52.777777777777779</v>
      </c>
    </row>
    <row r="9" spans="1:8" x14ac:dyDescent="0.25">
      <c r="B9" s="4">
        <v>4</v>
      </c>
      <c r="C9" s="9">
        <f t="shared" si="0"/>
        <v>17.361111111111111</v>
      </c>
      <c r="F9" s="4">
        <v>4</v>
      </c>
      <c r="G9" s="9">
        <f>POWER(-1,F9)*(POWER(10,F9)/POWER(FACT(F9),2))</f>
        <v>17.361111111111111</v>
      </c>
      <c r="H9" s="9">
        <f t="shared" si="2"/>
        <v>45.138888888888886</v>
      </c>
    </row>
    <row r="10" spans="1:8" x14ac:dyDescent="0.25">
      <c r="B10" s="4">
        <v>5</v>
      </c>
      <c r="C10" s="9">
        <f t="shared" si="0"/>
        <v>-6.9444444444444446</v>
      </c>
      <c r="F10" s="4">
        <v>5</v>
      </c>
      <c r="G10" s="9">
        <f t="shared" si="1"/>
        <v>-6.9444444444444446</v>
      </c>
      <c r="H10" s="9">
        <f t="shared" si="2"/>
        <v>24.305555555555557</v>
      </c>
    </row>
    <row r="11" spans="1:8" x14ac:dyDescent="0.25">
      <c r="B11" s="4" t="s">
        <v>24</v>
      </c>
      <c r="C11" s="17">
        <f>SUM(C6:C10)</f>
        <v>-2.3611111111111125</v>
      </c>
      <c r="F11" s="4">
        <v>6</v>
      </c>
      <c r="G11" s="9">
        <f t="shared" si="1"/>
        <v>1.9290123456790123</v>
      </c>
      <c r="H11" s="9">
        <f t="shared" si="2"/>
        <v>8.8734567901234573</v>
      </c>
    </row>
    <row r="12" spans="1:8" x14ac:dyDescent="0.25">
      <c r="B12" s="11"/>
      <c r="C12" s="16"/>
      <c r="F12" s="4">
        <v>7</v>
      </c>
      <c r="G12" s="9">
        <f t="shared" si="1"/>
        <v>-0.39367598891408417</v>
      </c>
      <c r="H12" s="9">
        <f t="shared" si="2"/>
        <v>2.3226883345930966</v>
      </c>
    </row>
    <row r="13" spans="1:8" x14ac:dyDescent="0.25">
      <c r="B13" s="11"/>
      <c r="C13" s="16"/>
      <c r="F13" s="4">
        <v>8</v>
      </c>
      <c r="G13" s="9">
        <f t="shared" si="1"/>
        <v>6.1511873267825652E-2</v>
      </c>
      <c r="H13" s="9">
        <f t="shared" si="2"/>
        <v>0.45518786218190982</v>
      </c>
    </row>
    <row r="14" spans="1:8" x14ac:dyDescent="0.25">
      <c r="B14" s="11"/>
      <c r="C14" s="16"/>
      <c r="F14" s="4">
        <v>9</v>
      </c>
      <c r="G14" s="9">
        <f t="shared" si="1"/>
        <v>-7.5940584281266234E-3</v>
      </c>
      <c r="H14" s="9">
        <f t="shared" si="2"/>
        <v>6.9105931695952277E-2</v>
      </c>
    </row>
    <row r="15" spans="1:8" x14ac:dyDescent="0.25">
      <c r="B15" s="11"/>
      <c r="C15" s="16"/>
      <c r="F15" s="4">
        <v>10</v>
      </c>
      <c r="G15" s="9">
        <f t="shared" si="1"/>
        <v>7.5940584281266232E-4</v>
      </c>
      <c r="H15" s="9">
        <f t="shared" si="2"/>
        <v>8.3534642709392863E-3</v>
      </c>
    </row>
    <row r="16" spans="1:8" x14ac:dyDescent="0.25">
      <c r="F16" s="4">
        <v>11</v>
      </c>
      <c r="G16" s="9">
        <f t="shared" si="1"/>
        <v>-6.2760813455591923E-5</v>
      </c>
      <c r="H16" s="9">
        <f t="shared" si="2"/>
        <v>8.2216665626825419E-4</v>
      </c>
    </row>
    <row r="17" spans="6:8" x14ac:dyDescent="0.25">
      <c r="F17" s="4">
        <v>12</v>
      </c>
      <c r="G17" s="9">
        <f t="shared" si="1"/>
        <v>4.3583898233049951E-6</v>
      </c>
      <c r="H17" s="9">
        <f>ABS(G17-G16)</f>
        <v>6.7119203278896922E-5</v>
      </c>
    </row>
    <row r="18" spans="6:8" x14ac:dyDescent="0.25">
      <c r="F18" s="4">
        <v>13</v>
      </c>
      <c r="G18" s="9">
        <f t="shared" si="1"/>
        <v>-2.5789288895295826E-7</v>
      </c>
      <c r="H18" s="17">
        <f t="shared" si="2"/>
        <v>4.616282712257953E-6</v>
      </c>
    </row>
    <row r="19" spans="6:8" x14ac:dyDescent="0.25">
      <c r="F19" s="4" t="s">
        <v>24</v>
      </c>
      <c r="G19" s="17">
        <f>SUM(G6:G18)</f>
        <v>-0.77115619398019397</v>
      </c>
      <c r="H19" s="18"/>
    </row>
  </sheetData>
  <mergeCells count="7">
    <mergeCell ref="A3:D3"/>
    <mergeCell ref="E3:H3"/>
    <mergeCell ref="B4:B5"/>
    <mergeCell ref="C4:C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topLeftCell="A3" workbookViewId="0">
      <selection activeCell="C17" sqref="C17"/>
    </sheetView>
  </sheetViews>
  <sheetFormatPr defaultRowHeight="15" x14ac:dyDescent="0.25"/>
  <cols>
    <col min="1" max="1" width="3.5703125" customWidth="1"/>
    <col min="2" max="2" width="21.28515625" customWidth="1"/>
  </cols>
  <sheetData>
    <row r="2" spans="1:9" ht="166.5" customHeight="1" x14ac:dyDescent="0.25">
      <c r="A2" s="23" t="s">
        <v>25</v>
      </c>
      <c r="B2" s="23" t="s">
        <v>26</v>
      </c>
      <c r="C2" s="24" t="s">
        <v>27</v>
      </c>
      <c r="D2" s="24" t="s">
        <v>28</v>
      </c>
      <c r="E2" s="24" t="s">
        <v>29</v>
      </c>
      <c r="F2" s="25" t="s">
        <v>31</v>
      </c>
      <c r="G2" s="24" t="s">
        <v>30</v>
      </c>
      <c r="H2" s="24" t="s">
        <v>32</v>
      </c>
      <c r="I2" s="25" t="s">
        <v>33</v>
      </c>
    </row>
    <row r="3" spans="1:9" x14ac:dyDescent="0.25">
      <c r="A3" s="8">
        <v>1</v>
      </c>
      <c r="B3" s="4" t="s">
        <v>34</v>
      </c>
      <c r="C3" s="4" t="s">
        <v>49</v>
      </c>
      <c r="D3" s="4">
        <v>5070</v>
      </c>
      <c r="E3" s="19">
        <f>D3*1.5</f>
        <v>7605</v>
      </c>
      <c r="F3" s="12">
        <f>0.5*D3</f>
        <v>2535</v>
      </c>
      <c r="G3" s="20">
        <v>0</v>
      </c>
      <c r="H3" s="19">
        <f>E3+F3+G3</f>
        <v>10140</v>
      </c>
      <c r="I3" s="21">
        <f>H3/$C$13</f>
        <v>0.11265946897837083</v>
      </c>
    </row>
    <row r="4" spans="1:9" x14ac:dyDescent="0.25">
      <c r="A4" s="8">
        <v>2</v>
      </c>
      <c r="B4" s="4" t="s">
        <v>35</v>
      </c>
      <c r="C4" s="4" t="s">
        <v>50</v>
      </c>
      <c r="D4" s="4">
        <v>5770</v>
      </c>
      <c r="E4" s="19">
        <f>D4*1</f>
        <v>5770</v>
      </c>
      <c r="F4" s="12">
        <f t="shared" ref="F4:F12" si="0">0.5*D4</f>
        <v>2885</v>
      </c>
      <c r="G4" s="20">
        <v>0</v>
      </c>
      <c r="H4" s="19">
        <f t="shared" ref="H4:H12" si="1">E4+F4+G4</f>
        <v>8655</v>
      </c>
      <c r="I4" s="21">
        <f>H4/$C$13</f>
        <v>9.6160523077692253E-2</v>
      </c>
    </row>
    <row r="5" spans="1:9" x14ac:dyDescent="0.25">
      <c r="A5" s="8">
        <v>3</v>
      </c>
      <c r="B5" s="4" t="s">
        <v>36</v>
      </c>
      <c r="C5" s="4" t="s">
        <v>51</v>
      </c>
      <c r="D5" s="4">
        <v>6165</v>
      </c>
      <c r="E5" s="19">
        <f>D5*0.25</f>
        <v>1541.25</v>
      </c>
      <c r="F5" s="12">
        <f t="shared" si="0"/>
        <v>3082.5</v>
      </c>
      <c r="G5" s="20">
        <f>0.4*D5</f>
        <v>2466</v>
      </c>
      <c r="H5" s="19">
        <f t="shared" si="1"/>
        <v>7089.75</v>
      </c>
      <c r="I5" s="21">
        <f t="shared" ref="I5:I12" si="2">H5/$C$13</f>
        <v>7.8769967474300248E-2</v>
      </c>
    </row>
    <row r="6" spans="1:9" x14ac:dyDescent="0.25">
      <c r="A6" s="8">
        <v>4</v>
      </c>
      <c r="B6" s="4" t="s">
        <v>37</v>
      </c>
      <c r="C6" s="4" t="s">
        <v>52</v>
      </c>
      <c r="D6" s="4">
        <v>6960</v>
      </c>
      <c r="E6" s="19">
        <f>D6*1</f>
        <v>6960</v>
      </c>
      <c r="F6" s="12">
        <f t="shared" si="0"/>
        <v>3480</v>
      </c>
      <c r="G6" s="20">
        <f>0.5*D6</f>
        <v>3480</v>
      </c>
      <c r="H6" s="19">
        <f t="shared" si="1"/>
        <v>13920</v>
      </c>
      <c r="I6" s="21">
        <f t="shared" si="2"/>
        <v>0.15465678581646172</v>
      </c>
    </row>
    <row r="7" spans="1:9" x14ac:dyDescent="0.25">
      <c r="A7" s="8">
        <v>5</v>
      </c>
      <c r="B7" s="4" t="s">
        <v>38</v>
      </c>
      <c r="C7" s="4" t="s">
        <v>49</v>
      </c>
      <c r="D7" s="4">
        <v>5070</v>
      </c>
      <c r="E7" s="19">
        <f>D7*0.5</f>
        <v>2535</v>
      </c>
      <c r="F7" s="12">
        <f t="shared" si="0"/>
        <v>2535</v>
      </c>
      <c r="G7" s="20">
        <v>0</v>
      </c>
      <c r="H7" s="19">
        <f t="shared" si="1"/>
        <v>5070</v>
      </c>
      <c r="I7" s="21">
        <f t="shared" si="2"/>
        <v>5.6329734489185414E-2</v>
      </c>
    </row>
    <row r="8" spans="1:9" x14ac:dyDescent="0.25">
      <c r="A8" s="8">
        <v>6</v>
      </c>
      <c r="B8" s="4" t="s">
        <v>39</v>
      </c>
      <c r="C8" s="4" t="s">
        <v>50</v>
      </c>
      <c r="D8" s="4">
        <v>5770</v>
      </c>
      <c r="E8" s="19">
        <f>D8*1.5</f>
        <v>8655</v>
      </c>
      <c r="F8" s="12">
        <f t="shared" si="0"/>
        <v>2885</v>
      </c>
      <c r="G8" s="20">
        <v>0</v>
      </c>
      <c r="H8" s="19">
        <f t="shared" si="1"/>
        <v>11540</v>
      </c>
      <c r="I8" s="21">
        <f t="shared" si="2"/>
        <v>0.12821403077025634</v>
      </c>
    </row>
    <row r="9" spans="1:9" x14ac:dyDescent="0.25">
      <c r="A9" s="8">
        <v>7</v>
      </c>
      <c r="B9" s="4" t="s">
        <v>40</v>
      </c>
      <c r="C9" s="4" t="s">
        <v>51</v>
      </c>
      <c r="D9" s="4">
        <v>6165</v>
      </c>
      <c r="E9" s="19">
        <f>D9*0.5</f>
        <v>3082.5</v>
      </c>
      <c r="F9" s="12">
        <f t="shared" si="0"/>
        <v>3082.5</v>
      </c>
      <c r="G9" s="20">
        <f>0.4*D9</f>
        <v>2466</v>
      </c>
      <c r="H9" s="19">
        <f t="shared" si="1"/>
        <v>8631</v>
      </c>
      <c r="I9" s="21">
        <f t="shared" si="2"/>
        <v>9.5893873446974226E-2</v>
      </c>
    </row>
    <row r="10" spans="1:9" x14ac:dyDescent="0.25">
      <c r="A10" s="8">
        <v>8</v>
      </c>
      <c r="B10" s="4" t="s">
        <v>41</v>
      </c>
      <c r="C10" s="4" t="s">
        <v>52</v>
      </c>
      <c r="D10" s="4">
        <v>6960</v>
      </c>
      <c r="E10" s="19">
        <f>D10*0.25</f>
        <v>1740</v>
      </c>
      <c r="F10" s="12">
        <f t="shared" si="0"/>
        <v>3480</v>
      </c>
      <c r="G10" s="20">
        <f>0.5*D10</f>
        <v>3480</v>
      </c>
      <c r="H10" s="19">
        <f t="shared" si="1"/>
        <v>8700</v>
      </c>
      <c r="I10" s="21">
        <f t="shared" si="2"/>
        <v>9.6660491135288573E-2</v>
      </c>
    </row>
    <row r="11" spans="1:9" x14ac:dyDescent="0.25">
      <c r="A11" s="8">
        <v>9</v>
      </c>
      <c r="B11" s="4" t="s">
        <v>42</v>
      </c>
      <c r="C11" s="4" t="s">
        <v>49</v>
      </c>
      <c r="D11" s="4">
        <v>5070</v>
      </c>
      <c r="E11" s="19">
        <f>D11*1</f>
        <v>5070</v>
      </c>
      <c r="F11" s="12">
        <f t="shared" si="0"/>
        <v>2535</v>
      </c>
      <c r="G11" s="20">
        <v>0</v>
      </c>
      <c r="H11" s="19">
        <f t="shared" si="1"/>
        <v>7605</v>
      </c>
      <c r="I11" s="21">
        <f t="shared" si="2"/>
        <v>8.4494601733778124E-2</v>
      </c>
    </row>
    <row r="12" spans="1:9" x14ac:dyDescent="0.25">
      <c r="A12" s="8">
        <v>10</v>
      </c>
      <c r="B12" s="4" t="s">
        <v>43</v>
      </c>
      <c r="C12" s="4" t="s">
        <v>50</v>
      </c>
      <c r="D12" s="4">
        <v>5770</v>
      </c>
      <c r="E12" s="19">
        <f>D12*1</f>
        <v>5770</v>
      </c>
      <c r="F12" s="12">
        <f t="shared" si="0"/>
        <v>2885</v>
      </c>
      <c r="G12" s="20">
        <v>0</v>
      </c>
      <c r="H12" s="19">
        <f t="shared" si="1"/>
        <v>8655</v>
      </c>
      <c r="I12" s="21">
        <f t="shared" si="2"/>
        <v>9.6160523077692253E-2</v>
      </c>
    </row>
    <row r="13" spans="1:9" x14ac:dyDescent="0.25">
      <c r="B13" s="4" t="s">
        <v>45</v>
      </c>
      <c r="C13" s="4">
        <f>SUM(H3:H12)</f>
        <v>90005.75</v>
      </c>
    </row>
    <row r="14" spans="1:9" x14ac:dyDescent="0.25">
      <c r="B14" s="4" t="s">
        <v>46</v>
      </c>
      <c r="C14" s="4">
        <f>MIN(H3:H12)</f>
        <v>5070</v>
      </c>
    </row>
    <row r="15" spans="1:9" x14ac:dyDescent="0.25">
      <c r="B15" s="4" t="s">
        <v>44</v>
      </c>
      <c r="C15" s="4">
        <f>MAX(H3:H12)</f>
        <v>13920</v>
      </c>
    </row>
    <row r="16" spans="1:9" x14ac:dyDescent="0.25">
      <c r="B16" s="4" t="s">
        <v>47</v>
      </c>
      <c r="C16" s="4">
        <f>AVERAGE(H3:H12)</f>
        <v>9000.5750000000007</v>
      </c>
    </row>
    <row r="17" spans="2:3" ht="60" customHeight="1" x14ac:dyDescent="0.25">
      <c r="B17" s="22" t="s">
        <v>48</v>
      </c>
      <c r="C1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2014-12-11T16:04:33Z</dcterms:modified>
</cp:coreProperties>
</file>