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OPEN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3" l="1"/>
  <c r="N39" i="3"/>
  <c r="E21" i="3"/>
  <c r="I36" i="3"/>
  <c r="H33" i="3"/>
  <c r="J42" i="3"/>
  <c r="H26" i="3"/>
  <c r="D20" i="2"/>
  <c r="C14" i="2" s="1"/>
  <c r="H23" i="3" l="1"/>
</calcChain>
</file>

<file path=xl/sharedStrings.xml><?xml version="1.0" encoding="utf-8"?>
<sst xmlns="http://schemas.openxmlformats.org/spreadsheetml/2006/main" count="26" uniqueCount="24">
  <si>
    <t xml:space="preserve">OPEN WATER CONDITION </t>
  </si>
  <si>
    <t>SQUAT CALCULATION</t>
  </si>
  <si>
    <t>f=</t>
  </si>
  <si>
    <t xml:space="preserve">CONFINED WATER CONDITION </t>
  </si>
  <si>
    <t>Cb=коэффициент полноты</t>
  </si>
  <si>
    <r>
      <t>S</t>
    </r>
    <r>
      <rPr>
        <vertAlign val="subscript"/>
        <sz val="18"/>
        <color theme="1"/>
        <rFont val="Calibri"/>
        <family val="2"/>
        <charset val="204"/>
        <scheme val="minor"/>
      </rPr>
      <t>2 =</t>
    </r>
  </si>
  <si>
    <r>
      <t>A</t>
    </r>
    <r>
      <rPr>
        <vertAlign val="subscript"/>
        <sz val="16"/>
        <color theme="1"/>
        <rFont val="Calibri"/>
        <family val="2"/>
        <charset val="204"/>
        <scheme val="minor"/>
      </rPr>
      <t>S</t>
    </r>
    <r>
      <rPr>
        <sz val="16"/>
        <color theme="1"/>
        <rFont val="Calibri"/>
        <family val="2"/>
        <charset val="204"/>
        <scheme val="minor"/>
      </rPr>
      <t>/A</t>
    </r>
    <r>
      <rPr>
        <vertAlign val="subscript"/>
        <sz val="16"/>
        <color theme="1"/>
        <rFont val="Calibri"/>
        <family val="2"/>
        <charset val="204"/>
        <scheme val="minor"/>
      </rPr>
      <t>c =</t>
    </r>
  </si>
  <si>
    <r>
      <t>A</t>
    </r>
    <r>
      <rPr>
        <vertAlign val="subscript"/>
        <sz val="16"/>
        <color theme="1"/>
        <rFont val="Calibri"/>
        <family val="2"/>
        <charset val="204"/>
        <scheme val="minor"/>
      </rPr>
      <t>S =</t>
    </r>
  </si>
  <si>
    <t>B =</t>
  </si>
  <si>
    <t>T =</t>
  </si>
  <si>
    <r>
      <t>A</t>
    </r>
    <r>
      <rPr>
        <vertAlign val="subscript"/>
        <sz val="16"/>
        <color theme="1"/>
        <rFont val="Calibri"/>
        <family val="2"/>
        <charset val="204"/>
        <scheme val="minor"/>
      </rPr>
      <t>c =</t>
    </r>
  </si>
  <si>
    <t>ширина судна</t>
  </si>
  <si>
    <t>осадка судна</t>
  </si>
  <si>
    <t>B*T =</t>
  </si>
  <si>
    <t>h*w =</t>
  </si>
  <si>
    <t>h=</t>
  </si>
  <si>
    <t>w=</t>
  </si>
  <si>
    <r>
      <t>C</t>
    </r>
    <r>
      <rPr>
        <vertAlign val="subscript"/>
        <sz val="16"/>
        <color theme="1"/>
        <rFont val="Calibri"/>
        <family val="2"/>
        <charset val="204"/>
        <scheme val="minor"/>
      </rPr>
      <t>W =</t>
    </r>
  </si>
  <si>
    <r>
      <t>w = B{7.7+45(1- C</t>
    </r>
    <r>
      <rPr>
        <vertAlign val="subscript"/>
        <sz val="16"/>
        <color theme="1"/>
        <rFont val="Calibri"/>
        <family val="2"/>
        <charset val="204"/>
        <scheme val="minor"/>
      </rPr>
      <t>W</t>
    </r>
    <r>
      <rPr>
        <sz val="16"/>
        <color theme="1"/>
        <rFont val="Calibri"/>
        <family val="2"/>
        <charset val="204"/>
        <scheme val="minor"/>
      </rPr>
      <t>)</t>
    </r>
    <r>
      <rPr>
        <vertAlign val="superscript"/>
        <sz val="16"/>
        <color theme="1"/>
        <rFont val="Calibri"/>
        <family val="2"/>
        <charset val="204"/>
        <scheme val="minor"/>
      </rPr>
      <t>2</t>
    </r>
    <r>
      <rPr>
        <sz val="16"/>
        <color theme="1"/>
        <rFont val="Calibri"/>
        <family val="2"/>
        <charset val="204"/>
        <scheme val="minor"/>
      </rPr>
      <t>}</t>
    </r>
  </si>
  <si>
    <t>ширина канала</t>
  </si>
  <si>
    <t>глубина</t>
  </si>
  <si>
    <t>S/(1-S)=</t>
  </si>
  <si>
    <t>S=рпрпарпарапрап</t>
  </si>
  <si>
    <t>B{7.7+45(1- CW)2}=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</si>
</sst>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u/>
      <sz val="18"/>
      <color theme="1"/>
      <name val="Arial Black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vertAlign val="subscript"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vertAlign val="subscript"/>
      <sz val="18"/>
      <color theme="1"/>
      <name val="Calibri"/>
      <family val="2"/>
      <charset val="204"/>
      <scheme val="minor"/>
    </font>
    <font>
      <vertAlign val="superscript"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3" fillId="3" borderId="0" xfId="0" applyFont="1" applyFill="1"/>
    <xf numFmtId="0" fontId="0" fillId="4" borderId="0" xfId="0" applyFill="1"/>
    <xf numFmtId="0" fontId="3" fillId="5" borderId="0" xfId="0" applyFont="1" applyFill="1"/>
    <xf numFmtId="0" fontId="6" fillId="0" borderId="0" xfId="0" applyFont="1"/>
    <xf numFmtId="0" fontId="0" fillId="0" borderId="0" xfId="0" applyNumberFormat="1"/>
    <xf numFmtId="0" fontId="0" fillId="6" borderId="0" xfId="0" applyFill="1"/>
    <xf numFmtId="0" fontId="3" fillId="6" borderId="0" xfId="0" applyFont="1" applyFill="1"/>
    <xf numFmtId="0" fontId="10" fillId="0" borderId="0" xfId="0" applyFont="1"/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0" fillId="7" borderId="0" xfId="0" applyFill="1"/>
    <xf numFmtId="4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5</xdr:row>
      <xdr:rowOff>152400</xdr:rowOff>
    </xdr:from>
    <xdr:ext cx="3067050" cy="702885"/>
    <xdr:sp macro="" textlink="">
      <xdr:nvSpPr>
        <xdr:cNvPr id="2" name="TextBox 1"/>
        <xdr:cNvSpPr txBox="1"/>
      </xdr:nvSpPr>
      <xdr:spPr>
        <a:xfrm>
          <a:off x="638175" y="1257300"/>
          <a:ext cx="3067050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800"/>
            <a:t>f</a:t>
          </a:r>
          <a:r>
            <a:rPr lang="en-US" sz="2800" baseline="0"/>
            <a:t> = </a:t>
          </a:r>
          <a:r>
            <a:rPr lang="ru-RU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</a:t>
          </a:r>
          <a:r>
            <a:rPr lang="en-US" sz="28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 </a:t>
          </a:r>
          <a:r>
            <a:rPr lang="en-US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V</a:t>
          </a:r>
          <a:r>
            <a:rPr lang="en-US" sz="28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28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/100</a:t>
          </a:r>
          <a:endParaRPr lang="ru-RU" sz="2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oneCellAnchor>
  <xdr:oneCellAnchor>
    <xdr:from>
      <xdr:col>0</xdr:col>
      <xdr:colOff>38100</xdr:colOff>
      <xdr:row>18</xdr:row>
      <xdr:rowOff>85725</xdr:rowOff>
    </xdr:from>
    <xdr:ext cx="1114425" cy="628650"/>
    <xdr:sp macro="" textlink="">
      <xdr:nvSpPr>
        <xdr:cNvPr id="3" name="TextBox 2"/>
        <xdr:cNvSpPr txBox="1"/>
      </xdr:nvSpPr>
      <xdr:spPr>
        <a:xfrm>
          <a:off x="38100" y="3848100"/>
          <a:ext cx="1114425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US" sz="16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6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скорость</a:t>
          </a:r>
          <a:r>
            <a:rPr lang="ru-RU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судна</a:t>
          </a:r>
          <a:r>
            <a:rPr lang="en-US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</a:t>
          </a:r>
          <a:endParaRPr lang="ru-RU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8</xdr:row>
      <xdr:rowOff>0</xdr:rowOff>
    </xdr:from>
    <xdr:ext cx="2828925" cy="54636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619124" y="1676400"/>
              <a:ext cx="2828925" cy="5463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8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f</m:t>
                    </m:r>
                    <m:r>
                      <m:rPr>
                        <m:nor/>
                      </m:rPr>
                      <a:rPr lang="en-US" sz="1800" baseline="-250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max</m:t>
                    </m:r>
                    <m:r>
                      <m:rPr>
                        <m:nor/>
                      </m:rPr>
                      <a:rPr lang="en-US" sz="1800" baseline="-250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= </m:t>
                    </m:r>
                    <m:r>
                      <m:rPr>
                        <m:nor/>
                      </m:rPr>
                      <a:rPr lang="en-US" sz="18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CB</m:t>
                    </m:r>
                    <m:r>
                      <m:rPr>
                        <m:nor/>
                      </m:rPr>
                      <a:rPr lang="en-US" sz="1800" baseline="-250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/3</m:t>
                    </m:r>
                    <m:r>
                      <m:rPr>
                        <m:nor/>
                      </m:rPr>
                      <a:rPr lang="en-US" sz="18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0 * </m:t>
                    </m:r>
                    <m:r>
                      <m:rPr>
                        <m:nor/>
                      </m:rPr>
                      <a:rPr lang="en-US" sz="18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S</m:t>
                    </m:r>
                    <m:r>
                      <m:rPr>
                        <m:nor/>
                      </m:rPr>
                      <a:rPr lang="en-US" sz="1800" baseline="-250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2</m:t>
                    </m:r>
                    <m:r>
                      <m:rPr>
                        <m:nor/>
                      </m:rPr>
                      <a:rPr lang="en-US" sz="1800" baseline="300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2/3 </m:t>
                    </m:r>
                    <m:r>
                      <m:rPr>
                        <m:nor/>
                      </m:rPr>
                      <a:rPr lang="en-US" sz="18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*</m:t>
                    </m:r>
                    <m:r>
                      <m:rPr>
                        <m:nor/>
                      </m:rPr>
                      <a:rPr lang="en-US" sz="18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Vk</m:t>
                    </m:r>
                    <m:r>
                      <m:rPr>
                        <m:nor/>
                      </m:rPr>
                      <a:rPr lang="en-US" sz="1800" baseline="300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2.08</m:t>
                    </m:r>
                  </m:oMath>
                </m:oMathPara>
              </a14:m>
              <a:endParaRPr lang="ru-RU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ru-RU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619124" y="1676400"/>
              <a:ext cx="2828925" cy="5463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8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"f</a:t>
              </a:r>
              <a:r>
                <a:rPr lang="en-US" sz="18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max </a:t>
              </a:r>
              <a:r>
                <a:rPr lang="en-US" sz="18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= C</a:t>
              </a:r>
              <a:r>
                <a:rPr lang="en-US" sz="18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B </a:t>
              </a:r>
              <a:r>
                <a:rPr lang="en-US" sz="18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/30 * S</a:t>
              </a:r>
              <a:r>
                <a:rPr lang="en-US" sz="18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1800" i="0" baseline="3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2/3 </a:t>
              </a:r>
              <a:r>
                <a:rPr lang="en-US" sz="18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*V</a:t>
              </a:r>
              <a:r>
                <a:rPr lang="en-US" sz="18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k</a:t>
              </a:r>
              <a:r>
                <a:rPr lang="en-US" sz="1800" i="0" baseline="3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2.08</a:t>
              </a:r>
              <a:r>
                <a:rPr lang="ru-RU" sz="1800" i="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ru-RU" sz="1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14</xdr:row>
      <xdr:rowOff>0</xdr:rowOff>
    </xdr:from>
    <xdr:ext cx="1114425" cy="628650"/>
    <xdr:sp macro="" textlink="">
      <xdr:nvSpPr>
        <xdr:cNvPr id="3" name="TextBox 2"/>
        <xdr:cNvSpPr txBox="1"/>
      </xdr:nvSpPr>
      <xdr:spPr>
        <a:xfrm>
          <a:off x="0" y="2895600"/>
          <a:ext cx="1114425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US" sz="16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6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скорость</a:t>
          </a:r>
          <a:r>
            <a:rPr lang="ru-RU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судна</a:t>
          </a:r>
          <a:r>
            <a:rPr lang="en-US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</a:t>
          </a:r>
          <a:endParaRPr lang="ru-RU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A20" sqref="A20:XFD20"/>
    </sheetView>
  </sheetViews>
  <sheetFormatPr defaultRowHeight="15" x14ac:dyDescent="0.25"/>
  <sheetData>
    <row r="2" spans="2:6" ht="27" x14ac:dyDescent="0.5">
      <c r="B2" s="1" t="s">
        <v>1</v>
      </c>
    </row>
    <row r="5" spans="2:6" x14ac:dyDescent="0.25">
      <c r="B5" s="2" t="s">
        <v>0</v>
      </c>
    </row>
    <row r="14" spans="2:6" ht="23.25" x14ac:dyDescent="0.35">
      <c r="B14" s="9" t="s">
        <v>2</v>
      </c>
      <c r="C14" s="6">
        <f>E18*D20/100</f>
        <v>0.93300000000000016</v>
      </c>
    </row>
    <row r="16" spans="2:6" x14ac:dyDescent="0.25">
      <c r="F16" s="10"/>
    </row>
    <row r="18" spans="1:5" ht="21" x14ac:dyDescent="0.35">
      <c r="A18" s="4" t="s">
        <v>4</v>
      </c>
      <c r="E18" s="5">
        <v>0.93300000000000005</v>
      </c>
    </row>
    <row r="20" spans="1:5" x14ac:dyDescent="0.25">
      <c r="C20" s="7">
        <v>10</v>
      </c>
      <c r="D20" s="8">
        <f>C20*C20</f>
        <v>100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2"/>
  <sheetViews>
    <sheetView tabSelected="1" topLeftCell="A7" workbookViewId="0">
      <selection activeCell="G11" sqref="G11"/>
    </sheetView>
  </sheetViews>
  <sheetFormatPr defaultRowHeight="15" x14ac:dyDescent="0.25"/>
  <sheetData>
    <row r="3" spans="1:7" ht="27" x14ac:dyDescent="0.5">
      <c r="B3" s="1" t="s">
        <v>1</v>
      </c>
    </row>
    <row r="7" spans="1:7" x14ac:dyDescent="0.25">
      <c r="B7" s="2" t="s">
        <v>3</v>
      </c>
    </row>
    <row r="10" spans="1:7" x14ac:dyDescent="0.25">
      <c r="G10" s="18">
        <f>(E13/30)*(POWER(-E21,2/3))*(POWER(C16,2.08))</f>
        <v>53.009089956764441</v>
      </c>
    </row>
    <row r="13" spans="1:7" ht="21" x14ac:dyDescent="0.35">
      <c r="A13" s="4" t="s">
        <v>4</v>
      </c>
      <c r="E13" s="11">
        <v>0.93300000000000005</v>
      </c>
    </row>
    <row r="15" spans="1:7" x14ac:dyDescent="0.25">
      <c r="C15" s="11"/>
      <c r="D15" s="12"/>
      <c r="E15" s="11"/>
    </row>
    <row r="16" spans="1:7" x14ac:dyDescent="0.25">
      <c r="C16" s="17">
        <v>10</v>
      </c>
      <c r="D16" s="12"/>
      <c r="E16" s="11"/>
    </row>
    <row r="21" spans="1:11" ht="26.25" x14ac:dyDescent="0.45">
      <c r="A21" s="13" t="s">
        <v>5</v>
      </c>
      <c r="D21" s="3" t="s">
        <v>21</v>
      </c>
      <c r="E21" s="19">
        <f>(H23/(1-H23))</f>
        <v>-53.38078291814913</v>
      </c>
    </row>
    <row r="23" spans="1:11" ht="24" x14ac:dyDescent="0.35">
      <c r="D23" s="4" t="s">
        <v>22</v>
      </c>
      <c r="G23" s="14" t="s">
        <v>6</v>
      </c>
      <c r="H23" s="11">
        <f>H26/H33</f>
        <v>1.0190909708539984</v>
      </c>
    </row>
    <row r="26" spans="1:11" ht="24" x14ac:dyDescent="0.45">
      <c r="D26" s="16" t="s">
        <v>7</v>
      </c>
      <c r="G26" s="4" t="s">
        <v>13</v>
      </c>
      <c r="H26">
        <f>I28*I29</f>
        <v>50.699999999999996</v>
      </c>
      <c r="I26" s="11"/>
    </row>
    <row r="28" spans="1:11" ht="21" x14ac:dyDescent="0.35">
      <c r="H28" s="4" t="s">
        <v>8</v>
      </c>
      <c r="I28" s="11">
        <v>16.899999999999999</v>
      </c>
      <c r="K28" t="s">
        <v>11</v>
      </c>
    </row>
    <row r="29" spans="1:11" ht="21" x14ac:dyDescent="0.35">
      <c r="H29" s="4" t="s">
        <v>9</v>
      </c>
      <c r="I29" s="17">
        <v>3</v>
      </c>
      <c r="K29" t="s">
        <v>12</v>
      </c>
    </row>
    <row r="33" spans="4:14" ht="24" x14ac:dyDescent="0.45">
      <c r="D33" s="16" t="s">
        <v>10</v>
      </c>
      <c r="G33" s="4" t="s">
        <v>14</v>
      </c>
      <c r="H33">
        <f>I35*I36</f>
        <v>49.750219999999985</v>
      </c>
    </row>
    <row r="35" spans="4:14" ht="21" x14ac:dyDescent="0.35">
      <c r="H35" s="4" t="s">
        <v>15</v>
      </c>
      <c r="I35" s="17">
        <v>4.0999999999999996</v>
      </c>
      <c r="K35" t="s">
        <v>20</v>
      </c>
    </row>
    <row r="36" spans="4:14" ht="21" x14ac:dyDescent="0.35">
      <c r="H36" s="4" t="s">
        <v>16</v>
      </c>
      <c r="I36">
        <f>I28*(7.718-7)</f>
        <v>12.134199999999998</v>
      </c>
      <c r="K36" t="s">
        <v>19</v>
      </c>
    </row>
    <row r="39" spans="4:14" ht="24" x14ac:dyDescent="0.3">
      <c r="G39" s="14" t="s">
        <v>18</v>
      </c>
      <c r="K39" s="15"/>
      <c r="N39">
        <f>{7.23}</f>
        <v>7.23</v>
      </c>
    </row>
    <row r="40" spans="4:14" ht="24" x14ac:dyDescent="0.45">
      <c r="H40" s="16" t="s">
        <v>17</v>
      </c>
      <c r="I40">
        <v>0.98</v>
      </c>
    </row>
    <row r="42" spans="4:14" x14ac:dyDescent="0.25">
      <c r="G42" t="s">
        <v>23</v>
      </c>
      <c r="J42">
        <f>7.7+(45*POWER((1-I40),2))</f>
        <v>7.718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OPEN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2014-10-21T16:13:14Z</dcterms:modified>
</cp:coreProperties>
</file>