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SheetTabs="0" xWindow="0" yWindow="240" windowWidth="28800" windowHeight="10995" tabRatio="0"/>
  </bookViews>
  <sheets>
    <sheet name="Sheet1" sheetId="1" r:id="rId1"/>
  </sheets>
  <definedNames>
    <definedName name="_xlnm._FilterDatabase" localSheetId="0" hidden="1">Sheet1!$I$9:$W$578</definedName>
  </definedNames>
  <calcPr calcId="145621"/>
</workbook>
</file>

<file path=xl/calcChain.xml><?xml version="1.0" encoding="utf-8"?>
<calcChain xmlns="http://schemas.openxmlformats.org/spreadsheetml/2006/main">
  <c r="I49" i="1" l="1"/>
  <c r="J49" i="1"/>
  <c r="K49" i="1"/>
  <c r="L49" i="1"/>
  <c r="M49" i="1"/>
  <c r="N49" i="1"/>
  <c r="O49" i="1"/>
  <c r="P49" i="1" s="1"/>
  <c r="Q49" i="1"/>
  <c r="S49" i="1"/>
  <c r="R49" i="1" s="1"/>
  <c r="T49" i="1" s="1"/>
  <c r="U49" i="1" s="1"/>
  <c r="I50" i="1"/>
  <c r="J50" i="1"/>
  <c r="K50" i="1"/>
  <c r="L50" i="1"/>
  <c r="M50" i="1"/>
  <c r="N50" i="1"/>
  <c r="O50" i="1"/>
  <c r="P50" i="1" s="1"/>
  <c r="Q50" i="1"/>
  <c r="S50" i="1"/>
  <c r="R50" i="1" s="1"/>
  <c r="T50" i="1" s="1"/>
  <c r="U50" i="1" s="1"/>
  <c r="I51" i="1"/>
  <c r="J51" i="1"/>
  <c r="K51" i="1"/>
  <c r="L51" i="1"/>
  <c r="M51" i="1"/>
  <c r="N51" i="1"/>
  <c r="O51" i="1"/>
  <c r="P51" i="1" s="1"/>
  <c r="Q51" i="1"/>
  <c r="S51" i="1"/>
  <c r="R51" i="1" s="1"/>
  <c r="T51" i="1" s="1"/>
  <c r="U51" i="1" s="1"/>
  <c r="I52" i="1"/>
  <c r="J52" i="1"/>
  <c r="K52" i="1"/>
  <c r="L52" i="1"/>
  <c r="M52" i="1"/>
  <c r="N52" i="1"/>
  <c r="O52" i="1"/>
  <c r="P52" i="1" s="1"/>
  <c r="Q52" i="1"/>
  <c r="S52" i="1"/>
  <c r="R52" i="1" s="1"/>
  <c r="T52" i="1" s="1"/>
  <c r="U52" i="1" s="1"/>
  <c r="I53" i="1"/>
  <c r="J53" i="1"/>
  <c r="K53" i="1"/>
  <c r="L53" i="1"/>
  <c r="M53" i="1"/>
  <c r="N53" i="1"/>
  <c r="O53" i="1"/>
  <c r="P53" i="1" s="1"/>
  <c r="Q53" i="1"/>
  <c r="S53" i="1"/>
  <c r="R53" i="1" s="1"/>
  <c r="T53" i="1" s="1"/>
  <c r="U53" i="1" s="1"/>
  <c r="I54" i="1"/>
  <c r="J54" i="1"/>
  <c r="K54" i="1"/>
  <c r="L54" i="1"/>
  <c r="M54" i="1"/>
  <c r="N54" i="1"/>
  <c r="O54" i="1"/>
  <c r="S54" i="1"/>
  <c r="R54" i="1" s="1"/>
  <c r="T54" i="1" s="1"/>
  <c r="I55" i="1"/>
  <c r="J55" i="1"/>
  <c r="K55" i="1"/>
  <c r="L55" i="1"/>
  <c r="M55" i="1"/>
  <c r="N55" i="1"/>
  <c r="O55" i="1"/>
  <c r="S55" i="1"/>
  <c r="R55" i="1" s="1"/>
  <c r="T55" i="1" s="1"/>
  <c r="I56" i="1"/>
  <c r="J56" i="1"/>
  <c r="K56" i="1"/>
  <c r="L56" i="1"/>
  <c r="M56" i="1"/>
  <c r="N56" i="1"/>
  <c r="O56" i="1"/>
  <c r="S56" i="1"/>
  <c r="R56" i="1" s="1"/>
  <c r="T56" i="1" s="1"/>
  <c r="I57" i="1"/>
  <c r="J57" i="1"/>
  <c r="K57" i="1"/>
  <c r="L57" i="1"/>
  <c r="M57" i="1"/>
  <c r="N57" i="1"/>
  <c r="O57" i="1"/>
  <c r="S57" i="1"/>
  <c r="R57" i="1" s="1"/>
  <c r="T57" i="1" s="1"/>
  <c r="I58" i="1"/>
  <c r="J58" i="1"/>
  <c r="K58" i="1"/>
  <c r="L58" i="1"/>
  <c r="M58" i="1"/>
  <c r="N58" i="1"/>
  <c r="O58" i="1"/>
  <c r="S58" i="1"/>
  <c r="R58" i="1" s="1"/>
  <c r="T58" i="1" s="1"/>
  <c r="I59" i="1"/>
  <c r="J59" i="1"/>
  <c r="K59" i="1"/>
  <c r="L59" i="1"/>
  <c r="M59" i="1"/>
  <c r="N59" i="1"/>
  <c r="O59" i="1"/>
  <c r="S59" i="1"/>
  <c r="R59" i="1" s="1"/>
  <c r="T59" i="1" s="1"/>
  <c r="I60" i="1"/>
  <c r="J60" i="1"/>
  <c r="K60" i="1"/>
  <c r="L60" i="1"/>
  <c r="M60" i="1"/>
  <c r="N60" i="1"/>
  <c r="O60" i="1"/>
  <c r="S60" i="1"/>
  <c r="R60" i="1" s="1"/>
  <c r="T60" i="1" s="1"/>
  <c r="I61" i="1"/>
  <c r="J61" i="1"/>
  <c r="K61" i="1"/>
  <c r="L61" i="1"/>
  <c r="M61" i="1"/>
  <c r="N61" i="1"/>
  <c r="O61" i="1"/>
  <c r="S61" i="1"/>
  <c r="R61" i="1" s="1"/>
  <c r="T61" i="1" s="1"/>
  <c r="I62" i="1"/>
  <c r="J62" i="1"/>
  <c r="K62" i="1"/>
  <c r="L62" i="1"/>
  <c r="M62" i="1"/>
  <c r="N62" i="1"/>
  <c r="O62" i="1"/>
  <c r="S62" i="1"/>
  <c r="R62" i="1" s="1"/>
  <c r="T62" i="1" s="1"/>
  <c r="I63" i="1"/>
  <c r="J63" i="1"/>
  <c r="K63" i="1"/>
  <c r="L63" i="1"/>
  <c r="M63" i="1"/>
  <c r="N63" i="1"/>
  <c r="O63" i="1"/>
  <c r="S63" i="1"/>
  <c r="R63" i="1" s="1"/>
  <c r="T63" i="1" s="1"/>
  <c r="I64" i="1"/>
  <c r="J64" i="1"/>
  <c r="K64" i="1"/>
  <c r="L64" i="1"/>
  <c r="M64" i="1"/>
  <c r="N64" i="1"/>
  <c r="O64" i="1"/>
  <c r="S64" i="1"/>
  <c r="R64" i="1" s="1"/>
  <c r="T64" i="1" s="1"/>
  <c r="I65" i="1"/>
  <c r="J65" i="1"/>
  <c r="K65" i="1"/>
  <c r="L65" i="1"/>
  <c r="M65" i="1"/>
  <c r="N65" i="1"/>
  <c r="O65" i="1"/>
  <c r="S65" i="1"/>
  <c r="R65" i="1" s="1"/>
  <c r="T65" i="1" s="1"/>
  <c r="I66" i="1"/>
  <c r="J66" i="1"/>
  <c r="K66" i="1"/>
  <c r="L66" i="1"/>
  <c r="M66" i="1"/>
  <c r="N66" i="1"/>
  <c r="O66" i="1"/>
  <c r="S66" i="1"/>
  <c r="R66" i="1" s="1"/>
  <c r="T66" i="1" s="1"/>
  <c r="I67" i="1"/>
  <c r="J67" i="1"/>
  <c r="K67" i="1"/>
  <c r="L67" i="1"/>
  <c r="M67" i="1"/>
  <c r="N67" i="1"/>
  <c r="O67" i="1"/>
  <c r="S67" i="1"/>
  <c r="R67" i="1" s="1"/>
  <c r="T67" i="1" s="1"/>
  <c r="I68" i="1"/>
  <c r="J68" i="1"/>
  <c r="K68" i="1"/>
  <c r="L68" i="1"/>
  <c r="M68" i="1"/>
  <c r="N68" i="1"/>
  <c r="O68" i="1"/>
  <c r="S68" i="1"/>
  <c r="R68" i="1" s="1"/>
  <c r="T68" i="1" s="1"/>
  <c r="I69" i="1"/>
  <c r="J69" i="1"/>
  <c r="K69" i="1"/>
  <c r="L69" i="1"/>
  <c r="M69" i="1"/>
  <c r="N69" i="1"/>
  <c r="O69" i="1"/>
  <c r="S69" i="1"/>
  <c r="R69" i="1" s="1"/>
  <c r="T69" i="1" s="1"/>
  <c r="I70" i="1"/>
  <c r="J70" i="1"/>
  <c r="K70" i="1"/>
  <c r="L70" i="1"/>
  <c r="M70" i="1"/>
  <c r="N70" i="1"/>
  <c r="O70" i="1"/>
  <c r="I71" i="1"/>
  <c r="J71" i="1"/>
  <c r="K71" i="1"/>
  <c r="L71" i="1"/>
  <c r="M71" i="1"/>
  <c r="N71" i="1"/>
  <c r="O71" i="1" s="1"/>
  <c r="I72" i="1"/>
  <c r="J72" i="1"/>
  <c r="K72" i="1"/>
  <c r="L72" i="1"/>
  <c r="M72" i="1"/>
  <c r="N72" i="1"/>
  <c r="O72" i="1" s="1"/>
  <c r="I73" i="1"/>
  <c r="J73" i="1"/>
  <c r="K73" i="1"/>
  <c r="L73" i="1"/>
  <c r="M73" i="1"/>
  <c r="N73" i="1"/>
  <c r="O73" i="1" s="1"/>
  <c r="I74" i="1"/>
  <c r="J74" i="1"/>
  <c r="K74" i="1"/>
  <c r="L74" i="1"/>
  <c r="M74" i="1"/>
  <c r="N74" i="1"/>
  <c r="O74" i="1" s="1"/>
  <c r="I75" i="1"/>
  <c r="J75" i="1"/>
  <c r="K75" i="1"/>
  <c r="L75" i="1"/>
  <c r="M75" i="1"/>
  <c r="N75" i="1"/>
  <c r="O75" i="1" s="1"/>
  <c r="I76" i="1"/>
  <c r="J76" i="1"/>
  <c r="K76" i="1"/>
  <c r="L76" i="1"/>
  <c r="M76" i="1"/>
  <c r="N76" i="1"/>
  <c r="O76" i="1" s="1"/>
  <c r="I77" i="1"/>
  <c r="J77" i="1"/>
  <c r="K77" i="1"/>
  <c r="L77" i="1"/>
  <c r="M77" i="1"/>
  <c r="N77" i="1"/>
  <c r="O77" i="1" s="1"/>
  <c r="I78" i="1"/>
  <c r="J78" i="1"/>
  <c r="K78" i="1"/>
  <c r="L78" i="1"/>
  <c r="M78" i="1"/>
  <c r="N78" i="1"/>
  <c r="O78" i="1" s="1"/>
  <c r="I79" i="1"/>
  <c r="J79" i="1"/>
  <c r="K79" i="1"/>
  <c r="L79" i="1"/>
  <c r="M79" i="1"/>
  <c r="N79" i="1"/>
  <c r="O79" i="1" s="1"/>
  <c r="I80" i="1"/>
  <c r="J80" i="1"/>
  <c r="K80" i="1"/>
  <c r="L80" i="1"/>
  <c r="M80" i="1"/>
  <c r="N80" i="1"/>
  <c r="O80" i="1" s="1"/>
  <c r="I81" i="1"/>
  <c r="J81" i="1"/>
  <c r="K81" i="1"/>
  <c r="L81" i="1"/>
  <c r="M81" i="1"/>
  <c r="N81" i="1"/>
  <c r="O81" i="1" s="1"/>
  <c r="I82" i="1"/>
  <c r="J82" i="1"/>
  <c r="K82" i="1"/>
  <c r="L82" i="1"/>
  <c r="M82" i="1"/>
  <c r="N82" i="1"/>
  <c r="O82" i="1" s="1"/>
  <c r="I83" i="1"/>
  <c r="J83" i="1"/>
  <c r="K83" i="1"/>
  <c r="L83" i="1"/>
  <c r="M83" i="1"/>
  <c r="N83" i="1"/>
  <c r="O83" i="1" s="1"/>
  <c r="I84" i="1"/>
  <c r="J84" i="1"/>
  <c r="K84" i="1"/>
  <c r="L84" i="1"/>
  <c r="M84" i="1"/>
  <c r="N84" i="1"/>
  <c r="O84" i="1" s="1"/>
  <c r="I85" i="1"/>
  <c r="J85" i="1"/>
  <c r="K85" i="1"/>
  <c r="L85" i="1"/>
  <c r="M85" i="1"/>
  <c r="N85" i="1"/>
  <c r="O85" i="1" s="1"/>
  <c r="I86" i="1"/>
  <c r="J86" i="1"/>
  <c r="K86" i="1"/>
  <c r="L86" i="1"/>
  <c r="M86" i="1"/>
  <c r="N86" i="1"/>
  <c r="O86" i="1" s="1"/>
  <c r="I87" i="1"/>
  <c r="J87" i="1"/>
  <c r="K87" i="1"/>
  <c r="L87" i="1"/>
  <c r="M87" i="1"/>
  <c r="N87" i="1"/>
  <c r="O87" i="1" s="1"/>
  <c r="I88" i="1"/>
  <c r="J88" i="1"/>
  <c r="K88" i="1"/>
  <c r="L88" i="1"/>
  <c r="M88" i="1"/>
  <c r="N88" i="1"/>
  <c r="O88" i="1" s="1"/>
  <c r="I89" i="1"/>
  <c r="J89" i="1"/>
  <c r="K89" i="1"/>
  <c r="L89" i="1"/>
  <c r="M89" i="1"/>
  <c r="N89" i="1"/>
  <c r="O89" i="1" s="1"/>
  <c r="I90" i="1"/>
  <c r="J90" i="1"/>
  <c r="K90" i="1"/>
  <c r="L90" i="1"/>
  <c r="M90" i="1"/>
  <c r="N90" i="1"/>
  <c r="O90" i="1" s="1"/>
  <c r="I91" i="1"/>
  <c r="J91" i="1"/>
  <c r="K91" i="1"/>
  <c r="L91" i="1"/>
  <c r="M91" i="1"/>
  <c r="N91" i="1"/>
  <c r="O91" i="1" s="1"/>
  <c r="I92" i="1"/>
  <c r="J92" i="1"/>
  <c r="K92" i="1"/>
  <c r="M92" i="1"/>
  <c r="N92" i="1"/>
  <c r="O92" i="1"/>
  <c r="S92" i="1"/>
  <c r="R92" i="1" s="1"/>
  <c r="T92" i="1" s="1"/>
  <c r="I93" i="1"/>
  <c r="J93" i="1"/>
  <c r="K93" i="1"/>
  <c r="L93" i="1"/>
  <c r="M93" i="1"/>
  <c r="N93" i="1"/>
  <c r="O93" i="1"/>
  <c r="S93" i="1"/>
  <c r="R93" i="1" s="1"/>
  <c r="T93" i="1" s="1"/>
  <c r="I94" i="1"/>
  <c r="J94" i="1"/>
  <c r="K94" i="1"/>
  <c r="L94" i="1"/>
  <c r="M94" i="1"/>
  <c r="N94" i="1"/>
  <c r="O94" i="1"/>
  <c r="S94" i="1"/>
  <c r="R94" i="1" s="1"/>
  <c r="T94" i="1" s="1"/>
  <c r="I95" i="1"/>
  <c r="J95" i="1"/>
  <c r="K95" i="1"/>
  <c r="L95" i="1"/>
  <c r="M95" i="1"/>
  <c r="N95" i="1"/>
  <c r="O95" i="1"/>
  <c r="S95" i="1"/>
  <c r="R95" i="1" s="1"/>
  <c r="T95" i="1" s="1"/>
  <c r="I96" i="1"/>
  <c r="J96" i="1"/>
  <c r="K96" i="1"/>
  <c r="L96" i="1"/>
  <c r="M96" i="1"/>
  <c r="N96" i="1"/>
  <c r="O96" i="1"/>
  <c r="S96" i="1"/>
  <c r="R96" i="1" s="1"/>
  <c r="T96" i="1" s="1"/>
  <c r="I97" i="1"/>
  <c r="J97" i="1"/>
  <c r="K97" i="1"/>
  <c r="M97" i="1"/>
  <c r="N97" i="1"/>
  <c r="O97" i="1" s="1"/>
  <c r="I98" i="1"/>
  <c r="J98" i="1"/>
  <c r="K98" i="1"/>
  <c r="L98" i="1"/>
  <c r="M98" i="1"/>
  <c r="N98" i="1"/>
  <c r="O98" i="1" s="1"/>
  <c r="I99" i="1"/>
  <c r="J99" i="1"/>
  <c r="K99" i="1"/>
  <c r="L99" i="1"/>
  <c r="M99" i="1"/>
  <c r="N99" i="1"/>
  <c r="O99" i="1" s="1"/>
  <c r="P99" i="1" s="1"/>
  <c r="S99" i="1"/>
  <c r="R99" i="1" s="1"/>
  <c r="T99" i="1" s="1"/>
  <c r="I100" i="1"/>
  <c r="J100" i="1"/>
  <c r="K100" i="1"/>
  <c r="L100" i="1"/>
  <c r="M100" i="1"/>
  <c r="N100" i="1"/>
  <c r="O100" i="1"/>
  <c r="S100" i="1"/>
  <c r="R100" i="1" s="1"/>
  <c r="T100" i="1" s="1"/>
  <c r="I101" i="1"/>
  <c r="J101" i="1"/>
  <c r="K101" i="1"/>
  <c r="L101" i="1"/>
  <c r="M101" i="1"/>
  <c r="N101" i="1"/>
  <c r="O101" i="1"/>
  <c r="P101" i="1" s="1"/>
  <c r="I102" i="1"/>
  <c r="J102" i="1"/>
  <c r="K102" i="1"/>
  <c r="L102" i="1"/>
  <c r="M102" i="1"/>
  <c r="N102" i="1"/>
  <c r="O102" i="1" s="1"/>
  <c r="Q102" i="1" s="1"/>
  <c r="P102" i="1"/>
  <c r="I103" i="1"/>
  <c r="J103" i="1"/>
  <c r="K103" i="1"/>
  <c r="L103" i="1"/>
  <c r="M103" i="1"/>
  <c r="N103" i="1"/>
  <c r="O103" i="1" s="1"/>
  <c r="Q103" i="1" s="1"/>
  <c r="P103" i="1"/>
  <c r="I104" i="1"/>
  <c r="J104" i="1"/>
  <c r="K104" i="1"/>
  <c r="L104" i="1"/>
  <c r="M104" i="1"/>
  <c r="N104" i="1"/>
  <c r="O104" i="1" s="1"/>
  <c r="P104" i="1"/>
  <c r="Q104" i="1"/>
  <c r="R104" i="1"/>
  <c r="S104" i="1"/>
  <c r="T104" i="1"/>
  <c r="U104" i="1" s="1"/>
  <c r="V104" i="1"/>
  <c r="I105" i="1"/>
  <c r="J105" i="1"/>
  <c r="K105" i="1"/>
  <c r="L105" i="1"/>
  <c r="M105" i="1"/>
  <c r="N105" i="1"/>
  <c r="O105" i="1" s="1"/>
  <c r="Q105" i="1" s="1"/>
  <c r="I106" i="1"/>
  <c r="J106" i="1"/>
  <c r="K106" i="1"/>
  <c r="L106" i="1"/>
  <c r="M106" i="1"/>
  <c r="N106" i="1"/>
  <c r="O106" i="1" s="1"/>
  <c r="Q106" i="1" s="1"/>
  <c r="I107" i="1"/>
  <c r="J107" i="1"/>
  <c r="K107" i="1"/>
  <c r="L107" i="1"/>
  <c r="M107" i="1"/>
  <c r="N107" i="1"/>
  <c r="O107" i="1" s="1"/>
  <c r="Q107" i="1" s="1"/>
  <c r="I108" i="1"/>
  <c r="J108" i="1"/>
  <c r="K108" i="1"/>
  <c r="L108" i="1"/>
  <c r="M108" i="1"/>
  <c r="N108" i="1"/>
  <c r="O108" i="1" s="1"/>
  <c r="Q108" i="1" s="1"/>
  <c r="I109" i="1"/>
  <c r="J109" i="1"/>
  <c r="K109" i="1"/>
  <c r="L109" i="1"/>
  <c r="M109" i="1"/>
  <c r="N109" i="1"/>
  <c r="O109" i="1" s="1"/>
  <c r="Q109" i="1" s="1"/>
  <c r="I110" i="1"/>
  <c r="J110" i="1"/>
  <c r="K110" i="1"/>
  <c r="L110" i="1"/>
  <c r="M110" i="1"/>
  <c r="N110" i="1"/>
  <c r="O110" i="1" s="1"/>
  <c r="Q110" i="1" s="1"/>
  <c r="I111" i="1"/>
  <c r="J111" i="1"/>
  <c r="K111" i="1"/>
  <c r="L111" i="1"/>
  <c r="M111" i="1"/>
  <c r="N111" i="1"/>
  <c r="O111" i="1" s="1"/>
  <c r="Q111" i="1" s="1"/>
  <c r="I112" i="1"/>
  <c r="J112" i="1"/>
  <c r="K112" i="1"/>
  <c r="L112" i="1"/>
  <c r="M112" i="1"/>
  <c r="N112" i="1"/>
  <c r="O112" i="1" s="1"/>
  <c r="Q112" i="1" s="1"/>
  <c r="I113" i="1"/>
  <c r="J113" i="1"/>
  <c r="K113" i="1"/>
  <c r="L113" i="1"/>
  <c r="M113" i="1"/>
  <c r="N113" i="1"/>
  <c r="O113" i="1" s="1"/>
  <c r="Q113" i="1" s="1"/>
  <c r="I114" i="1"/>
  <c r="J114" i="1"/>
  <c r="K114" i="1"/>
  <c r="L114" i="1"/>
  <c r="M114" i="1"/>
  <c r="N114" i="1"/>
  <c r="O114" i="1" s="1"/>
  <c r="Q114" i="1" s="1"/>
  <c r="I115" i="1"/>
  <c r="J115" i="1"/>
  <c r="K115" i="1"/>
  <c r="L115" i="1"/>
  <c r="M115" i="1"/>
  <c r="N115" i="1"/>
  <c r="O115" i="1" s="1"/>
  <c r="Q115" i="1" s="1"/>
  <c r="I116" i="1"/>
  <c r="J116" i="1"/>
  <c r="K116" i="1"/>
  <c r="L116" i="1"/>
  <c r="M116" i="1"/>
  <c r="N116" i="1"/>
  <c r="O116" i="1" s="1"/>
  <c r="Q116" i="1" s="1"/>
  <c r="I117" i="1"/>
  <c r="J117" i="1"/>
  <c r="K117" i="1"/>
  <c r="L117" i="1"/>
  <c r="M117" i="1"/>
  <c r="N117" i="1"/>
  <c r="O117" i="1" s="1"/>
  <c r="Q117" i="1" s="1"/>
  <c r="I118" i="1"/>
  <c r="J118" i="1"/>
  <c r="K118" i="1"/>
  <c r="L118" i="1"/>
  <c r="M118" i="1"/>
  <c r="N118" i="1"/>
  <c r="O118" i="1" s="1"/>
  <c r="Q118" i="1" s="1"/>
  <c r="I119" i="1"/>
  <c r="J119" i="1"/>
  <c r="K119" i="1"/>
  <c r="L119" i="1"/>
  <c r="M119" i="1"/>
  <c r="N119" i="1"/>
  <c r="O119" i="1" s="1"/>
  <c r="Q119" i="1" s="1"/>
  <c r="I120" i="1"/>
  <c r="J120" i="1"/>
  <c r="U120" i="1" s="1"/>
  <c r="K120" i="1"/>
  <c r="M120" i="1"/>
  <c r="N120" i="1"/>
  <c r="O120" i="1"/>
  <c r="P120" i="1" s="1"/>
  <c r="S120" i="1"/>
  <c r="R120" i="1" s="1"/>
  <c r="T120" i="1" s="1"/>
  <c r="I121" i="1"/>
  <c r="J121" i="1"/>
  <c r="K121" i="1"/>
  <c r="M121" i="1"/>
  <c r="N121" i="1"/>
  <c r="O121" i="1" s="1"/>
  <c r="Q121" i="1" s="1"/>
  <c r="L122" i="1"/>
  <c r="M122" i="1"/>
  <c r="N122" i="1"/>
  <c r="O122" i="1"/>
  <c r="P122" i="1" s="1"/>
  <c r="S122" i="1"/>
  <c r="R122" i="1" s="1"/>
  <c r="T122" i="1" s="1"/>
  <c r="U122" i="1" s="1"/>
  <c r="L123" i="1"/>
  <c r="M123" i="1"/>
  <c r="N123" i="1"/>
  <c r="O123" i="1" s="1"/>
  <c r="Q123" i="1" s="1"/>
  <c r="R123" i="1"/>
  <c r="S123" i="1"/>
  <c r="T123" i="1"/>
  <c r="I124" i="1"/>
  <c r="J124" i="1"/>
  <c r="K124" i="1"/>
  <c r="M124" i="1"/>
  <c r="N124" i="1"/>
  <c r="O124" i="1"/>
  <c r="P124" i="1" s="1"/>
  <c r="Q124" i="1"/>
  <c r="S124" i="1"/>
  <c r="R124" i="1" s="1"/>
  <c r="T124" i="1" s="1"/>
  <c r="U124" i="1"/>
  <c r="I125" i="1"/>
  <c r="J125" i="1"/>
  <c r="K125" i="1"/>
  <c r="L125" i="1"/>
  <c r="M125" i="1"/>
  <c r="N125" i="1"/>
  <c r="O125" i="1"/>
  <c r="P125" i="1" s="1"/>
  <c r="Q125" i="1"/>
  <c r="S125" i="1"/>
  <c r="R125" i="1" s="1"/>
  <c r="T125" i="1" s="1"/>
  <c r="U125" i="1"/>
  <c r="I126" i="1"/>
  <c r="J126" i="1"/>
  <c r="K126" i="1"/>
  <c r="L126" i="1"/>
  <c r="M126" i="1"/>
  <c r="N126" i="1"/>
  <c r="O126" i="1"/>
  <c r="P126" i="1" s="1"/>
  <c r="Q126" i="1"/>
  <c r="S126" i="1"/>
  <c r="R126" i="1" s="1"/>
  <c r="T126" i="1" s="1"/>
  <c r="U126" i="1"/>
  <c r="I127" i="1"/>
  <c r="J127" i="1"/>
  <c r="K127" i="1"/>
  <c r="M127" i="1"/>
  <c r="N127" i="1"/>
  <c r="O127" i="1" s="1"/>
  <c r="Q127" i="1" s="1"/>
  <c r="P127" i="1"/>
  <c r="I128" i="1"/>
  <c r="J128" i="1"/>
  <c r="K128" i="1"/>
  <c r="M128" i="1"/>
  <c r="N128" i="1"/>
  <c r="O128" i="1"/>
  <c r="P128" i="1" s="1"/>
  <c r="Q128" i="1"/>
  <c r="S128" i="1"/>
  <c r="R128" i="1" s="1"/>
  <c r="T128" i="1" s="1"/>
  <c r="U128" i="1"/>
  <c r="I129" i="1"/>
  <c r="J129" i="1"/>
  <c r="K129" i="1"/>
  <c r="L129" i="1"/>
  <c r="M129" i="1"/>
  <c r="N129" i="1"/>
  <c r="O129" i="1"/>
  <c r="P129" i="1" s="1"/>
  <c r="Q129" i="1"/>
  <c r="S129" i="1"/>
  <c r="R129" i="1" s="1"/>
  <c r="T129" i="1" s="1"/>
  <c r="U129" i="1"/>
  <c r="I130" i="1"/>
  <c r="J130" i="1"/>
  <c r="K130" i="1"/>
  <c r="L130" i="1"/>
  <c r="M130" i="1"/>
  <c r="N130" i="1"/>
  <c r="O130" i="1"/>
  <c r="P130" i="1" s="1"/>
  <c r="Q130" i="1"/>
  <c r="S130" i="1"/>
  <c r="R130" i="1" s="1"/>
  <c r="T130" i="1" s="1"/>
  <c r="U130" i="1"/>
  <c r="I131" i="1"/>
  <c r="J131" i="1"/>
  <c r="K131" i="1"/>
  <c r="L131" i="1"/>
  <c r="M131" i="1"/>
  <c r="N131" i="1"/>
  <c r="O131" i="1"/>
  <c r="P131" i="1" s="1"/>
  <c r="Q131" i="1"/>
  <c r="S131" i="1"/>
  <c r="R131" i="1" s="1"/>
  <c r="T131" i="1" s="1"/>
  <c r="U131" i="1"/>
  <c r="I132" i="1"/>
  <c r="J132" i="1"/>
  <c r="K132" i="1"/>
  <c r="L132" i="1"/>
  <c r="M132" i="1"/>
  <c r="N132" i="1"/>
  <c r="O132" i="1"/>
  <c r="P132" i="1" s="1"/>
  <c r="Q132" i="1"/>
  <c r="S132" i="1"/>
  <c r="R132" i="1" s="1"/>
  <c r="T132" i="1" s="1"/>
  <c r="U132" i="1"/>
  <c r="I133" i="1"/>
  <c r="J133" i="1"/>
  <c r="K133" i="1"/>
  <c r="L133" i="1"/>
  <c r="M133" i="1"/>
  <c r="N133" i="1"/>
  <c r="O133" i="1"/>
  <c r="P133" i="1" s="1"/>
  <c r="Q133" i="1"/>
  <c r="S133" i="1"/>
  <c r="R133" i="1" s="1"/>
  <c r="T133" i="1" s="1"/>
  <c r="U133" i="1"/>
  <c r="I134" i="1"/>
  <c r="J134" i="1"/>
  <c r="K134" i="1"/>
  <c r="L134" i="1"/>
  <c r="M134" i="1"/>
  <c r="N134" i="1"/>
  <c r="O134" i="1"/>
  <c r="P134" i="1" s="1"/>
  <c r="Q134" i="1"/>
  <c r="S134" i="1"/>
  <c r="R134" i="1" s="1"/>
  <c r="T134" i="1" s="1"/>
  <c r="U134" i="1"/>
  <c r="I135" i="1"/>
  <c r="J135" i="1"/>
  <c r="K135" i="1"/>
  <c r="L135" i="1"/>
  <c r="M135" i="1"/>
  <c r="N135" i="1"/>
  <c r="O135" i="1"/>
  <c r="P135" i="1" s="1"/>
  <c r="Q135" i="1"/>
  <c r="S135" i="1"/>
  <c r="R135" i="1" s="1"/>
  <c r="T135" i="1" s="1"/>
  <c r="U135" i="1"/>
  <c r="I136" i="1"/>
  <c r="J136" i="1"/>
  <c r="K136" i="1"/>
  <c r="L136" i="1"/>
  <c r="M136" i="1"/>
  <c r="N136" i="1"/>
  <c r="O136" i="1"/>
  <c r="P136" i="1" s="1"/>
  <c r="Q136" i="1"/>
  <c r="S136" i="1"/>
  <c r="R136" i="1" s="1"/>
  <c r="T136" i="1" s="1"/>
  <c r="U136" i="1"/>
  <c r="I137" i="1"/>
  <c r="J137" i="1"/>
  <c r="K137" i="1"/>
  <c r="L137" i="1"/>
  <c r="M137" i="1"/>
  <c r="N137" i="1"/>
  <c r="O137" i="1"/>
  <c r="P137" i="1" s="1"/>
  <c r="Q137" i="1"/>
  <c r="S137" i="1"/>
  <c r="R137" i="1" s="1"/>
  <c r="T137" i="1" s="1"/>
  <c r="U137" i="1"/>
  <c r="I138" i="1"/>
  <c r="J138" i="1"/>
  <c r="K138" i="1"/>
  <c r="L138" i="1"/>
  <c r="M138" i="1"/>
  <c r="N138" i="1"/>
  <c r="O138" i="1"/>
  <c r="P138" i="1" s="1"/>
  <c r="Q138" i="1"/>
  <c r="S138" i="1"/>
  <c r="R138" i="1" s="1"/>
  <c r="T138" i="1" s="1"/>
  <c r="U138" i="1"/>
  <c r="I139" i="1"/>
  <c r="J139" i="1"/>
  <c r="K139" i="1"/>
  <c r="L139" i="1"/>
  <c r="M139" i="1"/>
  <c r="N139" i="1"/>
  <c r="O139" i="1"/>
  <c r="P139" i="1" s="1"/>
  <c r="Q139" i="1"/>
  <c r="S139" i="1"/>
  <c r="R139" i="1" s="1"/>
  <c r="T139" i="1" s="1"/>
  <c r="U139" i="1"/>
  <c r="I140" i="1"/>
  <c r="J140" i="1"/>
  <c r="K140" i="1"/>
  <c r="L140" i="1"/>
  <c r="M140" i="1"/>
  <c r="N140" i="1"/>
  <c r="O140" i="1"/>
  <c r="P140" i="1" s="1"/>
  <c r="Q140" i="1"/>
  <c r="S140" i="1"/>
  <c r="R140" i="1" s="1"/>
  <c r="T140" i="1" s="1"/>
  <c r="U140" i="1"/>
  <c r="I141" i="1"/>
  <c r="J141" i="1"/>
  <c r="K141" i="1"/>
  <c r="L141" i="1"/>
  <c r="M141" i="1"/>
  <c r="N141" i="1"/>
  <c r="O141" i="1"/>
  <c r="P141" i="1" s="1"/>
  <c r="Q141" i="1"/>
  <c r="S141" i="1"/>
  <c r="R141" i="1" s="1"/>
  <c r="T141" i="1" s="1"/>
  <c r="U141" i="1"/>
  <c r="I142" i="1"/>
  <c r="J142" i="1"/>
  <c r="K142" i="1"/>
  <c r="L142" i="1"/>
  <c r="M142" i="1"/>
  <c r="N142" i="1"/>
  <c r="O142" i="1"/>
  <c r="P142" i="1" s="1"/>
  <c r="Q142" i="1"/>
  <c r="S142" i="1"/>
  <c r="R142" i="1" s="1"/>
  <c r="T142" i="1" s="1"/>
  <c r="U142" i="1"/>
  <c r="I143" i="1"/>
  <c r="J143" i="1"/>
  <c r="K143" i="1"/>
  <c r="L143" i="1"/>
  <c r="M143" i="1"/>
  <c r="N143" i="1"/>
  <c r="O143" i="1"/>
  <c r="P143" i="1" s="1"/>
  <c r="Q143" i="1"/>
  <c r="S143" i="1"/>
  <c r="R143" i="1" s="1"/>
  <c r="T143" i="1" s="1"/>
  <c r="U143" i="1"/>
  <c r="I144" i="1"/>
  <c r="J144" i="1"/>
  <c r="K144" i="1"/>
  <c r="M144" i="1"/>
  <c r="N144" i="1"/>
  <c r="O144" i="1" s="1"/>
  <c r="Q144" i="1" s="1"/>
  <c r="P144" i="1"/>
  <c r="I145" i="1"/>
  <c r="J145" i="1"/>
  <c r="K145" i="1"/>
  <c r="L145" i="1"/>
  <c r="M145" i="1"/>
  <c r="N145" i="1"/>
  <c r="O145" i="1" s="1"/>
  <c r="Q145" i="1" s="1"/>
  <c r="P145" i="1"/>
  <c r="I146" i="1"/>
  <c r="J146" i="1"/>
  <c r="K146" i="1"/>
  <c r="L146" i="1"/>
  <c r="M146" i="1"/>
  <c r="N146" i="1"/>
  <c r="O146" i="1" s="1"/>
  <c r="Q146" i="1" s="1"/>
  <c r="P146" i="1"/>
  <c r="I147" i="1"/>
  <c r="J147" i="1"/>
  <c r="K147" i="1"/>
  <c r="L147" i="1"/>
  <c r="M147" i="1"/>
  <c r="N147" i="1"/>
  <c r="O147" i="1" s="1"/>
  <c r="Q147" i="1" s="1"/>
  <c r="P147" i="1"/>
  <c r="I148" i="1"/>
  <c r="J148" i="1"/>
  <c r="K148" i="1"/>
  <c r="L148" i="1"/>
  <c r="M148" i="1"/>
  <c r="N148" i="1"/>
  <c r="O148" i="1" s="1"/>
  <c r="Q148" i="1" s="1"/>
  <c r="P148" i="1"/>
  <c r="I149" i="1"/>
  <c r="J149" i="1"/>
  <c r="K149" i="1"/>
  <c r="L149" i="1"/>
  <c r="M149" i="1"/>
  <c r="N149" i="1"/>
  <c r="O149" i="1" s="1"/>
  <c r="Q149" i="1" s="1"/>
  <c r="P149" i="1"/>
  <c r="I150" i="1"/>
  <c r="J150" i="1"/>
  <c r="K150" i="1"/>
  <c r="L150" i="1"/>
  <c r="M150" i="1"/>
  <c r="N150" i="1"/>
  <c r="O150" i="1" s="1"/>
  <c r="Q150" i="1" s="1"/>
  <c r="P150" i="1"/>
  <c r="I151" i="1"/>
  <c r="J151" i="1"/>
  <c r="K151" i="1"/>
  <c r="L151" i="1"/>
  <c r="M151" i="1"/>
  <c r="N151" i="1"/>
  <c r="O151" i="1" s="1"/>
  <c r="Q151" i="1" s="1"/>
  <c r="P151" i="1"/>
  <c r="I152" i="1"/>
  <c r="J152" i="1"/>
  <c r="K152" i="1"/>
  <c r="L152" i="1"/>
  <c r="M152" i="1"/>
  <c r="N152" i="1"/>
  <c r="O152" i="1" s="1"/>
  <c r="Q152" i="1" s="1"/>
  <c r="P152" i="1"/>
  <c r="I153" i="1"/>
  <c r="J153" i="1"/>
  <c r="K153" i="1"/>
  <c r="L153" i="1"/>
  <c r="M153" i="1"/>
  <c r="N153" i="1"/>
  <c r="O153" i="1" s="1"/>
  <c r="Q153" i="1" s="1"/>
  <c r="P153" i="1"/>
  <c r="I154" i="1"/>
  <c r="L154" i="1"/>
  <c r="M154" i="1"/>
  <c r="N154" i="1"/>
  <c r="O154" i="1" s="1"/>
  <c r="Q154" i="1" s="1"/>
  <c r="P154" i="1"/>
  <c r="U154" i="1" s="1"/>
  <c r="R154" i="1"/>
  <c r="S154" i="1"/>
  <c r="I155" i="1"/>
  <c r="J155" i="1"/>
  <c r="K155" i="1"/>
  <c r="M155" i="1"/>
  <c r="N155" i="1"/>
  <c r="O155" i="1"/>
  <c r="P155" i="1" s="1"/>
  <c r="Q155" i="1"/>
  <c r="S155" i="1"/>
  <c r="R155" i="1" s="1"/>
  <c r="T155" i="1" s="1"/>
  <c r="U155" i="1"/>
  <c r="I156" i="1"/>
  <c r="J156" i="1"/>
  <c r="K156" i="1"/>
  <c r="M156" i="1"/>
  <c r="N156" i="1"/>
  <c r="O156" i="1" s="1"/>
  <c r="Q156" i="1" s="1"/>
  <c r="P156" i="1"/>
  <c r="I157" i="1"/>
  <c r="J157" i="1"/>
  <c r="K157" i="1"/>
  <c r="L157" i="1"/>
  <c r="M157" i="1"/>
  <c r="N157" i="1"/>
  <c r="O157" i="1" s="1"/>
  <c r="Q157" i="1" s="1"/>
  <c r="P157" i="1"/>
  <c r="I158" i="1"/>
  <c r="J158" i="1"/>
  <c r="K158" i="1"/>
  <c r="L158" i="1"/>
  <c r="M158" i="1"/>
  <c r="N158" i="1"/>
  <c r="O158" i="1" s="1"/>
  <c r="Q158" i="1"/>
  <c r="S158" i="1"/>
  <c r="R158" i="1" s="1"/>
  <c r="T158" i="1" s="1"/>
  <c r="U158" i="1"/>
  <c r="I159" i="1"/>
  <c r="J159" i="1"/>
  <c r="K159" i="1"/>
  <c r="L159" i="1"/>
  <c r="M159" i="1"/>
  <c r="N159" i="1"/>
  <c r="O159" i="1"/>
  <c r="Q159" i="1" s="1"/>
  <c r="I160" i="1"/>
  <c r="J160" i="1"/>
  <c r="U160" i="1" s="1"/>
  <c r="K160" i="1"/>
  <c r="L160" i="1"/>
  <c r="M160" i="1"/>
  <c r="N160" i="1"/>
  <c r="O160" i="1" s="1"/>
  <c r="Q160" i="1" s="1"/>
  <c r="S160" i="1"/>
  <c r="R160" i="1" s="1"/>
  <c r="T160" i="1" s="1"/>
  <c r="I161" i="1"/>
  <c r="J161" i="1"/>
  <c r="K161" i="1"/>
  <c r="L161" i="1"/>
  <c r="M161" i="1"/>
  <c r="N161" i="1"/>
  <c r="O161" i="1"/>
  <c r="Q161" i="1" s="1"/>
  <c r="I162" i="1"/>
  <c r="J162" i="1"/>
  <c r="K162" i="1"/>
  <c r="L162" i="1"/>
  <c r="M162" i="1"/>
  <c r="N162" i="1"/>
  <c r="O162" i="1" s="1"/>
  <c r="Q162" i="1"/>
  <c r="S162" i="1"/>
  <c r="R162" i="1" s="1"/>
  <c r="T162" i="1" s="1"/>
  <c r="U162" i="1"/>
  <c r="I163" i="1"/>
  <c r="J163" i="1"/>
  <c r="K163" i="1"/>
  <c r="L163" i="1"/>
  <c r="M163" i="1"/>
  <c r="N163" i="1"/>
  <c r="O163" i="1"/>
  <c r="Q163" i="1" s="1"/>
  <c r="I164" i="1"/>
  <c r="J164" i="1"/>
  <c r="K164" i="1"/>
  <c r="L164" i="1"/>
  <c r="M164" i="1"/>
  <c r="N164" i="1"/>
  <c r="O164" i="1" s="1"/>
  <c r="Q164" i="1" s="1"/>
  <c r="S164" i="1"/>
  <c r="R164" i="1" s="1"/>
  <c r="T164" i="1" s="1"/>
  <c r="I165" i="1"/>
  <c r="J165" i="1"/>
  <c r="K165" i="1"/>
  <c r="L165" i="1"/>
  <c r="M165" i="1"/>
  <c r="N165" i="1"/>
  <c r="O165" i="1"/>
  <c r="Q165" i="1" s="1"/>
  <c r="I166" i="1"/>
  <c r="J166" i="1"/>
  <c r="K166" i="1"/>
  <c r="L166" i="1"/>
  <c r="M166" i="1"/>
  <c r="N166" i="1"/>
  <c r="O166" i="1" s="1"/>
  <c r="Q166" i="1"/>
  <c r="S166" i="1"/>
  <c r="R166" i="1" s="1"/>
  <c r="T166" i="1" s="1"/>
  <c r="U166" i="1"/>
  <c r="I167" i="1"/>
  <c r="J167" i="1"/>
  <c r="K167" i="1"/>
  <c r="L167" i="1"/>
  <c r="M167" i="1"/>
  <c r="N167" i="1"/>
  <c r="O167" i="1"/>
  <c r="Q167" i="1" s="1"/>
  <c r="V23" i="1"/>
  <c r="S47" i="1"/>
  <c r="R47" i="1"/>
  <c r="T47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3" i="1"/>
  <c r="N44" i="1"/>
  <c r="N45" i="1"/>
  <c r="N46" i="1"/>
  <c r="N47" i="1"/>
  <c r="N48" i="1"/>
  <c r="N10" i="1"/>
  <c r="O12" i="1"/>
  <c r="O13" i="1"/>
  <c r="O14" i="1"/>
  <c r="Q14" i="1"/>
  <c r="O15" i="1"/>
  <c r="Q15" i="1"/>
  <c r="O16" i="1"/>
  <c r="Q16" i="1"/>
  <c r="O17" i="1"/>
  <c r="Q17" i="1"/>
  <c r="O18" i="1"/>
  <c r="Q18" i="1"/>
  <c r="O19" i="1"/>
  <c r="Q19" i="1"/>
  <c r="O20" i="1"/>
  <c r="Q20" i="1"/>
  <c r="O21" i="1"/>
  <c r="Q21" i="1"/>
  <c r="O22" i="1"/>
  <c r="Q22" i="1"/>
  <c r="O23" i="1"/>
  <c r="Q23" i="1"/>
  <c r="O24" i="1"/>
  <c r="Q24" i="1"/>
  <c r="O25" i="1"/>
  <c r="Q25" i="1"/>
  <c r="O26" i="1"/>
  <c r="Q26" i="1"/>
  <c r="O27" i="1"/>
  <c r="Q27" i="1"/>
  <c r="O28" i="1"/>
  <c r="Q28" i="1"/>
  <c r="O29" i="1"/>
  <c r="Q29" i="1"/>
  <c r="O30" i="1"/>
  <c r="Q30" i="1"/>
  <c r="O31" i="1"/>
  <c r="Q31" i="1"/>
  <c r="O32" i="1"/>
  <c r="Q32" i="1"/>
  <c r="O33" i="1"/>
  <c r="Q33" i="1"/>
  <c r="O34" i="1"/>
  <c r="Q34" i="1"/>
  <c r="O35" i="1"/>
  <c r="Q35" i="1"/>
  <c r="O36" i="1"/>
  <c r="Q36" i="1"/>
  <c r="O37" i="1"/>
  <c r="Q37" i="1"/>
  <c r="O38" i="1"/>
  <c r="Q38" i="1"/>
  <c r="O39" i="1"/>
  <c r="Q39" i="1"/>
  <c r="O40" i="1"/>
  <c r="Q40" i="1"/>
  <c r="O41" i="1"/>
  <c r="Q41" i="1"/>
  <c r="Q42" i="1"/>
  <c r="O43" i="1"/>
  <c r="Q43" i="1"/>
  <c r="O44" i="1"/>
  <c r="Q44" i="1"/>
  <c r="O45" i="1"/>
  <c r="Q45" i="1"/>
  <c r="O46" i="1"/>
  <c r="Q46" i="1"/>
  <c r="O47" i="1"/>
  <c r="Q47" i="1"/>
  <c r="O48" i="1"/>
  <c r="Q48" i="1"/>
  <c r="O11" i="1"/>
  <c r="O10" i="1"/>
  <c r="P44" i="1"/>
  <c r="P45" i="1"/>
  <c r="P46" i="1"/>
  <c r="P47" i="1"/>
  <c r="P48" i="1"/>
  <c r="P43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J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I48" i="1"/>
  <c r="S48" i="1"/>
  <c r="R48" i="1"/>
  <c r="T48" i="1"/>
  <c r="I46" i="1"/>
  <c r="I45" i="1"/>
  <c r="I44" i="1"/>
  <c r="I10" i="1"/>
  <c r="S10" i="1"/>
  <c r="R10" i="1"/>
  <c r="T10" i="1"/>
  <c r="I11" i="1"/>
  <c r="I12" i="1"/>
  <c r="S12" i="1"/>
  <c r="R12" i="1"/>
  <c r="T12" i="1"/>
  <c r="I13" i="1"/>
  <c r="I14" i="1"/>
  <c r="S14" i="1"/>
  <c r="R14" i="1"/>
  <c r="T14" i="1"/>
  <c r="I15" i="1"/>
  <c r="I16" i="1"/>
  <c r="S16" i="1"/>
  <c r="R16" i="1"/>
  <c r="T16" i="1"/>
  <c r="I17" i="1"/>
  <c r="I18" i="1"/>
  <c r="S18" i="1"/>
  <c r="R18" i="1"/>
  <c r="T18" i="1"/>
  <c r="I19" i="1"/>
  <c r="I20" i="1"/>
  <c r="S20" i="1"/>
  <c r="R20" i="1"/>
  <c r="T20" i="1"/>
  <c r="I21" i="1"/>
  <c r="I22" i="1"/>
  <c r="S22" i="1"/>
  <c r="R22" i="1"/>
  <c r="T22" i="1"/>
  <c r="I23" i="1"/>
  <c r="I24" i="1"/>
  <c r="S24" i="1"/>
  <c r="R24" i="1"/>
  <c r="T24" i="1"/>
  <c r="I25" i="1"/>
  <c r="I26" i="1"/>
  <c r="S26" i="1"/>
  <c r="R26" i="1"/>
  <c r="T26" i="1"/>
  <c r="I27" i="1"/>
  <c r="I28" i="1"/>
  <c r="S28" i="1"/>
  <c r="R28" i="1"/>
  <c r="T28" i="1"/>
  <c r="I29" i="1"/>
  <c r="I30" i="1"/>
  <c r="S30" i="1"/>
  <c r="R30" i="1"/>
  <c r="T30" i="1"/>
  <c r="I31" i="1"/>
  <c r="I32" i="1"/>
  <c r="S32" i="1"/>
  <c r="R32" i="1"/>
  <c r="T32" i="1"/>
  <c r="I33" i="1"/>
  <c r="I34" i="1"/>
  <c r="S34" i="1"/>
  <c r="R34" i="1"/>
  <c r="T34" i="1"/>
  <c r="I35" i="1"/>
  <c r="I36" i="1"/>
  <c r="S36" i="1"/>
  <c r="R36" i="1"/>
  <c r="T36" i="1"/>
  <c r="I37" i="1"/>
  <c r="I38" i="1"/>
  <c r="S38" i="1"/>
  <c r="R38" i="1"/>
  <c r="T38" i="1"/>
  <c r="I39" i="1"/>
  <c r="I40" i="1"/>
  <c r="S40" i="1"/>
  <c r="R40" i="1"/>
  <c r="T40" i="1"/>
  <c r="I41" i="1"/>
  <c r="I42" i="1"/>
  <c r="S42" i="1"/>
  <c r="R42" i="1"/>
  <c r="T42" i="1"/>
  <c r="I43" i="1"/>
  <c r="M10" i="1"/>
  <c r="M11" i="1"/>
  <c r="M12" i="1"/>
  <c r="M13" i="1"/>
  <c r="M14" i="1"/>
  <c r="M15" i="1"/>
  <c r="M16" i="1"/>
  <c r="M17" i="1"/>
  <c r="M18" i="1"/>
  <c r="M19" i="1"/>
  <c r="M44" i="1"/>
  <c r="M45" i="1"/>
  <c r="M46" i="1"/>
  <c r="M47" i="1"/>
  <c r="M48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3" i="1"/>
  <c r="M20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3" i="1"/>
  <c r="L44" i="1"/>
  <c r="L45" i="1"/>
  <c r="L46" i="1"/>
  <c r="L47" i="1"/>
  <c r="L48" i="1"/>
  <c r="U47" i="1"/>
  <c r="V26" i="1"/>
  <c r="V24" i="1"/>
  <c r="V22" i="1"/>
  <c r="V20" i="1"/>
  <c r="V18" i="1"/>
  <c r="V16" i="1"/>
  <c r="V14" i="1"/>
  <c r="V40" i="1"/>
  <c r="V38" i="1"/>
  <c r="V36" i="1"/>
  <c r="V34" i="1"/>
  <c r="V32" i="1"/>
  <c r="V30" i="1"/>
  <c r="V28" i="1"/>
  <c r="V47" i="1"/>
  <c r="Q10" i="1"/>
  <c r="P10" i="1"/>
  <c r="V10" i="1"/>
  <c r="Q12" i="1"/>
  <c r="P12" i="1"/>
  <c r="V12" i="1"/>
  <c r="S46" i="1"/>
  <c r="R46" i="1"/>
  <c r="T46" i="1"/>
  <c r="V46" i="1"/>
  <c r="S44" i="1"/>
  <c r="R44" i="1"/>
  <c r="T44" i="1"/>
  <c r="U44" i="1"/>
  <c r="V42" i="1"/>
  <c r="U42" i="1"/>
  <c r="U40" i="1"/>
  <c r="U38" i="1"/>
  <c r="U36" i="1"/>
  <c r="U34" i="1"/>
  <c r="U32" i="1"/>
  <c r="U30" i="1"/>
  <c r="U28" i="1"/>
  <c r="U26" i="1"/>
  <c r="U24" i="1"/>
  <c r="U22" i="1"/>
  <c r="U20" i="1"/>
  <c r="U18" i="1"/>
  <c r="U16" i="1"/>
  <c r="U14" i="1"/>
  <c r="U12" i="1"/>
  <c r="U10" i="1"/>
  <c r="U48" i="1"/>
  <c r="V25" i="1"/>
  <c r="V21" i="1"/>
  <c r="V17" i="1"/>
  <c r="V41" i="1"/>
  <c r="V37" i="1"/>
  <c r="V33" i="1"/>
  <c r="V29" i="1"/>
  <c r="V48" i="1"/>
  <c r="V44" i="1"/>
  <c r="Q11" i="1"/>
  <c r="P11" i="1"/>
  <c r="Q13" i="1"/>
  <c r="P13" i="1"/>
  <c r="V13" i="1"/>
  <c r="S29" i="1"/>
  <c r="R29" i="1"/>
  <c r="T29" i="1"/>
  <c r="U29" i="1"/>
  <c r="S27" i="1"/>
  <c r="R27" i="1"/>
  <c r="T27" i="1"/>
  <c r="V27" i="1"/>
  <c r="S25" i="1"/>
  <c r="R25" i="1"/>
  <c r="T25" i="1"/>
  <c r="U25" i="1"/>
  <c r="S23" i="1"/>
  <c r="R23" i="1"/>
  <c r="T23" i="1"/>
  <c r="S21" i="1"/>
  <c r="R21" i="1"/>
  <c r="T21" i="1"/>
  <c r="U21" i="1"/>
  <c r="S19" i="1"/>
  <c r="R19" i="1"/>
  <c r="T19" i="1"/>
  <c r="V19" i="1"/>
  <c r="S17" i="1"/>
  <c r="R17" i="1"/>
  <c r="T17" i="1"/>
  <c r="U17" i="1"/>
  <c r="S15" i="1"/>
  <c r="R15" i="1"/>
  <c r="T15" i="1"/>
  <c r="V15" i="1"/>
  <c r="S13" i="1"/>
  <c r="R13" i="1"/>
  <c r="T13" i="1"/>
  <c r="U13" i="1"/>
  <c r="S11" i="1"/>
  <c r="R11" i="1"/>
  <c r="T11" i="1"/>
  <c r="U11" i="1"/>
  <c r="S45" i="1"/>
  <c r="R45" i="1"/>
  <c r="T45" i="1"/>
  <c r="V45" i="1"/>
  <c r="S43" i="1"/>
  <c r="R43" i="1"/>
  <c r="T43" i="1"/>
  <c r="V43" i="1"/>
  <c r="S41" i="1"/>
  <c r="R41" i="1"/>
  <c r="T41" i="1"/>
  <c r="U41" i="1"/>
  <c r="S39" i="1"/>
  <c r="R39" i="1"/>
  <c r="T39" i="1"/>
  <c r="V39" i="1"/>
  <c r="S37" i="1"/>
  <c r="R37" i="1"/>
  <c r="T37" i="1"/>
  <c r="U37" i="1"/>
  <c r="S35" i="1"/>
  <c r="R35" i="1"/>
  <c r="T35" i="1"/>
  <c r="V35" i="1"/>
  <c r="S33" i="1"/>
  <c r="R33" i="1"/>
  <c r="T33" i="1"/>
  <c r="U33" i="1"/>
  <c r="S31" i="1"/>
  <c r="R31" i="1"/>
  <c r="T31" i="1"/>
  <c r="V31" i="1"/>
  <c r="U46" i="1"/>
  <c r="U15" i="1"/>
  <c r="U19" i="1"/>
  <c r="U23" i="1"/>
  <c r="U27" i="1"/>
  <c r="U31" i="1"/>
  <c r="U35" i="1"/>
  <c r="U39" i="1"/>
  <c r="U43" i="1"/>
  <c r="V11" i="1"/>
  <c r="U45" i="1"/>
  <c r="V153" i="1" l="1"/>
  <c r="V149" i="1"/>
  <c r="V145" i="1"/>
  <c r="S165" i="1"/>
  <c r="R165" i="1" s="1"/>
  <c r="T165" i="1" s="1"/>
  <c r="U165" i="1"/>
  <c r="V165" i="1"/>
  <c r="V164" i="1"/>
  <c r="U164" i="1"/>
  <c r="V152" i="1"/>
  <c r="V148" i="1"/>
  <c r="V144" i="1"/>
  <c r="S167" i="1"/>
  <c r="R167" i="1" s="1"/>
  <c r="T167" i="1" s="1"/>
  <c r="V167" i="1" s="1"/>
  <c r="U167" i="1"/>
  <c r="V166" i="1"/>
  <c r="S163" i="1"/>
  <c r="R163" i="1" s="1"/>
  <c r="T163" i="1" s="1"/>
  <c r="V163" i="1" s="1"/>
  <c r="V162" i="1"/>
  <c r="S159" i="1"/>
  <c r="R159" i="1" s="1"/>
  <c r="T159" i="1" s="1"/>
  <c r="V159" i="1" s="1"/>
  <c r="U159" i="1"/>
  <c r="V158" i="1"/>
  <c r="S157" i="1"/>
  <c r="R157" i="1" s="1"/>
  <c r="T157" i="1" s="1"/>
  <c r="V157" i="1" s="1"/>
  <c r="S156" i="1"/>
  <c r="R156" i="1" s="1"/>
  <c r="T156" i="1" s="1"/>
  <c r="V156" i="1" s="1"/>
  <c r="V155" i="1"/>
  <c r="S153" i="1"/>
  <c r="R153" i="1" s="1"/>
  <c r="T153" i="1" s="1"/>
  <c r="U153" i="1"/>
  <c r="S152" i="1"/>
  <c r="R152" i="1" s="1"/>
  <c r="T152" i="1" s="1"/>
  <c r="U152" i="1"/>
  <c r="S151" i="1"/>
  <c r="R151" i="1" s="1"/>
  <c r="T151" i="1" s="1"/>
  <c r="V151" i="1" s="1"/>
  <c r="U151" i="1"/>
  <c r="S150" i="1"/>
  <c r="R150" i="1" s="1"/>
  <c r="T150" i="1" s="1"/>
  <c r="V150" i="1" s="1"/>
  <c r="U150" i="1"/>
  <c r="S149" i="1"/>
  <c r="R149" i="1" s="1"/>
  <c r="T149" i="1" s="1"/>
  <c r="U149" i="1"/>
  <c r="S148" i="1"/>
  <c r="R148" i="1" s="1"/>
  <c r="T148" i="1" s="1"/>
  <c r="U148" i="1"/>
  <c r="S147" i="1"/>
  <c r="R147" i="1" s="1"/>
  <c r="T147" i="1" s="1"/>
  <c r="V147" i="1" s="1"/>
  <c r="U147" i="1"/>
  <c r="S146" i="1"/>
  <c r="R146" i="1" s="1"/>
  <c r="T146" i="1" s="1"/>
  <c r="V146" i="1" s="1"/>
  <c r="U146" i="1"/>
  <c r="S145" i="1"/>
  <c r="R145" i="1" s="1"/>
  <c r="T145" i="1" s="1"/>
  <c r="U145" i="1"/>
  <c r="S144" i="1"/>
  <c r="R144" i="1" s="1"/>
  <c r="T144" i="1" s="1"/>
  <c r="U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S127" i="1"/>
  <c r="R127" i="1" s="1"/>
  <c r="T127" i="1" s="1"/>
  <c r="V127" i="1" s="1"/>
  <c r="U127" i="1"/>
  <c r="V126" i="1"/>
  <c r="V125" i="1"/>
  <c r="V124" i="1"/>
  <c r="P123" i="1"/>
  <c r="V123" i="1" s="1"/>
  <c r="Q122" i="1"/>
  <c r="P121" i="1"/>
  <c r="V121" i="1" s="1"/>
  <c r="Q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S101" i="1"/>
  <c r="R101" i="1" s="1"/>
  <c r="T101" i="1" s="1"/>
  <c r="V101" i="1" s="1"/>
  <c r="P100" i="1"/>
  <c r="V100" i="1" s="1"/>
  <c r="Q100" i="1"/>
  <c r="U100" i="1"/>
  <c r="V99" i="1"/>
  <c r="U99" i="1"/>
  <c r="Q98" i="1"/>
  <c r="P98" i="1"/>
  <c r="V98" i="1" s="1"/>
  <c r="S98" i="1"/>
  <c r="R98" i="1" s="1"/>
  <c r="T98" i="1" s="1"/>
  <c r="U98" i="1"/>
  <c r="Q97" i="1"/>
  <c r="P97" i="1"/>
  <c r="V97" i="1" s="1"/>
  <c r="S97" i="1"/>
  <c r="R97" i="1" s="1"/>
  <c r="T97" i="1" s="1"/>
  <c r="U97" i="1"/>
  <c r="P96" i="1"/>
  <c r="V96" i="1" s="1"/>
  <c r="Q96" i="1"/>
  <c r="U96" i="1"/>
  <c r="P95" i="1"/>
  <c r="V95" i="1" s="1"/>
  <c r="Q95" i="1"/>
  <c r="U95" i="1"/>
  <c r="P94" i="1"/>
  <c r="V94" i="1" s="1"/>
  <c r="Q94" i="1"/>
  <c r="U94" i="1"/>
  <c r="P93" i="1"/>
  <c r="V93" i="1" s="1"/>
  <c r="Q93" i="1"/>
  <c r="U93" i="1"/>
  <c r="P92" i="1"/>
  <c r="Q92" i="1"/>
  <c r="U92" i="1"/>
  <c r="Q91" i="1"/>
  <c r="P91" i="1"/>
  <c r="S91" i="1"/>
  <c r="R91" i="1" s="1"/>
  <c r="T91" i="1" s="1"/>
  <c r="U91" i="1" s="1"/>
  <c r="Q90" i="1"/>
  <c r="P90" i="1"/>
  <c r="S90" i="1"/>
  <c r="R90" i="1" s="1"/>
  <c r="T90" i="1" s="1"/>
  <c r="U90" i="1" s="1"/>
  <c r="Q89" i="1"/>
  <c r="P89" i="1"/>
  <c r="S89" i="1"/>
  <c r="R89" i="1" s="1"/>
  <c r="T89" i="1" s="1"/>
  <c r="U89" i="1" s="1"/>
  <c r="Q88" i="1"/>
  <c r="P88" i="1"/>
  <c r="S88" i="1"/>
  <c r="R88" i="1" s="1"/>
  <c r="T88" i="1" s="1"/>
  <c r="U88" i="1" s="1"/>
  <c r="Q87" i="1"/>
  <c r="P87" i="1"/>
  <c r="S87" i="1"/>
  <c r="R87" i="1" s="1"/>
  <c r="T87" i="1" s="1"/>
  <c r="U87" i="1" s="1"/>
  <c r="Q86" i="1"/>
  <c r="P86" i="1"/>
  <c r="S86" i="1"/>
  <c r="R86" i="1" s="1"/>
  <c r="T86" i="1" s="1"/>
  <c r="U86" i="1" s="1"/>
  <c r="Q85" i="1"/>
  <c r="P85" i="1"/>
  <c r="S85" i="1"/>
  <c r="R85" i="1" s="1"/>
  <c r="T85" i="1" s="1"/>
  <c r="U85" i="1" s="1"/>
  <c r="Q84" i="1"/>
  <c r="P84" i="1"/>
  <c r="S84" i="1"/>
  <c r="R84" i="1" s="1"/>
  <c r="T84" i="1" s="1"/>
  <c r="U84" i="1" s="1"/>
  <c r="Q83" i="1"/>
  <c r="P83" i="1"/>
  <c r="S83" i="1"/>
  <c r="R83" i="1" s="1"/>
  <c r="T83" i="1" s="1"/>
  <c r="U83" i="1" s="1"/>
  <c r="Q82" i="1"/>
  <c r="P82" i="1"/>
  <c r="S82" i="1"/>
  <c r="R82" i="1" s="1"/>
  <c r="T82" i="1" s="1"/>
  <c r="U82" i="1" s="1"/>
  <c r="Q81" i="1"/>
  <c r="P81" i="1"/>
  <c r="S81" i="1"/>
  <c r="R81" i="1" s="1"/>
  <c r="T81" i="1" s="1"/>
  <c r="U81" i="1" s="1"/>
  <c r="Q80" i="1"/>
  <c r="P80" i="1"/>
  <c r="S80" i="1"/>
  <c r="R80" i="1" s="1"/>
  <c r="T80" i="1" s="1"/>
  <c r="U80" i="1" s="1"/>
  <c r="Q79" i="1"/>
  <c r="P79" i="1"/>
  <c r="S79" i="1"/>
  <c r="R79" i="1" s="1"/>
  <c r="T79" i="1" s="1"/>
  <c r="U79" i="1" s="1"/>
  <c r="Q78" i="1"/>
  <c r="P78" i="1"/>
  <c r="S78" i="1"/>
  <c r="R78" i="1" s="1"/>
  <c r="T78" i="1" s="1"/>
  <c r="U78" i="1" s="1"/>
  <c r="Q77" i="1"/>
  <c r="P77" i="1"/>
  <c r="S77" i="1"/>
  <c r="R77" i="1" s="1"/>
  <c r="T77" i="1" s="1"/>
  <c r="U77" i="1" s="1"/>
  <c r="Q76" i="1"/>
  <c r="P76" i="1"/>
  <c r="S76" i="1"/>
  <c r="R76" i="1" s="1"/>
  <c r="T76" i="1" s="1"/>
  <c r="U76" i="1" s="1"/>
  <c r="Q75" i="1"/>
  <c r="P75" i="1"/>
  <c r="S75" i="1"/>
  <c r="R75" i="1" s="1"/>
  <c r="T75" i="1" s="1"/>
  <c r="U75" i="1" s="1"/>
  <c r="Q74" i="1"/>
  <c r="P74" i="1"/>
  <c r="S74" i="1"/>
  <c r="R74" i="1" s="1"/>
  <c r="T74" i="1" s="1"/>
  <c r="U74" i="1" s="1"/>
  <c r="Q73" i="1"/>
  <c r="P73" i="1"/>
  <c r="S73" i="1"/>
  <c r="R73" i="1" s="1"/>
  <c r="T73" i="1" s="1"/>
  <c r="U73" i="1" s="1"/>
  <c r="Q72" i="1"/>
  <c r="P72" i="1"/>
  <c r="S72" i="1"/>
  <c r="R72" i="1" s="1"/>
  <c r="T72" i="1" s="1"/>
  <c r="U72" i="1" s="1"/>
  <c r="Q71" i="1"/>
  <c r="P71" i="1"/>
  <c r="S71" i="1"/>
  <c r="R71" i="1" s="1"/>
  <c r="T71" i="1" s="1"/>
  <c r="U71" i="1" s="1"/>
  <c r="S161" i="1"/>
  <c r="R161" i="1" s="1"/>
  <c r="T161" i="1" s="1"/>
  <c r="U161" i="1" s="1"/>
  <c r="V160" i="1"/>
  <c r="V122" i="1"/>
  <c r="S121" i="1"/>
  <c r="R121" i="1" s="1"/>
  <c r="T121" i="1" s="1"/>
  <c r="U121" i="1"/>
  <c r="V120" i="1"/>
  <c r="S119" i="1"/>
  <c r="R119" i="1" s="1"/>
  <c r="T119" i="1" s="1"/>
  <c r="U119" i="1" s="1"/>
  <c r="S118" i="1"/>
  <c r="R118" i="1" s="1"/>
  <c r="T118" i="1" s="1"/>
  <c r="U118" i="1" s="1"/>
  <c r="S117" i="1"/>
  <c r="R117" i="1" s="1"/>
  <c r="T117" i="1" s="1"/>
  <c r="U117" i="1" s="1"/>
  <c r="S116" i="1"/>
  <c r="R116" i="1" s="1"/>
  <c r="T116" i="1" s="1"/>
  <c r="U116" i="1" s="1"/>
  <c r="S115" i="1"/>
  <c r="R115" i="1" s="1"/>
  <c r="T115" i="1" s="1"/>
  <c r="U115" i="1" s="1"/>
  <c r="S114" i="1"/>
  <c r="R114" i="1" s="1"/>
  <c r="T114" i="1" s="1"/>
  <c r="U114" i="1" s="1"/>
  <c r="S113" i="1"/>
  <c r="R113" i="1" s="1"/>
  <c r="T113" i="1" s="1"/>
  <c r="U113" i="1" s="1"/>
  <c r="S112" i="1"/>
  <c r="R112" i="1" s="1"/>
  <c r="T112" i="1" s="1"/>
  <c r="U112" i="1" s="1"/>
  <c r="S111" i="1"/>
  <c r="R111" i="1" s="1"/>
  <c r="T111" i="1" s="1"/>
  <c r="U111" i="1" s="1"/>
  <c r="S110" i="1"/>
  <c r="R110" i="1" s="1"/>
  <c r="T110" i="1" s="1"/>
  <c r="U110" i="1" s="1"/>
  <c r="S109" i="1"/>
  <c r="R109" i="1" s="1"/>
  <c r="T109" i="1" s="1"/>
  <c r="U109" i="1" s="1"/>
  <c r="S108" i="1"/>
  <c r="R108" i="1" s="1"/>
  <c r="T108" i="1" s="1"/>
  <c r="U108" i="1" s="1"/>
  <c r="S107" i="1"/>
  <c r="R107" i="1" s="1"/>
  <c r="T107" i="1" s="1"/>
  <c r="U107" i="1" s="1"/>
  <c r="S106" i="1"/>
  <c r="R106" i="1" s="1"/>
  <c r="T106" i="1" s="1"/>
  <c r="U106" i="1" s="1"/>
  <c r="S105" i="1"/>
  <c r="R105" i="1" s="1"/>
  <c r="T105" i="1" s="1"/>
  <c r="U105" i="1" s="1"/>
  <c r="S103" i="1"/>
  <c r="R103" i="1" s="1"/>
  <c r="T103" i="1" s="1"/>
  <c r="V103" i="1" s="1"/>
  <c r="S102" i="1"/>
  <c r="R102" i="1" s="1"/>
  <c r="T102" i="1" s="1"/>
  <c r="U102" i="1" s="1"/>
  <c r="P70" i="1"/>
  <c r="Q70" i="1"/>
  <c r="S70" i="1"/>
  <c r="R70" i="1" s="1"/>
  <c r="T70" i="1" s="1"/>
  <c r="U70" i="1" s="1"/>
  <c r="P69" i="1"/>
  <c r="V69" i="1" s="1"/>
  <c r="Q69" i="1"/>
  <c r="U69" i="1"/>
  <c r="P68" i="1"/>
  <c r="V68" i="1" s="1"/>
  <c r="Q68" i="1"/>
  <c r="U68" i="1"/>
  <c r="P67" i="1"/>
  <c r="V67" i="1" s="1"/>
  <c r="Q67" i="1"/>
  <c r="U67" i="1"/>
  <c r="P66" i="1"/>
  <c r="V66" i="1" s="1"/>
  <c r="Q66" i="1"/>
  <c r="U66" i="1"/>
  <c r="P65" i="1"/>
  <c r="V65" i="1" s="1"/>
  <c r="Q65" i="1"/>
  <c r="U65" i="1"/>
  <c r="P64" i="1"/>
  <c r="V64" i="1" s="1"/>
  <c r="Q64" i="1"/>
  <c r="U64" i="1"/>
  <c r="P63" i="1"/>
  <c r="V63" i="1" s="1"/>
  <c r="Q63" i="1"/>
  <c r="U63" i="1"/>
  <c r="P62" i="1"/>
  <c r="V62" i="1" s="1"/>
  <c r="Q62" i="1"/>
  <c r="U62" i="1"/>
  <c r="P61" i="1"/>
  <c r="V61" i="1" s="1"/>
  <c r="Q61" i="1"/>
  <c r="U61" i="1"/>
  <c r="P60" i="1"/>
  <c r="V60" i="1" s="1"/>
  <c r="Q60" i="1"/>
  <c r="U60" i="1"/>
  <c r="P59" i="1"/>
  <c r="V59" i="1" s="1"/>
  <c r="Q59" i="1"/>
  <c r="U59" i="1"/>
  <c r="P58" i="1"/>
  <c r="V58" i="1" s="1"/>
  <c r="Q58" i="1"/>
  <c r="U58" i="1"/>
  <c r="P57" i="1"/>
  <c r="V57" i="1" s="1"/>
  <c r="Q57" i="1"/>
  <c r="U57" i="1"/>
  <c r="P56" i="1"/>
  <c r="V56" i="1" s="1"/>
  <c r="Q56" i="1"/>
  <c r="U56" i="1"/>
  <c r="P55" i="1"/>
  <c r="V55" i="1" s="1"/>
  <c r="Q55" i="1"/>
  <c r="U55" i="1"/>
  <c r="P54" i="1"/>
  <c r="V54" i="1" s="1"/>
  <c r="Q54" i="1"/>
  <c r="U54" i="1"/>
  <c r="V52" i="1"/>
  <c r="V50" i="1"/>
  <c r="V53" i="1"/>
  <c r="V51" i="1"/>
  <c r="V49" i="1"/>
  <c r="V70" i="1" l="1"/>
  <c r="V102" i="1"/>
  <c r="V105" i="1"/>
  <c r="V107" i="1"/>
  <c r="V109" i="1"/>
  <c r="V111" i="1"/>
  <c r="V113" i="1"/>
  <c r="V115" i="1"/>
  <c r="V117" i="1"/>
  <c r="V119" i="1"/>
  <c r="V161" i="1"/>
  <c r="U103" i="1"/>
  <c r="U123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U101" i="1"/>
  <c r="V106" i="1"/>
  <c r="V108" i="1"/>
  <c r="V110" i="1"/>
  <c r="V112" i="1"/>
  <c r="V114" i="1"/>
  <c r="V116" i="1"/>
  <c r="V118" i="1"/>
  <c r="U156" i="1"/>
  <c r="U157" i="1"/>
  <c r="U163" i="1"/>
</calcChain>
</file>

<file path=xl/sharedStrings.xml><?xml version="1.0" encoding="utf-8"?>
<sst xmlns="http://schemas.openxmlformats.org/spreadsheetml/2006/main" count="905" uniqueCount="513">
  <si>
    <t>Свободные остатки ТМЦ на складах</t>
  </si>
  <si>
    <t>На дату: 12.12.14</t>
  </si>
  <si>
    <t>По всем фирмам. По всем юр. лицам. По всем упр. аналитикам. По всем номенклатурным позициям. По складам из списка.</t>
  </si>
  <si>
    <t>Код товара</t>
  </si>
  <si>
    <t>Артикул</t>
  </si>
  <si>
    <t>Г. Краснодар, х. Ленина 37, склад 2</t>
  </si>
  <si>
    <t>г. Краснодар, х. Ленина, 37</t>
  </si>
  <si>
    <t>г. Ростов-на-Дону, ул. Доватора, 146/3</t>
  </si>
  <si>
    <t>Кол - во</t>
  </si>
  <si>
    <t xml:space="preserve"> </t>
  </si>
  <si>
    <t>Зима</t>
  </si>
  <si>
    <t>016828</t>
  </si>
  <si>
    <t>Bridgestone DMV1 235/60/16 100R PXR0945703</t>
  </si>
  <si>
    <t>PXR0945703</t>
  </si>
  <si>
    <t>017105</t>
  </si>
  <si>
    <t>Bridgestone DMV1 235/70/16 106R PXR0015803</t>
  </si>
  <si>
    <t>PXR0015803</t>
  </si>
  <si>
    <t>0013768</t>
  </si>
  <si>
    <t>Bridgestone DMV1 XL 275/40/20 106 R PXR0007503</t>
  </si>
  <si>
    <t>PXR0007503</t>
  </si>
  <si>
    <t>016832</t>
  </si>
  <si>
    <t>Bridgestone DMV1 XL 275/45/20 110 R PXR0870803</t>
  </si>
  <si>
    <t>PXR0870803</t>
  </si>
  <si>
    <t>0009335</t>
  </si>
  <si>
    <t>PXR0704103</t>
  </si>
  <si>
    <t>017002</t>
  </si>
  <si>
    <t>Bridgestone IC7000 175/65/14 82 T ш PXR0Q009S3</t>
  </si>
  <si>
    <t>PXR0Q009S3</t>
  </si>
  <si>
    <t>017003</t>
  </si>
  <si>
    <t>Bridgestone IC7000 175/70/14 84 T ш</t>
  </si>
  <si>
    <t>067382</t>
  </si>
  <si>
    <t>Bridgestone IC7000 185/65/14 86 T ш PXR0Q010S3</t>
  </si>
  <si>
    <t>PXR0Q010S3</t>
  </si>
  <si>
    <t>0011533</t>
  </si>
  <si>
    <t>Bridgestone IC7000 185/65/15 88T ш. PXR03982S3</t>
  </si>
  <si>
    <t>PXR03982S3</t>
  </si>
  <si>
    <t>017093</t>
  </si>
  <si>
    <t>Bridgestone IC7000 185/70/14 T 88 ш. PXR0Q011S3</t>
  </si>
  <si>
    <t>PXR0Q011S3</t>
  </si>
  <si>
    <t>0013770</t>
  </si>
  <si>
    <t>PXR03981S3</t>
  </si>
  <si>
    <t>0011846</t>
  </si>
  <si>
    <t>PXR03983S3</t>
  </si>
  <si>
    <t>016820</t>
  </si>
  <si>
    <t>PXR04439S3</t>
  </si>
  <si>
    <t>0013795</t>
  </si>
  <si>
    <t>Bridgestone REVO-GZ 185/65/14 86 S PXR0386603</t>
  </si>
  <si>
    <t>PXR0386603</t>
  </si>
  <si>
    <t>0013740</t>
  </si>
  <si>
    <t>Bridgestone REVO-GZ 195/50/15 82S PXR0398703</t>
  </si>
  <si>
    <t>PXR0398703</t>
  </si>
  <si>
    <t>0013741</t>
  </si>
  <si>
    <t>Bridgestone REVO-GZ 195/55/15 85S PXR0452403</t>
  </si>
  <si>
    <t>PXR0452403</t>
  </si>
  <si>
    <t>0013742</t>
  </si>
  <si>
    <t>Bridgestone REVO-GZ 195/55/16 87S PXR0544503</t>
  </si>
  <si>
    <t>PXR0544503</t>
  </si>
  <si>
    <t>0013743</t>
  </si>
  <si>
    <t>Bridgestone REVO-GZ 195/60/15 88S PXR0452603</t>
  </si>
  <si>
    <t>PXR0452603</t>
  </si>
  <si>
    <t>0013746</t>
  </si>
  <si>
    <t>Bridgestone REVO-GZ 195/65/15 91S PXR0452903</t>
  </si>
  <si>
    <t>PXR0452903</t>
  </si>
  <si>
    <t>0013747</t>
  </si>
  <si>
    <t>Bridgestone REVO-GZ 205/50/17 S 89</t>
  </si>
  <si>
    <t>0013796</t>
  </si>
  <si>
    <t>Bridgestone REVO-GZ 205/55/16 91 S PXR0544603</t>
  </si>
  <si>
    <t>PXR0544603</t>
  </si>
  <si>
    <t>0013748</t>
  </si>
  <si>
    <t>Bridgestone REVO-GZ 205/60/15 91S PXR0452703</t>
  </si>
  <si>
    <t>PXR0452703</t>
  </si>
  <si>
    <t>0013751</t>
  </si>
  <si>
    <t>Bridgestone REVO-GZ 215/45/17 S 87 PXR0500103</t>
  </si>
  <si>
    <t>PXR0500103</t>
  </si>
  <si>
    <t>0013752</t>
  </si>
  <si>
    <t>Bridgestone REVO-GZ 215/55/17 94 S PXR0500803</t>
  </si>
  <si>
    <t>PXR0500803</t>
  </si>
  <si>
    <t>0013771</t>
  </si>
  <si>
    <t>Bridgestone REVO-GZ 215/60/17 96S</t>
  </si>
  <si>
    <t>017100</t>
  </si>
  <si>
    <t>Bridgestone REVO-GZ 225/55/17 97 S PXR0500903</t>
  </si>
  <si>
    <t>PXR0500903</t>
  </si>
  <si>
    <t>072008</t>
  </si>
  <si>
    <t>PXR00197S3</t>
  </si>
  <si>
    <t>071899</t>
  </si>
  <si>
    <t>Bridgestone VRX 185/60/14 82S PXR0031003</t>
  </si>
  <si>
    <t>PXR0031003</t>
  </si>
  <si>
    <t>072007</t>
  </si>
  <si>
    <t>Bridgestone VRX 185/65/15 88S PXR0031403</t>
  </si>
  <si>
    <t>PXR0031403</t>
  </si>
  <si>
    <t>069709</t>
  </si>
  <si>
    <t>Bridgestone VRX 195/65/15 91S PXR0028703</t>
  </si>
  <si>
    <t>PXR0028703</t>
  </si>
  <si>
    <t>070583</t>
  </si>
  <si>
    <t>Bridgestone VRX 205/65/16 95S</t>
  </si>
  <si>
    <t>072004</t>
  </si>
  <si>
    <t>Bridgestone VRX 245/45/18 96S PXR0030603</t>
  </si>
  <si>
    <t>PXR0030603</t>
  </si>
  <si>
    <t>068533</t>
  </si>
  <si>
    <t>Bridgestone 697 215/70/16 100S</t>
  </si>
  <si>
    <t>067962</t>
  </si>
  <si>
    <t>Bridgestone 697 235/75/15 105 S PSROL939</t>
  </si>
  <si>
    <t>PSROL939</t>
  </si>
  <si>
    <t>068205</t>
  </si>
  <si>
    <t>Bridgestone B250 185/65/14 86H PSROL68503</t>
  </si>
  <si>
    <t>PSROL68503</t>
  </si>
  <si>
    <t>0010493</t>
  </si>
  <si>
    <t>Bridgestone B250 195/65/15 91 H PSR0NB06</t>
  </si>
  <si>
    <t>PSR0NB06</t>
  </si>
  <si>
    <t>071048</t>
  </si>
  <si>
    <t>Bridgestone D H/P 92A 265/50/20 107V</t>
  </si>
  <si>
    <t>071050</t>
  </si>
  <si>
    <t>Bridgestone D697 265/65/17 112T</t>
  </si>
  <si>
    <t>0002400</t>
  </si>
  <si>
    <t>Bridgestone DHPS 215/65/16 98 H</t>
  </si>
  <si>
    <t>0010498</t>
  </si>
  <si>
    <t>Bridgestone DHPS 235/60/18 103 V PSR038290</t>
  </si>
  <si>
    <t>PSR038290</t>
  </si>
  <si>
    <t>071038</t>
  </si>
  <si>
    <t>Bridgestone EP150 175/65/14 82 H</t>
  </si>
  <si>
    <t>071245</t>
  </si>
  <si>
    <t>Bridgestone EP150 175/70/14 84 H</t>
  </si>
  <si>
    <t>071246</t>
  </si>
  <si>
    <t>Bridgestone EP150 185/60/14 82 H 9137865</t>
  </si>
  <si>
    <t>071350</t>
  </si>
  <si>
    <t>Bridgestone EP150 185/60/15 84 H</t>
  </si>
  <si>
    <t>071040</t>
  </si>
  <si>
    <t>Bridgestone EP150 185/65/14 86 H</t>
  </si>
  <si>
    <t>071041</t>
  </si>
  <si>
    <t>Bridgestone EP150 185/65/15 88 H</t>
  </si>
  <si>
    <t>071042</t>
  </si>
  <si>
    <t>Bridgestone EP150 185/70/14 88 H</t>
  </si>
  <si>
    <t>071058</t>
  </si>
  <si>
    <t>Bridgestone EP150 205/65/15 94H</t>
  </si>
  <si>
    <t>071053</t>
  </si>
  <si>
    <t>Bridgestone EP200 205/55/16 91V 9137883</t>
  </si>
  <si>
    <t>071054</t>
  </si>
  <si>
    <t>Bridgestone EP200 215/50/17 91V 9137897</t>
  </si>
  <si>
    <t>071248</t>
  </si>
  <si>
    <t>Bridgestone EP200 225/45/17 91V 9137899</t>
  </si>
  <si>
    <t>071352</t>
  </si>
  <si>
    <t>Bridgestone EP200 225/50/17 94V</t>
  </si>
  <si>
    <t>071353</t>
  </si>
  <si>
    <t>Bridgestone EP200 225/55/17 97V</t>
  </si>
  <si>
    <t>071055</t>
  </si>
  <si>
    <t>Bridgestone EP850 215/65/16 98H</t>
  </si>
  <si>
    <t>071039</t>
  </si>
  <si>
    <t>Bridgestone MY02 185/55/15 82V</t>
  </si>
  <si>
    <t>067951</t>
  </si>
  <si>
    <t>Bridgestone MY02 185/60/14 82H 9120821</t>
  </si>
  <si>
    <t>071043</t>
  </si>
  <si>
    <t>Bridgestone MY02 195/50/15 82 V</t>
  </si>
  <si>
    <t>068192</t>
  </si>
  <si>
    <t>Bridgestone MY02 195/55/15 85 V PSR0L13103</t>
  </si>
  <si>
    <t>PSR0L13103</t>
  </si>
  <si>
    <t>067954</t>
  </si>
  <si>
    <t>Bridgestone MY02 195/60/15 88 V PSRML127</t>
  </si>
  <si>
    <t>PSRML127</t>
  </si>
  <si>
    <t>071046</t>
  </si>
  <si>
    <t>Bridgestone MY02 195/65/15 91 V</t>
  </si>
  <si>
    <t>071060</t>
  </si>
  <si>
    <t>Bridgestone MY02 205/50/17 89 V</t>
  </si>
  <si>
    <t>068194</t>
  </si>
  <si>
    <t>Bridgestone MY02 205/55/16 91 V PSRMN1S503</t>
  </si>
  <si>
    <t>PSRMN1S503</t>
  </si>
  <si>
    <t>068209</t>
  </si>
  <si>
    <t>068196</t>
  </si>
  <si>
    <t>Bridgestone MY02 205/60/15 91 V PSRML12803</t>
  </si>
  <si>
    <t>PSRML12803</t>
  </si>
  <si>
    <t>068198</t>
  </si>
  <si>
    <t>Bridgestone MY02 215/45/17 91 V XL PSRMN1S703</t>
  </si>
  <si>
    <t>PSRMN1S703</t>
  </si>
  <si>
    <t>067956</t>
  </si>
  <si>
    <t>Bridgestone MY02 215/50/17 91 V PSRML140</t>
  </si>
  <si>
    <t>PSRML140</t>
  </si>
  <si>
    <t>067957</t>
  </si>
  <si>
    <t>Bridgestone MY02 215/55/17 94 V PSRML141</t>
  </si>
  <si>
    <t>PSRML141</t>
  </si>
  <si>
    <t>067960</t>
  </si>
  <si>
    <t>Bridgestone MY02 225/45/17 91 V PSRMN69</t>
  </si>
  <si>
    <t>PSRMN69</t>
  </si>
  <si>
    <t>0015053</t>
  </si>
  <si>
    <t>Bridgestone RE-002 195/50/15 82 W 9109277</t>
  </si>
  <si>
    <t>071063</t>
  </si>
  <si>
    <t>Bridgestone RE-040 235/50/18 101Y XL</t>
  </si>
  <si>
    <t>071836</t>
  </si>
  <si>
    <t>Bridgestone RE-040 245/45/18 96Y 0092045</t>
  </si>
  <si>
    <t>0013033</t>
  </si>
  <si>
    <t>Bridgestone S001 XL 215/55/16 93 W PSR1180203</t>
  </si>
  <si>
    <t>PSR1180203</t>
  </si>
  <si>
    <t>068204</t>
  </si>
  <si>
    <t>Bridgestone T001 185/60/14 82 H 9120842</t>
  </si>
  <si>
    <t>068530</t>
  </si>
  <si>
    <t>Bridgestone T001 195/50/15 82 V</t>
  </si>
  <si>
    <t>071044</t>
  </si>
  <si>
    <t>Bridgestone T001 195/55/15 85 V</t>
  </si>
  <si>
    <t>071068</t>
  </si>
  <si>
    <t>Bridgestone T001 195/55/16 87 V</t>
  </si>
  <si>
    <t>068193</t>
  </si>
  <si>
    <t>Bridgestone T001 195/65/15 91V PSRM000303</t>
  </si>
  <si>
    <t>PSRM000303</t>
  </si>
  <si>
    <t>068197</t>
  </si>
  <si>
    <t>Bridgestone T001 205/60/16 92V PSRM001003</t>
  </si>
  <si>
    <t>PSRM001003</t>
  </si>
  <si>
    <t>071070</t>
  </si>
  <si>
    <t>Bridgestone T001 225/50/17 94V</t>
  </si>
  <si>
    <t>071251</t>
  </si>
  <si>
    <t>Bridgestone T001 235/40/18 95W</t>
  </si>
  <si>
    <t>071071</t>
  </si>
  <si>
    <t>Bridgestone T001 XL 225/55/16 99W</t>
  </si>
  <si>
    <t>Continental</t>
  </si>
  <si>
    <t>071363</t>
  </si>
  <si>
    <t>Continental  Premium Contact 2 215/55/18 99V 9119901</t>
  </si>
  <si>
    <t>071357</t>
  </si>
  <si>
    <t>Continental  Premium Contact 5 185/60/14 82H 9108935</t>
  </si>
  <si>
    <t>071364</t>
  </si>
  <si>
    <t>Continental  Premium Contact 5 195/65/15 91 H 9108940</t>
  </si>
  <si>
    <t>071356</t>
  </si>
  <si>
    <t>Continental EcoContact 5 185/65/15 88T 9108922</t>
  </si>
  <si>
    <t>CONTYRE</t>
  </si>
  <si>
    <t>070485</t>
  </si>
  <si>
    <t>CONTYRE Arctic Ice 155/70/13 75Q б/к 9093250</t>
  </si>
  <si>
    <t>070714</t>
  </si>
  <si>
    <t>CONTYRE Arctic Ice 175/65/14 82Q б/к 0091567</t>
  </si>
  <si>
    <t>070487</t>
  </si>
  <si>
    <t>CONTYRE Arctic Ice 185/70/14 88Q б/к 9093251</t>
  </si>
  <si>
    <t>070488</t>
  </si>
  <si>
    <t>CONTYRE Arctic Ice 195/65/15 91Q б/к 0091568</t>
  </si>
  <si>
    <t>070490</t>
  </si>
  <si>
    <t>CONTYRE Arctic Ice 2 205/55/16 91T б/к 9098887</t>
  </si>
  <si>
    <t>070493</t>
  </si>
  <si>
    <t>CONTYRE Arctic Ice 3 185/60/15 б/к 9128367</t>
  </si>
  <si>
    <t>073144</t>
  </si>
  <si>
    <t>CONTYRE Arctic Ice 3 185/65/15 88T б/к 9118776</t>
  </si>
  <si>
    <t>070495</t>
  </si>
  <si>
    <t>CONTYRE Arctic Ice 3 215/65/16 98T б/к 9120966</t>
  </si>
  <si>
    <t>069833</t>
  </si>
  <si>
    <t>CONTYRE Cross Country  205/70/16 97Q 9126508</t>
  </si>
  <si>
    <t>067510</t>
  </si>
  <si>
    <t>CONTYRE Cross Road 205/70/15 96Q 9106377</t>
  </si>
  <si>
    <t>067513</t>
  </si>
  <si>
    <t>CONTYRE Cross Road 215/65/16 98Q 9106376</t>
  </si>
  <si>
    <t>068620</t>
  </si>
  <si>
    <t>CONTYRE Expedition 235/75/15 105Q 9106374</t>
  </si>
  <si>
    <t>067514</t>
  </si>
  <si>
    <t>CONTYRE Megapolis 185/60/14 82H 9096288</t>
  </si>
  <si>
    <t>067515</t>
  </si>
  <si>
    <t>CONTYRE Megapolis 185/65/14 84H 9092134</t>
  </si>
  <si>
    <t>068622</t>
  </si>
  <si>
    <t>CONTYRE Megapolis 195/65/15 91H 9092135</t>
  </si>
  <si>
    <t>071657</t>
  </si>
  <si>
    <t>CONTYRE Megapolis3 185/70/14 88Q 9137945</t>
  </si>
  <si>
    <t>069839</t>
  </si>
  <si>
    <t>CONTYRE Megapolis3 195/55/15 85H</t>
  </si>
  <si>
    <t>069840</t>
  </si>
  <si>
    <t>CONTYRE Megapolis3 195/60/15 88H</t>
  </si>
  <si>
    <t>069841</t>
  </si>
  <si>
    <t>CONTYRE Megapolis3 205/55/16 91H</t>
  </si>
  <si>
    <t>068623</t>
  </si>
  <si>
    <t>CONTYRE Transporter 185/75/16 104/102Q 9099327</t>
  </si>
  <si>
    <t>072227</t>
  </si>
  <si>
    <t>CONTYRE Vegas 185/60/14 82H</t>
  </si>
  <si>
    <t>069843</t>
  </si>
  <si>
    <t>CONTYRE Vegas 195/50/15 82H 9122795</t>
  </si>
  <si>
    <t>FULLWAY</t>
  </si>
  <si>
    <t>068073</t>
  </si>
  <si>
    <t>FULLWAY/HIFLY HF201 155/70/13 75T 9107388</t>
  </si>
  <si>
    <t>068075</t>
  </si>
  <si>
    <t>FULLWAY/HIFLY HF201 175/65/14 82T 9112833</t>
  </si>
  <si>
    <t>Hankook</t>
  </si>
  <si>
    <t>016493</t>
  </si>
  <si>
    <t>HANKOOK  205/55/16 91 H K425</t>
  </si>
  <si>
    <t>0013785</t>
  </si>
  <si>
    <t>Joyroad</t>
  </si>
  <si>
    <t>073468</t>
  </si>
  <si>
    <t>Joyroad Winter RX808 185/60/14 82T 9166006</t>
  </si>
  <si>
    <t>073469</t>
  </si>
  <si>
    <t>Joyroad Winter RX808 185/65/14 90T XL 9166007</t>
  </si>
  <si>
    <t>073473</t>
  </si>
  <si>
    <t>Joyroad Winter RX808 185/65/15 88T 9166011</t>
  </si>
  <si>
    <t>073471</t>
  </si>
  <si>
    <t>Joyroad Winter RX808 195/55/15 85T 9166009</t>
  </si>
  <si>
    <t>073472</t>
  </si>
  <si>
    <t>Joyroad Winter RX808 195/60/15 88T 9166010</t>
  </si>
  <si>
    <t>073474</t>
  </si>
  <si>
    <t>Joyroad Winter RX808 195/65/15 91T 9166012</t>
  </si>
  <si>
    <t>073476</t>
  </si>
  <si>
    <t>Joyroad Winter RX808 205/55/16 91T 9166014</t>
  </si>
  <si>
    <t>073475</t>
  </si>
  <si>
    <t>Joyroad Winter RX808 205/65/15 94T 9166013</t>
  </si>
  <si>
    <t>073454</t>
  </si>
  <si>
    <t>Joyroad Winter RX808 215/65/16 98T 9166167</t>
  </si>
  <si>
    <t>073457</t>
  </si>
  <si>
    <t>Joyroad Winter RX808 225/40/18 88T 9166170</t>
  </si>
  <si>
    <t>073458</t>
  </si>
  <si>
    <t>Joyroad Winter RX808 225/45/17 94T XL 9166171</t>
  </si>
  <si>
    <t>073455</t>
  </si>
  <si>
    <t>Joyroad Winter RX808 225/50/17 94T 9166168</t>
  </si>
  <si>
    <t>073466</t>
  </si>
  <si>
    <t>Joyroad Winter RX808 235/55/17 99T 9166207</t>
  </si>
  <si>
    <t>073464</t>
  </si>
  <si>
    <t>Joyroad Winter RX808 235/65/17 104T 9166177</t>
  </si>
  <si>
    <t>073465</t>
  </si>
  <si>
    <t>Joyroad Winter RX808 255/55/18 105T 9166206</t>
  </si>
  <si>
    <t>071708</t>
  </si>
  <si>
    <t>Joyroad HP RX3 195/50/15 82V 9143476</t>
  </si>
  <si>
    <t>071716</t>
  </si>
  <si>
    <t>Joyroad HP RX3 205/55/16 91V 9143477</t>
  </si>
  <si>
    <t>071707</t>
  </si>
  <si>
    <t>Joyroad Sport RX6 195/45/17 85W XL 9143507</t>
  </si>
  <si>
    <t>071714</t>
  </si>
  <si>
    <t>Joyroad Sport RX6 205/45/17 88W  XL 9143481</t>
  </si>
  <si>
    <t>071718</t>
  </si>
  <si>
    <t>Joyroad Sport RX6 205/55/16 91W 9143478</t>
  </si>
  <si>
    <t>071721</t>
  </si>
  <si>
    <t>Joyroad Sport RX6 215/45/17 87W 9143482</t>
  </si>
  <si>
    <t>071725</t>
  </si>
  <si>
    <t>Joyroad Sport RX6 225/45/17 94 W XL 9143483</t>
  </si>
  <si>
    <t>071684</t>
  </si>
  <si>
    <t>Joyroad Tour RX1 155/65/13 73T 9143473</t>
  </si>
  <si>
    <t>071687</t>
  </si>
  <si>
    <t>Joyroad Tour RX1 155/70/13 75T 9143474</t>
  </si>
  <si>
    <t>071698</t>
  </si>
  <si>
    <t>Joyroad Van RX5 185/14C 100/102Q 9143488</t>
  </si>
  <si>
    <t>Kumho</t>
  </si>
  <si>
    <t>0011464</t>
  </si>
  <si>
    <t>Kumho 155/70/13 T 7400</t>
  </si>
  <si>
    <t>072093</t>
  </si>
  <si>
    <t>Kumho 175/65/14 82T KW-23</t>
  </si>
  <si>
    <t>073188</t>
  </si>
  <si>
    <t>Kumho 175/65/14 82T WI-31 Ш 2167053</t>
  </si>
  <si>
    <t>0012210</t>
  </si>
  <si>
    <t>Kumho 175/65/14 R82 KW-31</t>
  </si>
  <si>
    <t>0011466</t>
  </si>
  <si>
    <t>Kumho 175/70/13 82T 749  ш. 1481513</t>
  </si>
  <si>
    <t>072357</t>
  </si>
  <si>
    <t>Kumho 175/70/14 84T KW-11 ш 1588413</t>
  </si>
  <si>
    <t>073189</t>
  </si>
  <si>
    <t>Kumho 185/60/14 82T WI-31 ш 2166993</t>
  </si>
  <si>
    <t>0011744</t>
  </si>
  <si>
    <t>Kumho 185/60/14 T82 KW-17</t>
  </si>
  <si>
    <t>072304</t>
  </si>
  <si>
    <t>Kumho 185/65/14 86T KW-22 Ш</t>
  </si>
  <si>
    <t>072094</t>
  </si>
  <si>
    <t>Kumho 185/65/14 86T KW-23</t>
  </si>
  <si>
    <t>073190</t>
  </si>
  <si>
    <t>Kumho 185/65/14 86T WI-31 ш 2166953</t>
  </si>
  <si>
    <t>цена
(руб.)</t>
  </si>
  <si>
    <t>Заказ</t>
  </si>
  <si>
    <t>Производитель</t>
  </si>
  <si>
    <t>Шип</t>
  </si>
  <si>
    <t>Ширина</t>
  </si>
  <si>
    <t>Высота</t>
  </si>
  <si>
    <t>Диаметр</t>
  </si>
  <si>
    <t>Bridgestone SPIKE-01 205/55/16 91T Ш PXR00197S3</t>
  </si>
  <si>
    <t>Bridgestone DMV1UZ 275/65/17 115R PXR0704103</t>
  </si>
  <si>
    <t>TМЦ</t>
  </si>
  <si>
    <t>Bridgestone IC7000 195/60/15 88 T Ш PXR03981S3</t>
  </si>
  <si>
    <t>Bridgestone IC7000 195/65/15 91T ш PXR03983S3</t>
  </si>
  <si>
    <t>Bridgestone IC7000 205/55/16 91T ш PXR04439S3</t>
  </si>
  <si>
    <t>ЛеTо</t>
  </si>
  <si>
    <t>ИмпорTHая</t>
  </si>
  <si>
    <t>HANKOOK Optimo 175/65/14  82H K415</t>
  </si>
  <si>
    <t>Q</t>
  </si>
  <si>
    <t>185/14 Joyroad Van RX5 Q</t>
  </si>
  <si>
    <t>T</t>
  </si>
  <si>
    <t>R</t>
  </si>
  <si>
    <t>235/60/16 Bridgestone DMV1 R</t>
  </si>
  <si>
    <t>235/70/16 Bridgestone DMV1 R</t>
  </si>
  <si>
    <t>275/40/20 Bridgestone DMV1 XL R</t>
  </si>
  <si>
    <t>275/45/20 Bridgestone DMV1 XL R</t>
  </si>
  <si>
    <t>275/65/17 Bridgestone DMV1UZ R</t>
  </si>
  <si>
    <t>205/55/16 Bridgestone SPIKE-01 T шип</t>
  </si>
  <si>
    <t>185/60/14 Bridgestone VRX S</t>
  </si>
  <si>
    <t>185/65/15 Bridgestone VRX S</t>
  </si>
  <si>
    <t>195/65/15 Bridgestone VRX S</t>
  </si>
  <si>
    <t>205/65/16 Bridgestone VRX S</t>
  </si>
  <si>
    <t>245/45/18 Bridgestone VRX S</t>
  </si>
  <si>
    <t>215/70/16 Bridgestone 697 S</t>
  </si>
  <si>
    <t>235/75/15 Bridgestone 697 S</t>
  </si>
  <si>
    <t>185/65/14 Bridgestone B250 H</t>
  </si>
  <si>
    <t>195/65/15 Bridgestone B250 H</t>
  </si>
  <si>
    <t>265/50/20 Bridgestone D V</t>
  </si>
  <si>
    <t>265/65/17 Bridgestone D697 T</t>
  </si>
  <si>
    <t>215/65/16 Bridgestone DHPS H</t>
  </si>
  <si>
    <t>235/60/18 Bridgestone DHPS V</t>
  </si>
  <si>
    <t>175/65/14 Bridgestone EP150 H</t>
  </si>
  <si>
    <t>175/70/14 Bridgestone EP150 H</t>
  </si>
  <si>
    <t>185/60/14 Bridgestone EP150 H</t>
  </si>
  <si>
    <t>185/60/15 Bridgestone EP150 H</t>
  </si>
  <si>
    <t>185/65/14 Bridgestone EP150 H</t>
  </si>
  <si>
    <t>185/65/15 Bridgestone EP150 H</t>
  </si>
  <si>
    <t>185/70/14 Bridgestone EP150 H</t>
  </si>
  <si>
    <t>205/65/15 Bridgestone EP150 H</t>
  </si>
  <si>
    <t>205/55/16 Bridgestone EP200 V</t>
  </si>
  <si>
    <t>215/50/17 Bridgestone EP200 V</t>
  </si>
  <si>
    <t>225/45/17 Bridgestone EP200 V</t>
  </si>
  <si>
    <t>225/50/17 Bridgestone EP200 V</t>
  </si>
  <si>
    <t>225/55/17 Bridgestone EP200 V</t>
  </si>
  <si>
    <t>215/65/16 Bridgestone EP850 H</t>
  </si>
  <si>
    <t>185/55/15 Bridgestone MY02 V</t>
  </si>
  <si>
    <t>185/60/14 Bridgestone MY02 H</t>
  </si>
  <si>
    <t>195/50/15 Bridgestone MY02 V</t>
  </si>
  <si>
    <t>195/55/15 Bridgestone MY02 V</t>
  </si>
  <si>
    <t>195/60/15 Bridgestone MY02 V</t>
  </si>
  <si>
    <t>195/65/15 Bridgestone MY02 V</t>
  </si>
  <si>
    <t>205/50/17 Bridgestone MY02 V</t>
  </si>
  <si>
    <t>205/55/16 Bridgestone MY02 V</t>
  </si>
  <si>
    <t>205/60/15 Bridgestone MY02 V</t>
  </si>
  <si>
    <t>215/45/17 Bridgestone MY02 XL V</t>
  </si>
  <si>
    <t>215/50/17 Bridgestone MY02 V</t>
  </si>
  <si>
    <t>215/55/17 Bridgestone MY02 V</t>
  </si>
  <si>
    <t>225/45/17 Bridgestone MY02 V</t>
  </si>
  <si>
    <t>195/50/15 Bridgestone RE-002 W</t>
  </si>
  <si>
    <t>235/50/18 Bridgestone RE-040 XL Y</t>
  </si>
  <si>
    <t>245/45/18 Bridgestone RE-040 Y</t>
  </si>
  <si>
    <t>215/55/16 Bridgestone S001 XL W</t>
  </si>
  <si>
    <t>185/60/14 Bridgestone T001 H</t>
  </si>
  <si>
    <t>195/50/15 Bridgestone T001 V</t>
  </si>
  <si>
    <t>195/55/15 Bridgestone T001 V</t>
  </si>
  <si>
    <t>195/55/16 Bridgestone T001 V</t>
  </si>
  <si>
    <t>195/65/15 Bridgestone T001 V</t>
  </si>
  <si>
    <t>205/60/16 Bridgestone T001 V</t>
  </si>
  <si>
    <t>225/50/17 Bridgestone T001 V</t>
  </si>
  <si>
    <t>235/40/18 Bridgestone T001 W</t>
  </si>
  <si>
    <t>225/55/16 Bridgestone T001 XL W</t>
  </si>
  <si>
    <t>215/55/18 Continental V</t>
  </si>
  <si>
    <t>185/60/14 Continental H</t>
  </si>
  <si>
    <t>195/65/15 Continental H</t>
  </si>
  <si>
    <t>185/65/15 Continental EcoContact T</t>
  </si>
  <si>
    <t>155/70/13 CONTYRE Arctic Q</t>
  </si>
  <si>
    <t>175/65/14 CONTYRE Arctic Q</t>
  </si>
  <si>
    <t>185/70/14 CONTYRE Arctic Q</t>
  </si>
  <si>
    <t>195/65/15 CONTYRE Arctic Q</t>
  </si>
  <si>
    <t>205/55/16 CONTYRE Arctic T</t>
  </si>
  <si>
    <t>185/60/15 CONTYRE Arctic</t>
  </si>
  <si>
    <t>185/65/15 CONTYRE Arctic T</t>
  </si>
  <si>
    <t>215/65/16 CONTYRE Arctic T</t>
  </si>
  <si>
    <t>205/70/16 CONTYRE Cross Q</t>
  </si>
  <si>
    <t>205/70/15 CONTYRE Cross Q</t>
  </si>
  <si>
    <t>215/65/16 CONTYRE Cross Q</t>
  </si>
  <si>
    <t>235/75/15 CONTYRE Expedition Q</t>
  </si>
  <si>
    <t>185/60/14 CONTYRE Megapolis H</t>
  </si>
  <si>
    <t>185/65/14 CONTYRE Megapolis H</t>
  </si>
  <si>
    <t>195/65/15 CONTYRE Megapolis H</t>
  </si>
  <si>
    <t>185/70/14 CONTYRE Megapolis3 Q</t>
  </si>
  <si>
    <t>195/55/15 CONTYRE Megapolis3 H</t>
  </si>
  <si>
    <t>195/60/15 CONTYRE Megapolis3 H</t>
  </si>
  <si>
    <t>205/55/16 CONTYRE Megapolis3 H</t>
  </si>
  <si>
    <t>185/75/16 CONTYRE Transporter Q</t>
  </si>
  <si>
    <t>185/60/14 CONTYRE Vegas H</t>
  </si>
  <si>
    <t>195/50/15 CONTYRE Vegas H</t>
  </si>
  <si>
    <t>155/70/13 FULLWAY/HIFLY HF201 T</t>
  </si>
  <si>
    <t>175/65/14 FULLWAY/HIFLY HF201 T</t>
  </si>
  <si>
    <t>205/55/16 HANKOOK H</t>
  </si>
  <si>
    <t>175/65/14 HANKOOK Optimo H</t>
  </si>
  <si>
    <t>185/60/14 Joyroad Winter T</t>
  </si>
  <si>
    <t>185/65/14 Joyroad Winter XL T</t>
  </si>
  <si>
    <t>185/65/15 Joyroad Winter T</t>
  </si>
  <si>
    <t>195/55/15 Joyroad Winter T</t>
  </si>
  <si>
    <t>195/60/15 Joyroad Winter T</t>
  </si>
  <si>
    <t>195/65/15 Joyroad Winter T</t>
  </si>
  <si>
    <t>205/55/16 Joyroad Winter T</t>
  </si>
  <si>
    <t>205/65/15 Joyroad Winter T</t>
  </si>
  <si>
    <t>215/65/16 Joyroad Winter T</t>
  </si>
  <si>
    <t>225/40/18 Joyroad Winter T</t>
  </si>
  <si>
    <t>225/45/17 Joyroad Winter XL T</t>
  </si>
  <si>
    <t>225/50/17 Joyroad Winter T</t>
  </si>
  <si>
    <t>235/55/17 Joyroad Winter T</t>
  </si>
  <si>
    <t>235/65/17 Joyroad Winter T</t>
  </si>
  <si>
    <t>255/55/18 Joyroad Winter T</t>
  </si>
  <si>
    <t>195/50/15 Joyroad HP V</t>
  </si>
  <si>
    <t>205/55/16 Joyroad HP V</t>
  </si>
  <si>
    <t>195/45/17 Joyroad Sport XL W</t>
  </si>
  <si>
    <t>205/45/17 Joyroad Sport XL W</t>
  </si>
  <si>
    <t>205/55/16 Joyroad Sport W</t>
  </si>
  <si>
    <t>215/45/17 Joyroad Sport W</t>
  </si>
  <si>
    <t>225/45/17 Joyroad Sport XL W</t>
  </si>
  <si>
    <t>155/65/13 Joyroad Tour T</t>
  </si>
  <si>
    <t>155/70/13 Joyroad Tour T</t>
  </si>
  <si>
    <t>155/70/13 Kumho T</t>
  </si>
  <si>
    <t>175/65/14 Kumho T</t>
  </si>
  <si>
    <t>175/65/14 Kumho T шип</t>
  </si>
  <si>
    <t>175/65/14 Kumho R</t>
  </si>
  <si>
    <t>175/70/13 Kumho T шип</t>
  </si>
  <si>
    <t>175/70/14 Kumho T шип</t>
  </si>
  <si>
    <t>185/60/14 Kumho T шип</t>
  </si>
  <si>
    <t>185/60/14 Kumho T</t>
  </si>
  <si>
    <t>185/65/14 Kumho T шип</t>
  </si>
  <si>
    <t>185/65/14 Kumho T</t>
  </si>
  <si>
    <t>175/65/14 Bridgestone IC-7000 T шип</t>
  </si>
  <si>
    <t>175/70/14 Bridgestone IC-7000 T шип</t>
  </si>
  <si>
    <t>185/65/14 Bridgestone IC-7000 T шип</t>
  </si>
  <si>
    <t>185/65/15 Bridgestone IC-7000 T шип</t>
  </si>
  <si>
    <t>185/70/14 Bridgestone IC-7000 T шип</t>
  </si>
  <si>
    <t>195/60/15 Bridgestone IC-7000 T шип</t>
  </si>
  <si>
    <t>195/65/15 Bridgestone IC-7000 T шип</t>
  </si>
  <si>
    <t>205/55/16 Bridgestone IC-7000 T шип</t>
  </si>
  <si>
    <t>#ЗHАЧ!</t>
  </si>
  <si>
    <t>КиК</t>
  </si>
  <si>
    <t>185/65/14 Bridgestone Revo-GZ S</t>
  </si>
  <si>
    <t>195/50/15 Bridgestone Revo-GZ S</t>
  </si>
  <si>
    <t>195/55/15 Bridgestone Revo-GZ S</t>
  </si>
  <si>
    <t>195/55/16 Bridgestone Revo-GZ S</t>
  </si>
  <si>
    <t>195/60/15 Bridgestone Revo-GZ S</t>
  </si>
  <si>
    <t>195/65/15 Bridgestone Revo-GZ S</t>
  </si>
  <si>
    <t>205/50/17 Bridgestone Revo-GZ S</t>
  </si>
  <si>
    <t>205/55/16 Bridgestone Revo-GZ S</t>
  </si>
  <si>
    <t>205/60/15 Bridgestone Revo-GZ S</t>
  </si>
  <si>
    <t>215/45/17 Bridgestone Revo-GZ S</t>
  </si>
  <si>
    <t>215/55/17 Bridgestone Revo-GZ S</t>
  </si>
  <si>
    <t>215/60/17 Bridgestone Revo-GZ S</t>
  </si>
  <si>
    <t>225/55/17 Bridgestone Revo-GZ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</si>
</sst>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;[Red]\-#,##0.00"/>
    <numFmt numFmtId="181" formatCode="0;[Red]\-0"/>
    <numFmt numFmtId="182" formatCode="0.000;[Red]\-0.000"/>
  </numFmts>
  <fonts count="7" x14ac:knownFonts="1">
    <font>
      <sz val="8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horizontal="left"/>
    </xf>
  </cellStyleXfs>
  <cellXfs count="31">
    <xf numFmtId="0" fontId="0" fillId="0" borderId="0" xfId="0" applyAlignment="1"/>
    <xf numFmtId="0" fontId="0" fillId="2" borderId="1" xfId="0" applyFill="1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Border="1" applyAlignment="1"/>
    <xf numFmtId="0" fontId="5" fillId="0" borderId="5" xfId="0" applyFont="1" applyBorder="1" applyAlignment="1">
      <alignment wrapText="1"/>
    </xf>
    <xf numFmtId="0" fontId="6" fillId="0" borderId="4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181" fontId="3" fillId="0" borderId="4" xfId="0" applyNumberFormat="1" applyFont="1" applyBorder="1" applyAlignment="1">
      <alignment horizontal="right"/>
    </xf>
    <xf numFmtId="180" fontId="0" fillId="3" borderId="4" xfId="0" applyNumberFormat="1" applyFont="1" applyFill="1" applyBorder="1" applyAlignment="1">
      <alignment horizontal="right"/>
    </xf>
    <xf numFmtId="182" fontId="0" fillId="0" borderId="4" xfId="0" applyNumberFormat="1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3" borderId="4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/>
    <xf numFmtId="0" fontId="6" fillId="0" borderId="6" xfId="0" applyFont="1" applyFill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1" fontId="0" fillId="0" borderId="4" xfId="0" applyNumberFormat="1" applyFont="1" applyBorder="1" applyAlignment="1">
      <alignment horizontal="right"/>
    </xf>
    <xf numFmtId="1" fontId="6" fillId="0" borderId="4" xfId="0" applyNumberFormat="1" applyFont="1" applyBorder="1" applyAlignment="1">
      <alignment horizontal="right"/>
    </xf>
    <xf numFmtId="1" fontId="0" fillId="3" borderId="4" xfId="0" applyNumberFormat="1" applyFont="1" applyFill="1" applyBorder="1" applyAlignment="1">
      <alignment horizontal="right"/>
    </xf>
    <xf numFmtId="1" fontId="5" fillId="0" borderId="5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923925" y="0"/>
          <a:ext cx="6572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0" y="0"/>
          <a:ext cx="9239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8"/>
  <sheetViews>
    <sheetView tabSelected="1" workbookViewId="0">
      <pane ySplit="9" topLeftCell="A553" activePane="bottomLeft" state="frozen"/>
      <selection pane="bottomLeft" activeCell="AA168" sqref="A168:AA578"/>
    </sheetView>
  </sheetViews>
  <sheetFormatPr defaultRowHeight="11.25" x14ac:dyDescent="0.2"/>
  <cols>
    <col min="1" max="1" width="14.33203125" customWidth="1"/>
    <col min="2" max="2" width="65.6640625" customWidth="1"/>
    <col min="3" max="3" width="21.1640625" customWidth="1"/>
    <col min="4" max="4" width="20.1640625" customWidth="1"/>
    <col min="5" max="7" width="16" customWidth="1"/>
    <col min="9" max="9" width="4.6640625" customWidth="1"/>
    <col min="10" max="10" width="3.6640625" customWidth="1"/>
    <col min="11" max="11" width="4.6640625" customWidth="1"/>
    <col min="12" max="12" width="16.33203125" customWidth="1"/>
    <col min="13" max="13" width="5.6640625" customWidth="1"/>
    <col min="14" max="14" width="50.83203125" customWidth="1"/>
    <col min="15" max="15" width="2.1640625" customWidth="1"/>
    <col min="16" max="16" width="3.33203125" customWidth="1"/>
    <col min="17" max="17" width="2.6640625" customWidth="1"/>
    <col min="18" max="18" width="2" customWidth="1"/>
    <col min="19" max="19" width="2.1640625" customWidth="1"/>
    <col min="20" max="20" width="13.83203125" customWidth="1"/>
    <col min="21" max="21" width="1.83203125" customWidth="1"/>
    <col min="22" max="22" width="36.33203125" customWidth="1"/>
    <col min="23" max="23" width="36" customWidth="1"/>
    <col min="24" max="24" width="11.33203125" customWidth="1"/>
  </cols>
  <sheetData>
    <row r="1" spans="1:26" s="1" customFormat="1" ht="11.25" customHeight="1" x14ac:dyDescent="0.2"/>
    <row r="2" spans="1:26" ht="3.95" customHeight="1" x14ac:dyDescent="0.2"/>
    <row r="3" spans="1:26" ht="15.75" customHeight="1" x14ac:dyDescent="0.2"/>
    <row r="4" spans="1:26" ht="20.25" x14ac:dyDescent="0.3">
      <c r="A4" s="2" t="s">
        <v>0</v>
      </c>
      <c r="D4" s="30"/>
      <c r="E4" s="30"/>
      <c r="F4" s="30"/>
    </row>
    <row r="5" spans="1:26" x14ac:dyDescent="0.2">
      <c r="A5" s="5" t="s">
        <v>1</v>
      </c>
      <c r="E5" s="4"/>
    </row>
    <row r="6" spans="1:26" x14ac:dyDescent="0.2">
      <c r="A6" s="4" t="s">
        <v>2</v>
      </c>
      <c r="E6" s="3"/>
    </row>
    <row r="7" spans="1:26" ht="35.25" customHeight="1" x14ac:dyDescent="0.2">
      <c r="A7" s="6" t="s">
        <v>3</v>
      </c>
      <c r="B7" s="29" t="s">
        <v>356</v>
      </c>
      <c r="C7" s="7" t="s">
        <v>4</v>
      </c>
      <c r="D7" s="8" t="s">
        <v>347</v>
      </c>
      <c r="E7" s="9" t="s">
        <v>5</v>
      </c>
      <c r="F7" s="9" t="s">
        <v>6</v>
      </c>
      <c r="G7" s="9" t="s">
        <v>7</v>
      </c>
      <c r="H7" s="21" t="s">
        <v>348</v>
      </c>
    </row>
    <row r="8" spans="1:26" ht="17.25" customHeight="1" x14ac:dyDescent="0.2">
      <c r="A8" s="6"/>
      <c r="B8" s="29"/>
      <c r="C8" s="7"/>
      <c r="D8" s="8"/>
      <c r="E8" s="10" t="s">
        <v>8</v>
      </c>
      <c r="F8" s="10" t="s">
        <v>8</v>
      </c>
      <c r="G8" s="10" t="s">
        <v>8</v>
      </c>
      <c r="H8" s="22"/>
    </row>
    <row r="9" spans="1:26" ht="12.75" customHeight="1" x14ac:dyDescent="0.2">
      <c r="A9" s="11"/>
      <c r="B9" s="12" t="s">
        <v>361</v>
      </c>
      <c r="C9" s="12"/>
      <c r="D9" s="12"/>
      <c r="E9" s="13" t="s">
        <v>9</v>
      </c>
      <c r="F9" s="13" t="s">
        <v>9</v>
      </c>
      <c r="G9" s="13" t="s">
        <v>9</v>
      </c>
      <c r="H9" s="22"/>
      <c r="I9" s="23" t="s">
        <v>351</v>
      </c>
      <c r="J9" s="23" t="s">
        <v>352</v>
      </c>
      <c r="K9" s="23" t="s">
        <v>353</v>
      </c>
      <c r="L9" s="23" t="s">
        <v>349</v>
      </c>
      <c r="M9" s="23" t="s">
        <v>350</v>
      </c>
      <c r="N9" s="23"/>
    </row>
    <row r="10" spans="1:26" ht="12.75" customHeight="1" x14ac:dyDescent="0.2">
      <c r="A10" s="14" t="s">
        <v>11</v>
      </c>
      <c r="B10" s="14" t="s">
        <v>12</v>
      </c>
      <c r="C10" s="19" t="s">
        <v>13</v>
      </c>
      <c r="D10" s="16">
        <v>6559</v>
      </c>
      <c r="E10" s="18" t="s">
        <v>9</v>
      </c>
      <c r="F10" s="17">
        <v>4</v>
      </c>
      <c r="G10" s="25">
        <v>0</v>
      </c>
      <c r="H10" s="22"/>
      <c r="I10" t="str">
        <f t="shared" ref="I10:I73" si="0">IF(D10&gt;0,MID(B10,FIND("/",B10)-3,3),"")</f>
        <v>235</v>
      </c>
      <c r="J10" t="str">
        <f>IF(D10&gt;0,MID(B10,FIND("/",B10)+1,2),"")</f>
        <v>60</v>
      </c>
      <c r="K10" t="str">
        <f>IF(D10&gt;0,MID(B10,FIND("/",B10)+4,2),"")</f>
        <v>16</v>
      </c>
      <c r="L10" t="str">
        <f t="shared" ref="L10:L41" si="1">LEFT(B10,FIND(" ",B10,1)-1)</f>
        <v>Bridgestone</v>
      </c>
      <c r="M10" t="str">
        <f t="shared" ref="M10:M19" si="2">IF(ISNUMBER(SEARCH("ш",B10)),"шип","")</f>
        <v/>
      </c>
      <c r="N10" t="str">
        <f>TRIM(MID(B10,1,LEN(B10)-LEN(C10)))</f>
        <v>Bridgestone DMV1 235/60/16 100R</v>
      </c>
      <c r="O10" t="str">
        <f>RIGHT(N10,6)</f>
        <v>6 100R</v>
      </c>
      <c r="P10" t="str">
        <f>IF(ISNUMBER(FIND("R",O10)),"R",IF(ISNUMBER(FIND("T",O10)),"T",IF(ISNUMBER(FIND("S",O10)),"S")))</f>
        <v>R</v>
      </c>
      <c r="Q10" t="str">
        <f>IF(ISNUMBER(FIND("Q",O10)),"Q",IF(ISNUMBER(FIND("Y",O10)),"Y",""))</f>
        <v/>
      </c>
      <c r="R10" t="str">
        <f>LEFT(B10,FIND(S10,B10,1)-1)</f>
        <v xml:space="preserve">Bridgestone DMV1 </v>
      </c>
      <c r="S10" t="str">
        <f>I10&amp;"/"&amp;J10&amp;"/"&amp;K10</f>
        <v>235/60/16</v>
      </c>
      <c r="T10" t="str">
        <f>SUBSTITUTE(RIGHT(MID(" "&amp;SUBSTITUTE(R10," ",REPT(" ",999)),1,999*2),999)," ","")</f>
        <v>DMV1</v>
      </c>
      <c r="U10" t="str">
        <f>I10&amp;"/"&amp;J10&amp;"/"&amp;K10&amp;" "&amp;L10&amp;" "&amp;T10&amp;" "&amp;P10&amp;" "&amp;M10</f>
        <v xml:space="preserve">235/60/16 Bridgestone DMV1 R </v>
      </c>
      <c r="V10" t="str">
        <f>TRIM(IF(P10=0,I10&amp;"/"&amp;J10&amp;"/"&amp;K10&amp;" "&amp;L10&amp;" "&amp;T10&amp;""&amp;IF(ISNUMBER(FIND("XL",N10))," XL","")&amp;" "&amp;Q10&amp;" "&amp;M10,I10&amp;"/"&amp;J10&amp;"/"&amp;K10&amp;" "&amp;L10&amp;" "&amp;T10&amp;""&amp;IF(ISNUMBER(FIND("XL",N10))," XL","")&amp;" "&amp;P10&amp;" "&amp;M10))</f>
        <v>235/60/16 Bridgestone DMV1 R</v>
      </c>
      <c r="W10" t="s">
        <v>367</v>
      </c>
      <c r="X10" t="s">
        <v>499</v>
      </c>
      <c r="Y10" s="25">
        <v>0</v>
      </c>
      <c r="Z10" s="27">
        <v>6559</v>
      </c>
    </row>
    <row r="11" spans="1:26" ht="12.75" customHeight="1" x14ac:dyDescent="0.2">
      <c r="A11" s="14" t="s">
        <v>14</v>
      </c>
      <c r="B11" s="14" t="s">
        <v>15</v>
      </c>
      <c r="C11" s="19" t="s">
        <v>16</v>
      </c>
      <c r="D11" s="16">
        <v>6069</v>
      </c>
      <c r="E11" s="17">
        <v>4</v>
      </c>
      <c r="F11" s="18" t="s">
        <v>9</v>
      </c>
      <c r="G11" s="25">
        <v>4</v>
      </c>
      <c r="H11" s="22"/>
      <c r="I11" t="str">
        <f t="shared" si="0"/>
        <v>235</v>
      </c>
      <c r="J11" t="str">
        <f t="shared" ref="J11:J74" si="3">IF(D11&gt;0,MID(B11,FIND("/",B11)+1,2),"")</f>
        <v>70</v>
      </c>
      <c r="K11" t="str">
        <f t="shared" ref="K11:K74" si="4">IF(D11&gt;0,MID(B11,FIND("/",B11)+4,2),"")</f>
        <v>16</v>
      </c>
      <c r="L11" t="str">
        <f t="shared" si="1"/>
        <v>Bridgestone</v>
      </c>
      <c r="M11" t="str">
        <f t="shared" si="2"/>
        <v/>
      </c>
      <c r="N11" t="str">
        <f t="shared" ref="N11:N74" si="5">TRIM(MID(B11,1,LEN(B11)-LEN(C11)))</f>
        <v>Bridgestone DMV1 235/70/16 106R</v>
      </c>
      <c r="O11" t="str">
        <f>IF(ISNUMBER(SEARCH("ш",N11)),RIGHT(N11,7),RIGHT(N11,6))</f>
        <v>6 106R</v>
      </c>
      <c r="P11" t="str">
        <f>IF(ISNUMBER(FIND("R",O11)),"R",IF(ISNUMBER(FIND("T",O11)),"T",IF(ISNUMBER(FIND("S",O11)),"S")))</f>
        <v>R</v>
      </c>
      <c r="Q11" t="str">
        <f t="shared" ref="Q11:Q74" si="6">IF(ISNUMBER(FIND("Q",O11)),"Q",IF(ISNUMBER(FIND("Y",O11)),"Y",""))</f>
        <v/>
      </c>
      <c r="R11" t="str">
        <f t="shared" ref="R11:R27" si="7">LEFT(B11,FIND(S11,B11,1)-1)</f>
        <v xml:space="preserve">Bridgestone DMV1 </v>
      </c>
      <c r="S11" t="str">
        <f t="shared" ref="S11:S74" si="8">I11&amp;"/"&amp;J11&amp;"/"&amp;K11</f>
        <v>235/70/16</v>
      </c>
      <c r="T11" t="str">
        <f t="shared" ref="T11:T74" si="9">SUBSTITUTE(RIGHT(MID(" "&amp;SUBSTITUTE(R11," ",REPT(" ",999)),1,999*2),999)," ","")</f>
        <v>DMV1</v>
      </c>
      <c r="U11" t="str">
        <f t="shared" ref="U11:U74" si="10">I11&amp;"/"&amp;J11&amp;"/"&amp;K11&amp;" "&amp;L11&amp;" "&amp;T11&amp;" "&amp;P11&amp;" "&amp;M11</f>
        <v xml:space="preserve">235/70/16 Bridgestone DMV1 R </v>
      </c>
      <c r="V11" t="str">
        <f t="shared" ref="V11:V74" si="11">TRIM(IF(P11=0,I11&amp;"/"&amp;J11&amp;"/"&amp;K11&amp;" "&amp;L11&amp;" "&amp;T11&amp;""&amp;IF(ISNUMBER(FIND("XL",N11))," XL","")&amp;" "&amp;Q11&amp;" "&amp;M11,I11&amp;"/"&amp;J11&amp;"/"&amp;K11&amp;" "&amp;L11&amp;" "&amp;T11&amp;""&amp;IF(ISNUMBER(FIND("XL",N11))," XL","")&amp;" "&amp;P11&amp;" "&amp;M11))</f>
        <v>235/70/16 Bridgestone DMV1 R</v>
      </c>
      <c r="W11" t="s">
        <v>368</v>
      </c>
      <c r="X11" t="s">
        <v>499</v>
      </c>
      <c r="Y11" s="25">
        <v>4</v>
      </c>
      <c r="Z11" s="27">
        <v>6069</v>
      </c>
    </row>
    <row r="12" spans="1:26" ht="12.75" customHeight="1" x14ac:dyDescent="0.2">
      <c r="A12" s="14" t="s">
        <v>17</v>
      </c>
      <c r="B12" s="14" t="s">
        <v>18</v>
      </c>
      <c r="C12" s="19" t="s">
        <v>19</v>
      </c>
      <c r="D12" s="16">
        <v>12410</v>
      </c>
      <c r="E12" s="18" t="s">
        <v>9</v>
      </c>
      <c r="F12" s="17">
        <v>12</v>
      </c>
      <c r="G12" s="25">
        <v>0</v>
      </c>
      <c r="H12" s="22"/>
      <c r="I12" t="str">
        <f t="shared" si="0"/>
        <v>275</v>
      </c>
      <c r="J12" t="str">
        <f t="shared" si="3"/>
        <v>40</v>
      </c>
      <c r="K12" t="str">
        <f t="shared" si="4"/>
        <v>20</v>
      </c>
      <c r="L12" t="str">
        <f t="shared" si="1"/>
        <v>Bridgestone</v>
      </c>
      <c r="M12" t="str">
        <f t="shared" si="2"/>
        <v/>
      </c>
      <c r="N12" t="str">
        <f t="shared" si="5"/>
        <v>Bridgestone DMV1 XL 275/40/20 106 R</v>
      </c>
      <c r="O12" t="str">
        <f t="shared" ref="O12:O75" si="12">IF(ISNUMBER(SEARCH("ш",N12)),RIGHT(N12,7),RIGHT(N12,6))</f>
        <v xml:space="preserve"> 106 R</v>
      </c>
      <c r="P12" t="str">
        <f>IF(ISNUMBER(FIND("R",O12)),"R",IF(ISNUMBER(FIND("T",O12)),"T",IF(ISNUMBER(FIND("S",O12)),"S")))</f>
        <v>R</v>
      </c>
      <c r="Q12" t="str">
        <f t="shared" si="6"/>
        <v/>
      </c>
      <c r="R12" t="str">
        <f t="shared" si="7"/>
        <v xml:space="preserve">Bridgestone DMV1 XL </v>
      </c>
      <c r="S12" t="str">
        <f t="shared" si="8"/>
        <v>275/40/20</v>
      </c>
      <c r="T12" t="str">
        <f t="shared" si="9"/>
        <v>DMV1</v>
      </c>
      <c r="U12" t="str">
        <f t="shared" si="10"/>
        <v xml:space="preserve">275/40/20 Bridgestone DMV1 R </v>
      </c>
      <c r="V12" t="str">
        <f t="shared" si="11"/>
        <v>275/40/20 Bridgestone DMV1 XL R</v>
      </c>
      <c r="W12" t="s">
        <v>369</v>
      </c>
      <c r="X12" t="s">
        <v>499</v>
      </c>
      <c r="Y12" s="25">
        <v>0</v>
      </c>
      <c r="Z12" s="27">
        <v>12410</v>
      </c>
    </row>
    <row r="13" spans="1:26" ht="12.75" customHeight="1" x14ac:dyDescent="0.2">
      <c r="A13" s="14" t="s">
        <v>20</v>
      </c>
      <c r="B13" s="14" t="s">
        <v>21</v>
      </c>
      <c r="C13" s="19" t="s">
        <v>22</v>
      </c>
      <c r="D13" s="16">
        <v>10660</v>
      </c>
      <c r="E13" s="18" t="s">
        <v>9</v>
      </c>
      <c r="F13" s="17">
        <v>4</v>
      </c>
      <c r="G13" s="25">
        <v>0</v>
      </c>
      <c r="H13" s="22"/>
      <c r="I13" t="str">
        <f t="shared" si="0"/>
        <v>275</v>
      </c>
      <c r="J13" t="str">
        <f t="shared" si="3"/>
        <v>45</v>
      </c>
      <c r="K13" t="str">
        <f t="shared" si="4"/>
        <v>20</v>
      </c>
      <c r="L13" t="str">
        <f t="shared" si="1"/>
        <v>Bridgestone</v>
      </c>
      <c r="M13" t="str">
        <f t="shared" si="2"/>
        <v/>
      </c>
      <c r="N13" t="str">
        <f t="shared" si="5"/>
        <v>Bridgestone DMV1 XL 275/45/20 110 R</v>
      </c>
      <c r="O13" t="str">
        <f t="shared" si="12"/>
        <v xml:space="preserve"> 110 R</v>
      </c>
      <c r="P13" t="str">
        <f>IF(ISNUMBER(FIND("R",O13)),"R",IF(ISNUMBER(FIND("T",O13)),"T",IF(ISNUMBER(FIND("S",O13)),"S")))</f>
        <v>R</v>
      </c>
      <c r="Q13" t="str">
        <f t="shared" si="6"/>
        <v/>
      </c>
      <c r="R13" t="str">
        <f t="shared" si="7"/>
        <v xml:space="preserve">Bridgestone DMV1 XL </v>
      </c>
      <c r="S13" t="str">
        <f t="shared" si="8"/>
        <v>275/45/20</v>
      </c>
      <c r="T13" t="str">
        <f t="shared" si="9"/>
        <v>DMV1</v>
      </c>
      <c r="U13" t="str">
        <f t="shared" si="10"/>
        <v xml:space="preserve">275/45/20 Bridgestone DMV1 R </v>
      </c>
      <c r="V13" t="str">
        <f t="shared" si="11"/>
        <v>275/45/20 Bridgestone DMV1 XL R</v>
      </c>
      <c r="W13" t="s">
        <v>370</v>
      </c>
      <c r="X13" t="s">
        <v>499</v>
      </c>
      <c r="Y13" s="25">
        <v>0</v>
      </c>
      <c r="Z13" s="27">
        <v>10660</v>
      </c>
    </row>
    <row r="14" spans="1:26" ht="12.75" customHeight="1" x14ac:dyDescent="0.2">
      <c r="A14" s="14" t="s">
        <v>23</v>
      </c>
      <c r="B14" s="14" t="s">
        <v>355</v>
      </c>
      <c r="C14" s="19" t="s">
        <v>24</v>
      </c>
      <c r="D14" s="16">
        <v>5856</v>
      </c>
      <c r="E14" s="18" t="s">
        <v>9</v>
      </c>
      <c r="F14" s="17">
        <v>4</v>
      </c>
      <c r="G14" s="25">
        <v>0</v>
      </c>
      <c r="H14" s="22"/>
      <c r="I14" t="str">
        <f t="shared" si="0"/>
        <v>275</v>
      </c>
      <c r="J14" t="str">
        <f t="shared" si="3"/>
        <v>65</v>
      </c>
      <c r="K14" t="str">
        <f t="shared" si="4"/>
        <v>17</v>
      </c>
      <c r="L14" t="str">
        <f t="shared" si="1"/>
        <v>Bridgestone</v>
      </c>
      <c r="M14" t="str">
        <f t="shared" si="2"/>
        <v/>
      </c>
      <c r="N14" t="str">
        <f t="shared" si="5"/>
        <v>Bridgestone DMV1UZ 275/65/17 115R</v>
      </c>
      <c r="O14" t="str">
        <f t="shared" si="12"/>
        <v>7 115R</v>
      </c>
      <c r="P14" t="str">
        <f t="shared" ref="P14:P41" si="13">IF(ISNUMBER(FIND("R",O14)),"R",IF(ISNUMBER(FIND("T",O14)),"T",IF(ISNUMBER(FIND("S",O14)),"S")))</f>
        <v>R</v>
      </c>
      <c r="Q14" t="str">
        <f t="shared" si="6"/>
        <v/>
      </c>
      <c r="R14" t="str">
        <f t="shared" si="7"/>
        <v xml:space="preserve">Bridgestone DMV1UZ </v>
      </c>
      <c r="S14" t="str">
        <f t="shared" si="8"/>
        <v>275/65/17</v>
      </c>
      <c r="T14" t="str">
        <f t="shared" si="9"/>
        <v>DMV1UZ</v>
      </c>
      <c r="U14" t="str">
        <f t="shared" si="10"/>
        <v xml:space="preserve">275/65/17 Bridgestone DMV1UZ R </v>
      </c>
      <c r="V14" t="str">
        <f t="shared" si="11"/>
        <v>275/65/17 Bridgestone DMV1UZ R</v>
      </c>
      <c r="W14" t="s">
        <v>371</v>
      </c>
      <c r="X14" t="s">
        <v>499</v>
      </c>
      <c r="Y14" s="25">
        <v>0</v>
      </c>
      <c r="Z14" s="27">
        <v>5856</v>
      </c>
    </row>
    <row r="15" spans="1:26" ht="12.75" customHeight="1" x14ac:dyDescent="0.2">
      <c r="A15" s="14" t="s">
        <v>25</v>
      </c>
      <c r="B15" s="14" t="s">
        <v>26</v>
      </c>
      <c r="C15" s="19" t="s">
        <v>27</v>
      </c>
      <c r="D15" s="16">
        <v>2167</v>
      </c>
      <c r="E15" s="18" t="s">
        <v>9</v>
      </c>
      <c r="F15" s="18" t="s">
        <v>9</v>
      </c>
      <c r="G15" s="25">
        <v>3</v>
      </c>
      <c r="H15" s="22"/>
      <c r="I15" t="str">
        <f t="shared" si="0"/>
        <v>175</v>
      </c>
      <c r="J15" t="str">
        <f t="shared" si="3"/>
        <v>65</v>
      </c>
      <c r="K15" t="str">
        <f t="shared" si="4"/>
        <v>14</v>
      </c>
      <c r="L15" t="str">
        <f t="shared" si="1"/>
        <v>Bridgestone</v>
      </c>
      <c r="M15" t="str">
        <f t="shared" si="2"/>
        <v>шип</v>
      </c>
      <c r="N15" t="str">
        <f t="shared" si="5"/>
        <v>Bridgestone IC7000 175/65/14 82 T ш</v>
      </c>
      <c r="O15" t="str">
        <f t="shared" si="12"/>
        <v xml:space="preserve"> 82 T ш</v>
      </c>
      <c r="P15" t="str">
        <f t="shared" si="13"/>
        <v>T</v>
      </c>
      <c r="Q15" t="str">
        <f t="shared" si="6"/>
        <v/>
      </c>
      <c r="R15" t="str">
        <f t="shared" si="7"/>
        <v xml:space="preserve">Bridgestone IC7000 </v>
      </c>
      <c r="S15" t="str">
        <f t="shared" si="8"/>
        <v>175/65/14</v>
      </c>
      <c r="T15" t="str">
        <f t="shared" si="9"/>
        <v>IC7000</v>
      </c>
      <c r="U15" t="str">
        <f t="shared" si="10"/>
        <v>175/65/14 Bridgestone IC7000 T шип</v>
      </c>
      <c r="V15" t="str">
        <f t="shared" si="11"/>
        <v>175/65/14 Bridgestone IC7000 T шип</v>
      </c>
      <c r="W15" t="s">
        <v>490</v>
      </c>
      <c r="X15" t="s">
        <v>499</v>
      </c>
      <c r="Y15" s="25">
        <v>3</v>
      </c>
      <c r="Z15" s="27">
        <v>2167</v>
      </c>
    </row>
    <row r="16" spans="1:26" ht="12.75" customHeight="1" x14ac:dyDescent="0.2">
      <c r="A16" s="14" t="s">
        <v>28</v>
      </c>
      <c r="B16" s="14" t="s">
        <v>29</v>
      </c>
      <c r="C16" s="19"/>
      <c r="D16" s="16">
        <v>2544</v>
      </c>
      <c r="E16" s="18" t="s">
        <v>9</v>
      </c>
      <c r="F16" s="17">
        <v>2</v>
      </c>
      <c r="G16" s="25">
        <v>4</v>
      </c>
      <c r="H16" s="22"/>
      <c r="I16" t="str">
        <f t="shared" si="0"/>
        <v>175</v>
      </c>
      <c r="J16" t="str">
        <f t="shared" si="3"/>
        <v>70</v>
      </c>
      <c r="K16" t="str">
        <f t="shared" si="4"/>
        <v>14</v>
      </c>
      <c r="L16" t="str">
        <f t="shared" si="1"/>
        <v>Bridgestone</v>
      </c>
      <c r="M16" t="str">
        <f t="shared" si="2"/>
        <v>шип</v>
      </c>
      <c r="N16" t="str">
        <f t="shared" si="5"/>
        <v>Bridgestone IC7000 175/70/14 84 T ш</v>
      </c>
      <c r="O16" t="str">
        <f t="shared" si="12"/>
        <v xml:space="preserve"> 84 T ш</v>
      </c>
      <c r="P16" t="str">
        <f t="shared" si="13"/>
        <v>T</v>
      </c>
      <c r="Q16" t="str">
        <f t="shared" si="6"/>
        <v/>
      </c>
      <c r="R16" t="str">
        <f t="shared" si="7"/>
        <v xml:space="preserve">Bridgestone IC7000 </v>
      </c>
      <c r="S16" t="str">
        <f t="shared" si="8"/>
        <v>175/70/14</v>
      </c>
      <c r="T16" t="str">
        <f t="shared" si="9"/>
        <v>IC7000</v>
      </c>
      <c r="U16" t="str">
        <f t="shared" si="10"/>
        <v>175/70/14 Bridgestone IC7000 T шип</v>
      </c>
      <c r="V16" t="str">
        <f t="shared" si="11"/>
        <v>175/70/14 Bridgestone IC7000 T шип</v>
      </c>
      <c r="W16" t="s">
        <v>491</v>
      </c>
      <c r="X16" t="s">
        <v>499</v>
      </c>
      <c r="Y16" s="25">
        <v>4</v>
      </c>
      <c r="Z16" s="27">
        <v>2544</v>
      </c>
    </row>
    <row r="17" spans="1:26" ht="12.75" customHeight="1" x14ac:dyDescent="0.2">
      <c r="A17" s="14" t="s">
        <v>30</v>
      </c>
      <c r="B17" s="14" t="s">
        <v>31</v>
      </c>
      <c r="C17" s="19" t="s">
        <v>32</v>
      </c>
      <c r="D17" s="16">
        <v>2467</v>
      </c>
      <c r="E17" s="17">
        <v>52</v>
      </c>
      <c r="F17" s="17">
        <v>4</v>
      </c>
      <c r="G17" s="25">
        <v>12</v>
      </c>
      <c r="H17" s="22"/>
      <c r="I17" t="str">
        <f t="shared" si="0"/>
        <v>185</v>
      </c>
      <c r="J17" t="str">
        <f t="shared" si="3"/>
        <v>65</v>
      </c>
      <c r="K17" t="str">
        <f t="shared" si="4"/>
        <v>14</v>
      </c>
      <c r="L17" t="str">
        <f t="shared" si="1"/>
        <v>Bridgestone</v>
      </c>
      <c r="M17" t="str">
        <f t="shared" si="2"/>
        <v>шип</v>
      </c>
      <c r="N17" t="str">
        <f t="shared" si="5"/>
        <v>Bridgestone IC7000 185/65/14 86 T ш</v>
      </c>
      <c r="O17" t="str">
        <f t="shared" si="12"/>
        <v xml:space="preserve"> 86 T ш</v>
      </c>
      <c r="P17" t="str">
        <f t="shared" si="13"/>
        <v>T</v>
      </c>
      <c r="Q17" t="str">
        <f t="shared" si="6"/>
        <v/>
      </c>
      <c r="R17" t="str">
        <f t="shared" si="7"/>
        <v xml:space="preserve">Bridgestone IC7000 </v>
      </c>
      <c r="S17" t="str">
        <f t="shared" si="8"/>
        <v>185/65/14</v>
      </c>
      <c r="T17" t="str">
        <f t="shared" si="9"/>
        <v>IC7000</v>
      </c>
      <c r="U17" t="str">
        <f t="shared" si="10"/>
        <v>185/65/14 Bridgestone IC7000 T шип</v>
      </c>
      <c r="V17" t="str">
        <f t="shared" si="11"/>
        <v>185/65/14 Bridgestone IC7000 T шип</v>
      </c>
      <c r="W17" t="s">
        <v>492</v>
      </c>
      <c r="X17" t="s">
        <v>499</v>
      </c>
      <c r="Y17" s="25">
        <v>12</v>
      </c>
      <c r="Z17" s="27">
        <v>2467</v>
      </c>
    </row>
    <row r="18" spans="1:26" ht="12.75" customHeight="1" x14ac:dyDescent="0.2">
      <c r="A18" s="14" t="s">
        <v>33</v>
      </c>
      <c r="B18" s="14" t="s">
        <v>34</v>
      </c>
      <c r="C18" s="19" t="s">
        <v>35</v>
      </c>
      <c r="D18" s="16">
        <v>2823</v>
      </c>
      <c r="E18" s="17">
        <v>21</v>
      </c>
      <c r="F18" s="17">
        <v>2</v>
      </c>
      <c r="G18" s="25">
        <v>8</v>
      </c>
      <c r="H18" s="22"/>
      <c r="I18" t="str">
        <f t="shared" si="0"/>
        <v>185</v>
      </c>
      <c r="J18" t="str">
        <f t="shared" si="3"/>
        <v>65</v>
      </c>
      <c r="K18" t="str">
        <f t="shared" si="4"/>
        <v>15</v>
      </c>
      <c r="L18" t="str">
        <f t="shared" si="1"/>
        <v>Bridgestone</v>
      </c>
      <c r="M18" t="str">
        <f t="shared" si="2"/>
        <v>шип</v>
      </c>
      <c r="N18" t="str">
        <f t="shared" si="5"/>
        <v>Bridgestone IC7000 185/65/15 88T ш.</v>
      </c>
      <c r="O18" t="str">
        <f t="shared" si="12"/>
        <v xml:space="preserve"> 88T ш.</v>
      </c>
      <c r="P18" t="str">
        <f t="shared" si="13"/>
        <v>T</v>
      </c>
      <c r="Q18" t="str">
        <f t="shared" si="6"/>
        <v/>
      </c>
      <c r="R18" t="str">
        <f t="shared" si="7"/>
        <v xml:space="preserve">Bridgestone IC7000 </v>
      </c>
      <c r="S18" t="str">
        <f t="shared" si="8"/>
        <v>185/65/15</v>
      </c>
      <c r="T18" t="str">
        <f t="shared" si="9"/>
        <v>IC7000</v>
      </c>
      <c r="U18" t="str">
        <f t="shared" si="10"/>
        <v>185/65/15 Bridgestone IC7000 T шип</v>
      </c>
      <c r="V18" t="str">
        <f t="shared" si="11"/>
        <v>185/65/15 Bridgestone IC7000 T шип</v>
      </c>
      <c r="W18" t="s">
        <v>493</v>
      </c>
      <c r="X18" t="s">
        <v>499</v>
      </c>
      <c r="Y18" s="25">
        <v>8</v>
      </c>
      <c r="Z18" s="27">
        <v>2823</v>
      </c>
    </row>
    <row r="19" spans="1:26" ht="12.75" customHeight="1" x14ac:dyDescent="0.2">
      <c r="A19" s="14" t="s">
        <v>36</v>
      </c>
      <c r="B19" s="14" t="s">
        <v>37</v>
      </c>
      <c r="C19" s="19" t="s">
        <v>38</v>
      </c>
      <c r="D19" s="16">
        <v>2544</v>
      </c>
      <c r="E19" s="18" t="s">
        <v>9</v>
      </c>
      <c r="F19" s="18" t="s">
        <v>9</v>
      </c>
      <c r="G19" s="25">
        <v>4</v>
      </c>
      <c r="H19" s="22"/>
      <c r="I19" t="str">
        <f t="shared" si="0"/>
        <v>185</v>
      </c>
      <c r="J19" t="str">
        <f t="shared" si="3"/>
        <v>70</v>
      </c>
      <c r="K19" t="str">
        <f t="shared" si="4"/>
        <v>14</v>
      </c>
      <c r="L19" t="str">
        <f t="shared" si="1"/>
        <v>Bridgestone</v>
      </c>
      <c r="M19" t="str">
        <f t="shared" si="2"/>
        <v>шип</v>
      </c>
      <c r="N19" t="str">
        <f t="shared" si="5"/>
        <v>Bridgestone IC7000 185/70/14 T 88 ш.</v>
      </c>
      <c r="O19" t="str">
        <f t="shared" si="12"/>
        <v>T 88 ш.</v>
      </c>
      <c r="P19" t="str">
        <f t="shared" si="13"/>
        <v>T</v>
      </c>
      <c r="Q19" t="str">
        <f t="shared" si="6"/>
        <v/>
      </c>
      <c r="R19" t="str">
        <f t="shared" si="7"/>
        <v xml:space="preserve">Bridgestone IC7000 </v>
      </c>
      <c r="S19" t="str">
        <f t="shared" si="8"/>
        <v>185/70/14</v>
      </c>
      <c r="T19" t="str">
        <f t="shared" si="9"/>
        <v>IC7000</v>
      </c>
      <c r="U19" t="str">
        <f t="shared" si="10"/>
        <v>185/70/14 Bridgestone IC7000 T шип</v>
      </c>
      <c r="V19" t="str">
        <f t="shared" si="11"/>
        <v>185/70/14 Bridgestone IC7000 T шип</v>
      </c>
      <c r="W19" t="s">
        <v>494</v>
      </c>
      <c r="X19" t="s">
        <v>499</v>
      </c>
      <c r="Y19" s="25">
        <v>4</v>
      </c>
      <c r="Z19" s="27">
        <v>2544</v>
      </c>
    </row>
    <row r="20" spans="1:26" ht="12.75" customHeight="1" x14ac:dyDescent="0.2">
      <c r="A20" s="14" t="s">
        <v>39</v>
      </c>
      <c r="B20" s="14" t="s">
        <v>357</v>
      </c>
      <c r="C20" s="19" t="s">
        <v>40</v>
      </c>
      <c r="D20" s="16">
        <v>2955</v>
      </c>
      <c r="E20" s="17">
        <v>18</v>
      </c>
      <c r="F20" s="18" t="s">
        <v>9</v>
      </c>
      <c r="G20" s="25">
        <v>16</v>
      </c>
      <c r="H20" s="22"/>
      <c r="I20" t="str">
        <f t="shared" si="0"/>
        <v>195</v>
      </c>
      <c r="J20" t="str">
        <f t="shared" si="3"/>
        <v>60</v>
      </c>
      <c r="K20" t="str">
        <f t="shared" si="4"/>
        <v>15</v>
      </c>
      <c r="L20" t="str">
        <f t="shared" si="1"/>
        <v>Bridgestone</v>
      </c>
      <c r="M20" t="str">
        <f>IF(ISNUMBER(SEARCH("ш",B20)),"шип","")</f>
        <v>шип</v>
      </c>
      <c r="N20" t="str">
        <f t="shared" si="5"/>
        <v>Bridgestone IC7000 195/60/15 88 T Ш</v>
      </c>
      <c r="O20" t="str">
        <f t="shared" si="12"/>
        <v xml:space="preserve"> 88 T Ш</v>
      </c>
      <c r="P20" t="str">
        <f t="shared" si="13"/>
        <v>T</v>
      </c>
      <c r="Q20" t="str">
        <f t="shared" si="6"/>
        <v/>
      </c>
      <c r="R20" t="str">
        <f t="shared" si="7"/>
        <v xml:space="preserve">Bridgestone IC7000 </v>
      </c>
      <c r="S20" t="str">
        <f t="shared" si="8"/>
        <v>195/60/15</v>
      </c>
      <c r="T20" t="str">
        <f t="shared" si="9"/>
        <v>IC7000</v>
      </c>
      <c r="U20" t="str">
        <f t="shared" si="10"/>
        <v>195/60/15 Bridgestone IC7000 T шип</v>
      </c>
      <c r="V20" t="str">
        <f t="shared" si="11"/>
        <v>195/60/15 Bridgestone IC7000 T шип</v>
      </c>
      <c r="W20" t="s">
        <v>495</v>
      </c>
      <c r="X20" t="s">
        <v>499</v>
      </c>
      <c r="Y20" s="25">
        <v>16</v>
      </c>
      <c r="Z20" s="27">
        <v>2955</v>
      </c>
    </row>
    <row r="21" spans="1:26" ht="12.75" customHeight="1" x14ac:dyDescent="0.2">
      <c r="A21" s="14" t="s">
        <v>41</v>
      </c>
      <c r="B21" s="14" t="s">
        <v>358</v>
      </c>
      <c r="C21" s="19" t="s">
        <v>42</v>
      </c>
      <c r="D21" s="16">
        <v>2823</v>
      </c>
      <c r="E21" s="17">
        <v>17</v>
      </c>
      <c r="F21" s="17">
        <v>13</v>
      </c>
      <c r="G21" s="25">
        <v>12</v>
      </c>
      <c r="H21" s="22"/>
      <c r="I21" t="str">
        <f t="shared" si="0"/>
        <v>195</v>
      </c>
      <c r="J21" t="str">
        <f t="shared" si="3"/>
        <v>65</v>
      </c>
      <c r="K21" t="str">
        <f t="shared" si="4"/>
        <v>15</v>
      </c>
      <c r="L21" t="str">
        <f t="shared" si="1"/>
        <v>Bridgestone</v>
      </c>
      <c r="M21" t="str">
        <f t="shared" ref="M21:M84" si="14">IF(ISNUMBER(SEARCH("ш",B21)),"шип","")</f>
        <v>шип</v>
      </c>
      <c r="N21" t="str">
        <f t="shared" si="5"/>
        <v>Bridgestone IC7000 195/65/15 91T ш</v>
      </c>
      <c r="O21" t="str">
        <f t="shared" si="12"/>
        <v>5 91T ш</v>
      </c>
      <c r="P21" t="str">
        <f t="shared" si="13"/>
        <v>T</v>
      </c>
      <c r="Q21" t="str">
        <f t="shared" si="6"/>
        <v/>
      </c>
      <c r="R21" t="str">
        <f t="shared" si="7"/>
        <v xml:space="preserve">Bridgestone IC7000 </v>
      </c>
      <c r="S21" t="str">
        <f t="shared" si="8"/>
        <v>195/65/15</v>
      </c>
      <c r="T21" t="str">
        <f t="shared" si="9"/>
        <v>IC7000</v>
      </c>
      <c r="U21" t="str">
        <f t="shared" si="10"/>
        <v>195/65/15 Bridgestone IC7000 T шип</v>
      </c>
      <c r="V21" t="str">
        <f t="shared" si="11"/>
        <v>195/65/15 Bridgestone IC7000 T шип</v>
      </c>
      <c r="W21" t="s">
        <v>496</v>
      </c>
      <c r="X21" t="s">
        <v>499</v>
      </c>
      <c r="Y21" s="25">
        <v>12</v>
      </c>
      <c r="Z21" s="27">
        <v>2823</v>
      </c>
    </row>
    <row r="22" spans="1:26" ht="12.75" customHeight="1" x14ac:dyDescent="0.2">
      <c r="A22" s="14" t="s">
        <v>43</v>
      </c>
      <c r="B22" s="14" t="s">
        <v>359</v>
      </c>
      <c r="C22" s="19" t="s">
        <v>44</v>
      </c>
      <c r="D22" s="16">
        <v>4209</v>
      </c>
      <c r="E22" s="17">
        <v>24</v>
      </c>
      <c r="F22" s="18" t="s">
        <v>9</v>
      </c>
      <c r="G22" s="25">
        <v>20</v>
      </c>
      <c r="H22" s="22"/>
      <c r="I22" t="str">
        <f t="shared" si="0"/>
        <v>205</v>
      </c>
      <c r="J22" t="str">
        <f t="shared" si="3"/>
        <v>55</v>
      </c>
      <c r="K22" t="str">
        <f t="shared" si="4"/>
        <v>16</v>
      </c>
      <c r="L22" t="str">
        <f t="shared" si="1"/>
        <v>Bridgestone</v>
      </c>
      <c r="M22" t="str">
        <f t="shared" si="14"/>
        <v>шип</v>
      </c>
      <c r="N22" t="str">
        <f t="shared" si="5"/>
        <v>Bridgestone IC7000 205/55/16 91T ш</v>
      </c>
      <c r="O22" t="str">
        <f t="shared" si="12"/>
        <v>6 91T ш</v>
      </c>
      <c r="P22" t="str">
        <f t="shared" si="13"/>
        <v>T</v>
      </c>
      <c r="Q22" t="str">
        <f t="shared" si="6"/>
        <v/>
      </c>
      <c r="R22" t="str">
        <f t="shared" si="7"/>
        <v xml:space="preserve">Bridgestone IC7000 </v>
      </c>
      <c r="S22" t="str">
        <f t="shared" si="8"/>
        <v>205/55/16</v>
      </c>
      <c r="T22" t="str">
        <f t="shared" si="9"/>
        <v>IC7000</v>
      </c>
      <c r="U22" t="str">
        <f t="shared" si="10"/>
        <v>205/55/16 Bridgestone IC7000 T шип</v>
      </c>
      <c r="V22" t="str">
        <f t="shared" si="11"/>
        <v>205/55/16 Bridgestone IC7000 T шип</v>
      </c>
      <c r="W22" t="s">
        <v>497</v>
      </c>
      <c r="X22" t="s">
        <v>499</v>
      </c>
      <c r="Y22" s="25">
        <v>20</v>
      </c>
      <c r="Z22" s="27">
        <v>4209</v>
      </c>
    </row>
    <row r="23" spans="1:26" ht="12.75" customHeight="1" x14ac:dyDescent="0.2">
      <c r="A23" s="14" t="s">
        <v>45</v>
      </c>
      <c r="B23" s="14" t="s">
        <v>46</v>
      </c>
      <c r="C23" s="19" t="s">
        <v>47</v>
      </c>
      <c r="D23" s="16">
        <v>2566</v>
      </c>
      <c r="E23" s="17">
        <v>105</v>
      </c>
      <c r="F23" s="17">
        <v>1</v>
      </c>
      <c r="G23" s="25">
        <v>16</v>
      </c>
      <c r="H23" s="22"/>
      <c r="I23" t="str">
        <f t="shared" si="0"/>
        <v>185</v>
      </c>
      <c r="J23" t="str">
        <f t="shared" si="3"/>
        <v>65</v>
      </c>
      <c r="K23" t="str">
        <f t="shared" si="4"/>
        <v>14</v>
      </c>
      <c r="L23" t="str">
        <f t="shared" si="1"/>
        <v>Bridgestone</v>
      </c>
      <c r="M23" t="str">
        <f t="shared" si="14"/>
        <v/>
      </c>
      <c r="N23" t="str">
        <f t="shared" si="5"/>
        <v>Bridgestone REVO-GZ 185/65/14 86 S</v>
      </c>
      <c r="O23" t="str">
        <f t="shared" si="12"/>
        <v>4 86 S</v>
      </c>
      <c r="P23" t="str">
        <f t="shared" si="13"/>
        <v>S</v>
      </c>
      <c r="Q23" t="str">
        <f t="shared" si="6"/>
        <v/>
      </c>
      <c r="R23" t="str">
        <f t="shared" si="7"/>
        <v xml:space="preserve">Bridgestone REVO-GZ </v>
      </c>
      <c r="S23" t="str">
        <f t="shared" si="8"/>
        <v>185/65/14</v>
      </c>
      <c r="T23" t="str">
        <f t="shared" si="9"/>
        <v>REVO-GZ</v>
      </c>
      <c r="U23" t="str">
        <f t="shared" si="10"/>
        <v xml:space="preserve">185/65/14 Bridgestone REVO-GZ S </v>
      </c>
      <c r="V23" t="str">
        <f>TRIM(IF(P23=0,I23&amp;"/"&amp;J23&amp;"/"&amp;K23&amp;" "&amp;L23&amp;" "&amp;T23&amp;""&amp;IF(ISNUMBER(FIND("XL",N23))," XL","")&amp;" "&amp;Q23&amp;" "&amp;M23,I23&amp;"/"&amp;J23&amp;"/"&amp;K23&amp;" "&amp;L23&amp;" "&amp;T23&amp;""&amp;IF(ISNUMBER(FIND("XL",N23))," XL","")&amp;" "&amp;P23&amp;" "&amp;M23))</f>
        <v>185/65/14 Bridgestone REVO-GZ S</v>
      </c>
      <c r="W23" t="s">
        <v>500</v>
      </c>
      <c r="X23" t="s">
        <v>499</v>
      </c>
      <c r="Y23" s="25">
        <v>16</v>
      </c>
      <c r="Z23" s="27">
        <v>2566</v>
      </c>
    </row>
    <row r="24" spans="1:26" ht="12.75" customHeight="1" x14ac:dyDescent="0.2">
      <c r="A24" s="14" t="s">
        <v>48</v>
      </c>
      <c r="B24" s="14" t="s">
        <v>49</v>
      </c>
      <c r="C24" s="19" t="s">
        <v>50</v>
      </c>
      <c r="D24" s="16">
        <v>3313</v>
      </c>
      <c r="E24" s="17">
        <v>4</v>
      </c>
      <c r="F24" s="18" t="s">
        <v>9</v>
      </c>
      <c r="G24" s="25">
        <v>6</v>
      </c>
      <c r="H24" s="22"/>
      <c r="I24" t="str">
        <f t="shared" si="0"/>
        <v>195</v>
      </c>
      <c r="J24" t="str">
        <f t="shared" si="3"/>
        <v>50</v>
      </c>
      <c r="K24" t="str">
        <f t="shared" si="4"/>
        <v>15</v>
      </c>
      <c r="L24" t="str">
        <f t="shared" si="1"/>
        <v>Bridgestone</v>
      </c>
      <c r="M24" t="str">
        <f t="shared" si="14"/>
        <v/>
      </c>
      <c r="N24" t="str">
        <f t="shared" si="5"/>
        <v>Bridgestone REVO-GZ 195/50/15 82S</v>
      </c>
      <c r="O24" t="str">
        <f t="shared" si="12"/>
        <v>15 82S</v>
      </c>
      <c r="P24" t="str">
        <f t="shared" si="13"/>
        <v>S</v>
      </c>
      <c r="Q24" t="str">
        <f t="shared" si="6"/>
        <v/>
      </c>
      <c r="R24" t="str">
        <f t="shared" si="7"/>
        <v xml:space="preserve">Bridgestone REVO-GZ </v>
      </c>
      <c r="S24" t="str">
        <f t="shared" si="8"/>
        <v>195/50/15</v>
      </c>
      <c r="T24" t="str">
        <f t="shared" si="9"/>
        <v>REVO-GZ</v>
      </c>
      <c r="U24" t="str">
        <f t="shared" si="10"/>
        <v xml:space="preserve">195/50/15 Bridgestone REVO-GZ S </v>
      </c>
      <c r="V24" t="str">
        <f t="shared" si="11"/>
        <v>195/50/15 Bridgestone REVO-GZ S</v>
      </c>
      <c r="W24" t="s">
        <v>501</v>
      </c>
      <c r="X24" t="s">
        <v>499</v>
      </c>
      <c r="Y24" s="25">
        <v>6</v>
      </c>
      <c r="Z24" s="27">
        <v>3313</v>
      </c>
    </row>
    <row r="25" spans="1:26" ht="12.75" customHeight="1" x14ac:dyDescent="0.2">
      <c r="A25" s="14" t="s">
        <v>51</v>
      </c>
      <c r="B25" s="14" t="s">
        <v>52</v>
      </c>
      <c r="C25" s="19" t="s">
        <v>53</v>
      </c>
      <c r="D25" s="16">
        <v>3279</v>
      </c>
      <c r="E25" s="17">
        <v>24</v>
      </c>
      <c r="F25" s="18" t="s">
        <v>9</v>
      </c>
      <c r="G25" s="25">
        <v>4</v>
      </c>
      <c r="H25" s="22"/>
      <c r="I25" t="str">
        <f t="shared" si="0"/>
        <v>195</v>
      </c>
      <c r="J25" t="str">
        <f t="shared" si="3"/>
        <v>55</v>
      </c>
      <c r="K25" t="str">
        <f t="shared" si="4"/>
        <v>15</v>
      </c>
      <c r="L25" t="str">
        <f t="shared" si="1"/>
        <v>Bridgestone</v>
      </c>
      <c r="M25" t="str">
        <f t="shared" si="14"/>
        <v/>
      </c>
      <c r="N25" t="str">
        <f t="shared" si="5"/>
        <v>Bridgestone REVO-GZ 195/55/15 85S</v>
      </c>
      <c r="O25" t="str">
        <f t="shared" si="12"/>
        <v>15 85S</v>
      </c>
      <c r="P25" t="str">
        <f t="shared" si="13"/>
        <v>S</v>
      </c>
      <c r="Q25" t="str">
        <f t="shared" si="6"/>
        <v/>
      </c>
      <c r="R25" t="str">
        <f t="shared" si="7"/>
        <v xml:space="preserve">Bridgestone REVO-GZ </v>
      </c>
      <c r="S25" t="str">
        <f t="shared" si="8"/>
        <v>195/55/15</v>
      </c>
      <c r="T25" t="str">
        <f t="shared" si="9"/>
        <v>REVO-GZ</v>
      </c>
      <c r="U25" t="str">
        <f t="shared" si="10"/>
        <v xml:space="preserve">195/55/15 Bridgestone REVO-GZ S </v>
      </c>
      <c r="V25" t="str">
        <f t="shared" si="11"/>
        <v>195/55/15 Bridgestone REVO-GZ S</v>
      </c>
      <c r="W25" t="s">
        <v>502</v>
      </c>
      <c r="X25" t="s">
        <v>499</v>
      </c>
      <c r="Y25" s="25">
        <v>4</v>
      </c>
      <c r="Z25" s="27">
        <v>3279</v>
      </c>
    </row>
    <row r="26" spans="1:26" ht="12.75" customHeight="1" x14ac:dyDescent="0.2">
      <c r="A26" s="14" t="s">
        <v>54</v>
      </c>
      <c r="B26" s="14" t="s">
        <v>55</v>
      </c>
      <c r="C26" s="19" t="s">
        <v>56</v>
      </c>
      <c r="D26" s="16">
        <v>3972</v>
      </c>
      <c r="E26" s="18" t="s">
        <v>9</v>
      </c>
      <c r="F26" s="17">
        <v>3</v>
      </c>
      <c r="G26" s="25">
        <v>0</v>
      </c>
      <c r="H26" s="22"/>
      <c r="I26" t="str">
        <f t="shared" si="0"/>
        <v>195</v>
      </c>
      <c r="J26" t="str">
        <f t="shared" si="3"/>
        <v>55</v>
      </c>
      <c r="K26" t="str">
        <f t="shared" si="4"/>
        <v>16</v>
      </c>
      <c r="L26" t="str">
        <f t="shared" si="1"/>
        <v>Bridgestone</v>
      </c>
      <c r="M26" t="str">
        <f t="shared" si="14"/>
        <v/>
      </c>
      <c r="N26" t="str">
        <f t="shared" si="5"/>
        <v>Bridgestone REVO-GZ 195/55/16 87S</v>
      </c>
      <c r="O26" t="str">
        <f t="shared" si="12"/>
        <v>16 87S</v>
      </c>
      <c r="P26" t="str">
        <f t="shared" si="13"/>
        <v>S</v>
      </c>
      <c r="Q26" t="str">
        <f t="shared" si="6"/>
        <v/>
      </c>
      <c r="R26" t="str">
        <f t="shared" si="7"/>
        <v xml:space="preserve">Bridgestone REVO-GZ </v>
      </c>
      <c r="S26" t="str">
        <f t="shared" si="8"/>
        <v>195/55/16</v>
      </c>
      <c r="T26" t="str">
        <f t="shared" si="9"/>
        <v>REVO-GZ</v>
      </c>
      <c r="U26" t="str">
        <f t="shared" si="10"/>
        <v xml:space="preserve">195/55/16 Bridgestone REVO-GZ S </v>
      </c>
      <c r="V26" t="str">
        <f t="shared" si="11"/>
        <v>195/55/16 Bridgestone REVO-GZ S</v>
      </c>
      <c r="W26" t="s">
        <v>503</v>
      </c>
      <c r="X26" t="s">
        <v>499</v>
      </c>
      <c r="Y26" s="25">
        <v>0</v>
      </c>
      <c r="Z26" s="27">
        <v>3972</v>
      </c>
    </row>
    <row r="27" spans="1:26" ht="12.75" customHeight="1" x14ac:dyDescent="0.2">
      <c r="A27" s="14" t="s">
        <v>57</v>
      </c>
      <c r="B27" s="14" t="s">
        <v>58</v>
      </c>
      <c r="C27" s="19" t="s">
        <v>59</v>
      </c>
      <c r="D27" s="16">
        <v>2894</v>
      </c>
      <c r="E27" s="17">
        <v>60</v>
      </c>
      <c r="F27" s="18" t="s">
        <v>9</v>
      </c>
      <c r="G27" s="25">
        <v>8</v>
      </c>
      <c r="H27" s="22"/>
      <c r="I27" t="str">
        <f t="shared" si="0"/>
        <v>195</v>
      </c>
      <c r="J27" t="str">
        <f t="shared" si="3"/>
        <v>60</v>
      </c>
      <c r="K27" t="str">
        <f t="shared" si="4"/>
        <v>15</v>
      </c>
      <c r="L27" t="str">
        <f t="shared" si="1"/>
        <v>Bridgestone</v>
      </c>
      <c r="M27" t="str">
        <f t="shared" si="14"/>
        <v/>
      </c>
      <c r="N27" t="str">
        <f t="shared" si="5"/>
        <v>Bridgestone REVO-GZ 195/60/15 88S</v>
      </c>
      <c r="O27" t="str">
        <f t="shared" si="12"/>
        <v>15 88S</v>
      </c>
      <c r="P27" t="str">
        <f t="shared" si="13"/>
        <v>S</v>
      </c>
      <c r="Q27" t="str">
        <f t="shared" si="6"/>
        <v/>
      </c>
      <c r="R27" t="str">
        <f t="shared" si="7"/>
        <v xml:space="preserve">Bridgestone REVO-GZ </v>
      </c>
      <c r="S27" t="str">
        <f t="shared" si="8"/>
        <v>195/60/15</v>
      </c>
      <c r="T27" t="str">
        <f t="shared" si="9"/>
        <v>REVO-GZ</v>
      </c>
      <c r="U27" t="str">
        <f t="shared" si="10"/>
        <v xml:space="preserve">195/60/15 Bridgestone REVO-GZ S </v>
      </c>
      <c r="V27" t="str">
        <f t="shared" si="11"/>
        <v>195/60/15 Bridgestone REVO-GZ S</v>
      </c>
      <c r="W27" t="s">
        <v>504</v>
      </c>
      <c r="X27" t="s">
        <v>499</v>
      </c>
      <c r="Y27" s="25">
        <v>8</v>
      </c>
      <c r="Z27" s="27">
        <v>2894</v>
      </c>
    </row>
    <row r="28" spans="1:26" ht="12.75" customHeight="1" x14ac:dyDescent="0.2">
      <c r="A28" s="14" t="s">
        <v>60</v>
      </c>
      <c r="B28" s="14" t="s">
        <v>61</v>
      </c>
      <c r="C28" s="19" t="s">
        <v>62</v>
      </c>
      <c r="D28" s="16">
        <v>2733</v>
      </c>
      <c r="E28" s="17">
        <v>1</v>
      </c>
      <c r="F28" s="18" t="s">
        <v>9</v>
      </c>
      <c r="G28" s="25">
        <v>4</v>
      </c>
      <c r="H28" s="22"/>
      <c r="I28" t="str">
        <f t="shared" si="0"/>
        <v>195</v>
      </c>
      <c r="J28" t="str">
        <f t="shared" si="3"/>
        <v>65</v>
      </c>
      <c r="K28" t="str">
        <f t="shared" si="4"/>
        <v>15</v>
      </c>
      <c r="L28" t="str">
        <f t="shared" si="1"/>
        <v>Bridgestone</v>
      </c>
      <c r="M28" t="str">
        <f t="shared" si="14"/>
        <v/>
      </c>
      <c r="N28" t="str">
        <f t="shared" si="5"/>
        <v>Bridgestone REVO-GZ 195/65/15 91S</v>
      </c>
      <c r="O28" t="str">
        <f t="shared" si="12"/>
        <v>15 91S</v>
      </c>
      <c r="P28" t="str">
        <f t="shared" si="13"/>
        <v>S</v>
      </c>
      <c r="Q28" t="str">
        <f t="shared" si="6"/>
        <v/>
      </c>
      <c r="R28" t="str">
        <f t="shared" ref="R28:R91" si="15">LEFT(B28,FIND(S28,B28,1)-1)</f>
        <v xml:space="preserve">Bridgestone REVO-GZ </v>
      </c>
      <c r="S28" t="str">
        <f t="shared" si="8"/>
        <v>195/65/15</v>
      </c>
      <c r="T28" t="str">
        <f t="shared" si="9"/>
        <v>REVO-GZ</v>
      </c>
      <c r="U28" t="str">
        <f t="shared" si="10"/>
        <v xml:space="preserve">195/65/15 Bridgestone REVO-GZ S </v>
      </c>
      <c r="V28" t="str">
        <f t="shared" si="11"/>
        <v>195/65/15 Bridgestone REVO-GZ S</v>
      </c>
      <c r="W28" t="s">
        <v>505</v>
      </c>
      <c r="X28" t="s">
        <v>499</v>
      </c>
      <c r="Y28" s="25">
        <v>4</v>
      </c>
      <c r="Z28" s="27">
        <v>2733</v>
      </c>
    </row>
    <row r="29" spans="1:26" ht="12.75" customHeight="1" x14ac:dyDescent="0.2">
      <c r="A29" s="14" t="s">
        <v>63</v>
      </c>
      <c r="B29" s="14" t="s">
        <v>64</v>
      </c>
      <c r="C29" s="19"/>
      <c r="D29" s="16">
        <v>4644</v>
      </c>
      <c r="E29" s="17">
        <v>4</v>
      </c>
      <c r="F29" s="18" t="s">
        <v>9</v>
      </c>
      <c r="G29" s="25">
        <v>4</v>
      </c>
      <c r="H29" s="22"/>
      <c r="I29" t="str">
        <f t="shared" si="0"/>
        <v>205</v>
      </c>
      <c r="J29" t="str">
        <f t="shared" si="3"/>
        <v>50</v>
      </c>
      <c r="K29" t="str">
        <f t="shared" si="4"/>
        <v>17</v>
      </c>
      <c r="L29" t="str">
        <f t="shared" si="1"/>
        <v>Bridgestone</v>
      </c>
      <c r="M29" t="str">
        <f t="shared" si="14"/>
        <v/>
      </c>
      <c r="N29" t="str">
        <f t="shared" si="5"/>
        <v>Bridgestone REVO-GZ 205/50/17 S 89</v>
      </c>
      <c r="O29" t="str">
        <f t="shared" si="12"/>
        <v>7 S 89</v>
      </c>
      <c r="P29" t="str">
        <f t="shared" si="13"/>
        <v>S</v>
      </c>
      <c r="Q29" t="str">
        <f t="shared" si="6"/>
        <v/>
      </c>
      <c r="R29" t="str">
        <f t="shared" si="15"/>
        <v xml:space="preserve">Bridgestone REVO-GZ </v>
      </c>
      <c r="S29" t="str">
        <f t="shared" si="8"/>
        <v>205/50/17</v>
      </c>
      <c r="T29" t="str">
        <f t="shared" si="9"/>
        <v>REVO-GZ</v>
      </c>
      <c r="U29" t="str">
        <f t="shared" si="10"/>
        <v xml:space="preserve">205/50/17 Bridgestone REVO-GZ S </v>
      </c>
      <c r="V29" t="str">
        <f t="shared" si="11"/>
        <v>205/50/17 Bridgestone REVO-GZ S</v>
      </c>
      <c r="W29" t="s">
        <v>506</v>
      </c>
      <c r="X29" t="s">
        <v>499</v>
      </c>
      <c r="Y29" s="25">
        <v>4</v>
      </c>
      <c r="Z29" s="27">
        <v>4644</v>
      </c>
    </row>
    <row r="30" spans="1:26" ht="12.75" customHeight="1" x14ac:dyDescent="0.2">
      <c r="A30" s="14" t="s">
        <v>65</v>
      </c>
      <c r="B30" s="14" t="s">
        <v>66</v>
      </c>
      <c r="C30" s="19" t="s">
        <v>67</v>
      </c>
      <c r="D30" s="16">
        <v>4382</v>
      </c>
      <c r="E30" s="18" t="s">
        <v>9</v>
      </c>
      <c r="F30" s="17">
        <v>1</v>
      </c>
      <c r="G30" s="25">
        <v>0</v>
      </c>
      <c r="H30" s="22"/>
      <c r="I30" t="str">
        <f t="shared" si="0"/>
        <v>205</v>
      </c>
      <c r="J30" t="str">
        <f t="shared" si="3"/>
        <v>55</v>
      </c>
      <c r="K30" t="str">
        <f t="shared" si="4"/>
        <v>16</v>
      </c>
      <c r="L30" t="str">
        <f t="shared" si="1"/>
        <v>Bridgestone</v>
      </c>
      <c r="M30" t="str">
        <f t="shared" si="14"/>
        <v/>
      </c>
      <c r="N30" t="str">
        <f t="shared" si="5"/>
        <v>Bridgestone REVO-GZ 205/55/16 91 S</v>
      </c>
      <c r="O30" t="str">
        <f t="shared" si="12"/>
        <v>6 91 S</v>
      </c>
      <c r="P30" t="str">
        <f t="shared" si="13"/>
        <v>S</v>
      </c>
      <c r="Q30" t="str">
        <f t="shared" si="6"/>
        <v/>
      </c>
      <c r="R30" t="str">
        <f t="shared" si="15"/>
        <v xml:space="preserve">Bridgestone REVO-GZ </v>
      </c>
      <c r="S30" t="str">
        <f t="shared" si="8"/>
        <v>205/55/16</v>
      </c>
      <c r="T30" t="str">
        <f t="shared" si="9"/>
        <v>REVO-GZ</v>
      </c>
      <c r="U30" t="str">
        <f t="shared" si="10"/>
        <v xml:space="preserve">205/55/16 Bridgestone REVO-GZ S </v>
      </c>
      <c r="V30" t="str">
        <f t="shared" si="11"/>
        <v>205/55/16 Bridgestone REVO-GZ S</v>
      </c>
      <c r="W30" t="s">
        <v>507</v>
      </c>
      <c r="X30" t="s">
        <v>499</v>
      </c>
      <c r="Y30" s="25">
        <v>0</v>
      </c>
      <c r="Z30" s="27">
        <v>4382</v>
      </c>
    </row>
    <row r="31" spans="1:26" ht="12.75" customHeight="1" x14ac:dyDescent="0.2">
      <c r="A31" s="14" t="s">
        <v>68</v>
      </c>
      <c r="B31" s="14" t="s">
        <v>69</v>
      </c>
      <c r="C31" s="19" t="s">
        <v>70</v>
      </c>
      <c r="D31" s="16">
        <v>3193</v>
      </c>
      <c r="E31" s="18" t="s">
        <v>9</v>
      </c>
      <c r="F31" s="18" t="s">
        <v>9</v>
      </c>
      <c r="G31" s="25">
        <v>4</v>
      </c>
      <c r="H31" s="22"/>
      <c r="I31" t="str">
        <f t="shared" si="0"/>
        <v>205</v>
      </c>
      <c r="J31" t="str">
        <f t="shared" si="3"/>
        <v>60</v>
      </c>
      <c r="K31" t="str">
        <f t="shared" si="4"/>
        <v>15</v>
      </c>
      <c r="L31" t="str">
        <f t="shared" si="1"/>
        <v>Bridgestone</v>
      </c>
      <c r="M31" t="str">
        <f t="shared" si="14"/>
        <v/>
      </c>
      <c r="N31" t="str">
        <f t="shared" si="5"/>
        <v>Bridgestone REVO-GZ 205/60/15 91S</v>
      </c>
      <c r="O31" t="str">
        <f t="shared" si="12"/>
        <v>15 91S</v>
      </c>
      <c r="P31" t="str">
        <f t="shared" si="13"/>
        <v>S</v>
      </c>
      <c r="Q31" t="str">
        <f t="shared" si="6"/>
        <v/>
      </c>
      <c r="R31" t="str">
        <f t="shared" si="15"/>
        <v xml:space="preserve">Bridgestone REVO-GZ </v>
      </c>
      <c r="S31" t="str">
        <f t="shared" si="8"/>
        <v>205/60/15</v>
      </c>
      <c r="T31" t="str">
        <f t="shared" si="9"/>
        <v>REVO-GZ</v>
      </c>
      <c r="U31" t="str">
        <f t="shared" si="10"/>
        <v xml:space="preserve">205/60/15 Bridgestone REVO-GZ S </v>
      </c>
      <c r="V31" t="str">
        <f t="shared" si="11"/>
        <v>205/60/15 Bridgestone REVO-GZ S</v>
      </c>
      <c r="W31" t="s">
        <v>508</v>
      </c>
      <c r="X31" t="s">
        <v>499</v>
      </c>
      <c r="Y31" s="25">
        <v>4</v>
      </c>
      <c r="Z31" s="27">
        <v>3193</v>
      </c>
    </row>
    <row r="32" spans="1:26" ht="12.75" customHeight="1" x14ac:dyDescent="0.2">
      <c r="A32" s="14" t="s">
        <v>71</v>
      </c>
      <c r="B32" s="14" t="s">
        <v>72</v>
      </c>
      <c r="C32" s="19" t="s">
        <v>73</v>
      </c>
      <c r="D32" s="16">
        <v>6685</v>
      </c>
      <c r="E32" s="18" t="s">
        <v>9</v>
      </c>
      <c r="F32" s="17">
        <v>4</v>
      </c>
      <c r="G32" s="25">
        <v>0</v>
      </c>
      <c r="H32" s="22"/>
      <c r="I32" t="str">
        <f t="shared" si="0"/>
        <v>215</v>
      </c>
      <c r="J32" t="str">
        <f t="shared" si="3"/>
        <v>45</v>
      </c>
      <c r="K32" t="str">
        <f t="shared" si="4"/>
        <v>17</v>
      </c>
      <c r="L32" t="str">
        <f t="shared" si="1"/>
        <v>Bridgestone</v>
      </c>
      <c r="M32" t="str">
        <f t="shared" si="14"/>
        <v/>
      </c>
      <c r="N32" t="str">
        <f t="shared" si="5"/>
        <v>Bridgestone REVO-GZ 215/45/17 S 87</v>
      </c>
      <c r="O32" t="str">
        <f t="shared" si="12"/>
        <v>7 S 87</v>
      </c>
      <c r="P32" t="str">
        <f t="shared" si="13"/>
        <v>S</v>
      </c>
      <c r="Q32" t="str">
        <f t="shared" si="6"/>
        <v/>
      </c>
      <c r="R32" t="str">
        <f t="shared" si="15"/>
        <v xml:space="preserve">Bridgestone REVO-GZ </v>
      </c>
      <c r="S32" t="str">
        <f t="shared" si="8"/>
        <v>215/45/17</v>
      </c>
      <c r="T32" t="str">
        <f t="shared" si="9"/>
        <v>REVO-GZ</v>
      </c>
      <c r="U32" t="str">
        <f t="shared" si="10"/>
        <v xml:space="preserve">215/45/17 Bridgestone REVO-GZ S </v>
      </c>
      <c r="V32" t="str">
        <f t="shared" si="11"/>
        <v>215/45/17 Bridgestone REVO-GZ S</v>
      </c>
      <c r="W32" t="s">
        <v>509</v>
      </c>
      <c r="X32" t="s">
        <v>499</v>
      </c>
      <c r="Y32" s="25">
        <v>0</v>
      </c>
      <c r="Z32" s="27">
        <v>6685</v>
      </c>
    </row>
    <row r="33" spans="1:26" ht="12.75" customHeight="1" x14ac:dyDescent="0.2">
      <c r="A33" s="14" t="s">
        <v>74</v>
      </c>
      <c r="B33" s="14" t="s">
        <v>75</v>
      </c>
      <c r="C33" s="19" t="s">
        <v>76</v>
      </c>
      <c r="D33" s="16">
        <v>7124</v>
      </c>
      <c r="E33" s="17">
        <v>74</v>
      </c>
      <c r="F33" s="18" t="s">
        <v>9</v>
      </c>
      <c r="G33" s="25">
        <v>9</v>
      </c>
      <c r="H33" s="22"/>
      <c r="I33" t="str">
        <f t="shared" si="0"/>
        <v>215</v>
      </c>
      <c r="J33" t="str">
        <f t="shared" si="3"/>
        <v>55</v>
      </c>
      <c r="K33" t="str">
        <f t="shared" si="4"/>
        <v>17</v>
      </c>
      <c r="L33" t="str">
        <f t="shared" si="1"/>
        <v>Bridgestone</v>
      </c>
      <c r="M33" t="str">
        <f t="shared" si="14"/>
        <v/>
      </c>
      <c r="N33" t="str">
        <f t="shared" si="5"/>
        <v>Bridgestone REVO-GZ 215/55/17 94 S</v>
      </c>
      <c r="O33" t="str">
        <f t="shared" si="12"/>
        <v>7 94 S</v>
      </c>
      <c r="P33" t="str">
        <f t="shared" si="13"/>
        <v>S</v>
      </c>
      <c r="Q33" t="str">
        <f t="shared" si="6"/>
        <v/>
      </c>
      <c r="R33" t="str">
        <f t="shared" si="15"/>
        <v xml:space="preserve">Bridgestone REVO-GZ </v>
      </c>
      <c r="S33" t="str">
        <f t="shared" si="8"/>
        <v>215/55/17</v>
      </c>
      <c r="T33" t="str">
        <f t="shared" si="9"/>
        <v>REVO-GZ</v>
      </c>
      <c r="U33" t="str">
        <f t="shared" si="10"/>
        <v xml:space="preserve">215/55/17 Bridgestone REVO-GZ S </v>
      </c>
      <c r="V33" t="str">
        <f t="shared" si="11"/>
        <v>215/55/17 Bridgestone REVO-GZ S</v>
      </c>
      <c r="W33" t="s">
        <v>510</v>
      </c>
      <c r="X33" t="s">
        <v>499</v>
      </c>
      <c r="Y33" s="25">
        <v>9</v>
      </c>
      <c r="Z33" s="27">
        <v>7124</v>
      </c>
    </row>
    <row r="34" spans="1:26" ht="12.75" customHeight="1" x14ac:dyDescent="0.2">
      <c r="A34" s="14" t="s">
        <v>77</v>
      </c>
      <c r="B34" s="14" t="s">
        <v>78</v>
      </c>
      <c r="C34" s="19"/>
      <c r="D34" s="16">
        <v>5499</v>
      </c>
      <c r="E34" s="17">
        <v>3</v>
      </c>
      <c r="F34" s="18" t="s">
        <v>9</v>
      </c>
      <c r="G34" s="25">
        <v>0</v>
      </c>
      <c r="H34" s="22"/>
      <c r="I34" t="str">
        <f t="shared" si="0"/>
        <v>215</v>
      </c>
      <c r="J34" t="str">
        <f t="shared" si="3"/>
        <v>60</v>
      </c>
      <c r="K34" t="str">
        <f t="shared" si="4"/>
        <v>17</v>
      </c>
      <c r="L34" t="str">
        <f t="shared" si="1"/>
        <v>Bridgestone</v>
      </c>
      <c r="M34" t="str">
        <f t="shared" si="14"/>
        <v/>
      </c>
      <c r="N34" t="str">
        <f t="shared" si="5"/>
        <v>Bridgestone REVO-GZ 215/60/17 96S</v>
      </c>
      <c r="O34" t="str">
        <f t="shared" si="12"/>
        <v>17 96S</v>
      </c>
      <c r="P34" t="str">
        <f t="shared" si="13"/>
        <v>S</v>
      </c>
      <c r="Q34" t="str">
        <f t="shared" si="6"/>
        <v/>
      </c>
      <c r="R34" t="str">
        <f t="shared" si="15"/>
        <v xml:space="preserve">Bridgestone REVO-GZ </v>
      </c>
      <c r="S34" t="str">
        <f t="shared" si="8"/>
        <v>215/60/17</v>
      </c>
      <c r="T34" t="str">
        <f t="shared" si="9"/>
        <v>REVO-GZ</v>
      </c>
      <c r="U34" t="str">
        <f t="shared" si="10"/>
        <v xml:space="preserve">215/60/17 Bridgestone REVO-GZ S </v>
      </c>
      <c r="V34" t="str">
        <f t="shared" si="11"/>
        <v>215/60/17 Bridgestone REVO-GZ S</v>
      </c>
      <c r="W34" t="s">
        <v>511</v>
      </c>
      <c r="X34" t="s">
        <v>499</v>
      </c>
      <c r="Y34" s="25">
        <v>0</v>
      </c>
      <c r="Z34" s="27">
        <v>5499</v>
      </c>
    </row>
    <row r="35" spans="1:26" ht="12.75" customHeight="1" x14ac:dyDescent="0.2">
      <c r="A35" s="14" t="s">
        <v>79</v>
      </c>
      <c r="B35" s="14" t="s">
        <v>80</v>
      </c>
      <c r="C35" s="19" t="s">
        <v>81</v>
      </c>
      <c r="D35" s="16">
        <v>7048</v>
      </c>
      <c r="E35" s="17">
        <v>2</v>
      </c>
      <c r="F35" s="18" t="s">
        <v>9</v>
      </c>
      <c r="G35" s="25">
        <v>0</v>
      </c>
      <c r="H35" s="22"/>
      <c r="I35" t="str">
        <f t="shared" si="0"/>
        <v>225</v>
      </c>
      <c r="J35" t="str">
        <f t="shared" si="3"/>
        <v>55</v>
      </c>
      <c r="K35" t="str">
        <f t="shared" si="4"/>
        <v>17</v>
      </c>
      <c r="L35" t="str">
        <f t="shared" si="1"/>
        <v>Bridgestone</v>
      </c>
      <c r="M35" t="str">
        <f t="shared" si="14"/>
        <v/>
      </c>
      <c r="N35" t="str">
        <f t="shared" si="5"/>
        <v>Bridgestone REVO-GZ 225/55/17 97 S</v>
      </c>
      <c r="O35" t="str">
        <f t="shared" si="12"/>
        <v>7 97 S</v>
      </c>
      <c r="P35" t="str">
        <f t="shared" si="13"/>
        <v>S</v>
      </c>
      <c r="Q35" t="str">
        <f t="shared" si="6"/>
        <v/>
      </c>
      <c r="R35" t="str">
        <f t="shared" si="15"/>
        <v xml:space="preserve">Bridgestone REVO-GZ </v>
      </c>
      <c r="S35" t="str">
        <f t="shared" si="8"/>
        <v>225/55/17</v>
      </c>
      <c r="T35" t="str">
        <f t="shared" si="9"/>
        <v>REVO-GZ</v>
      </c>
      <c r="U35" t="str">
        <f t="shared" si="10"/>
        <v xml:space="preserve">225/55/17 Bridgestone REVO-GZ S </v>
      </c>
      <c r="V35" t="str">
        <f t="shared" si="11"/>
        <v>225/55/17 Bridgestone REVO-GZ S</v>
      </c>
      <c r="W35" t="s">
        <v>512</v>
      </c>
      <c r="X35" t="s">
        <v>499</v>
      </c>
      <c r="Y35" s="25">
        <v>0</v>
      </c>
      <c r="Z35" s="27">
        <v>7048</v>
      </c>
    </row>
    <row r="36" spans="1:26" ht="12.75" customHeight="1" x14ac:dyDescent="0.2">
      <c r="A36" s="14" t="s">
        <v>82</v>
      </c>
      <c r="B36" s="14" t="s">
        <v>354</v>
      </c>
      <c r="C36" s="19" t="s">
        <v>83</v>
      </c>
      <c r="D36" s="16">
        <v>4533</v>
      </c>
      <c r="E36" s="17">
        <v>52</v>
      </c>
      <c r="F36" s="18" t="s">
        <v>9</v>
      </c>
      <c r="G36" s="25">
        <v>8</v>
      </c>
      <c r="H36" s="22"/>
      <c r="I36" t="str">
        <f t="shared" si="0"/>
        <v>205</v>
      </c>
      <c r="J36" t="str">
        <f t="shared" si="3"/>
        <v>55</v>
      </c>
      <c r="K36" t="str">
        <f t="shared" si="4"/>
        <v>16</v>
      </c>
      <c r="L36" t="str">
        <f t="shared" si="1"/>
        <v>Bridgestone</v>
      </c>
      <c r="M36" t="str">
        <f t="shared" si="14"/>
        <v>шип</v>
      </c>
      <c r="N36" t="str">
        <f t="shared" si="5"/>
        <v>Bridgestone SPIKE-01 205/55/16 91T Ш</v>
      </c>
      <c r="O36" t="str">
        <f t="shared" si="12"/>
        <v>6 91T Ш</v>
      </c>
      <c r="P36" t="str">
        <f t="shared" si="13"/>
        <v>T</v>
      </c>
      <c r="Q36" t="str">
        <f t="shared" si="6"/>
        <v/>
      </c>
      <c r="R36" t="str">
        <f t="shared" si="15"/>
        <v xml:space="preserve">Bridgestone SPIKE-01 </v>
      </c>
      <c r="S36" t="str">
        <f t="shared" si="8"/>
        <v>205/55/16</v>
      </c>
      <c r="T36" t="str">
        <f t="shared" si="9"/>
        <v>SPIKE-01</v>
      </c>
      <c r="U36" t="str">
        <f t="shared" si="10"/>
        <v>205/55/16 Bridgestone SPIKE-01 T шип</v>
      </c>
      <c r="V36" t="str">
        <f t="shared" si="11"/>
        <v>205/55/16 Bridgestone SPIKE-01 T шип</v>
      </c>
      <c r="W36" t="s">
        <v>372</v>
      </c>
      <c r="X36" t="s">
        <v>499</v>
      </c>
      <c r="Y36" s="25">
        <v>8</v>
      </c>
      <c r="Z36" s="27">
        <v>4533</v>
      </c>
    </row>
    <row r="37" spans="1:26" ht="12.75" customHeight="1" x14ac:dyDescent="0.2">
      <c r="A37" s="14" t="s">
        <v>84</v>
      </c>
      <c r="B37" s="14" t="s">
        <v>85</v>
      </c>
      <c r="C37" s="19" t="s">
        <v>86</v>
      </c>
      <c r="D37" s="16">
        <v>2875</v>
      </c>
      <c r="E37" s="18" t="s">
        <v>9</v>
      </c>
      <c r="F37" s="18" t="s">
        <v>9</v>
      </c>
      <c r="G37" s="25">
        <v>16</v>
      </c>
      <c r="H37" s="22"/>
      <c r="I37" t="str">
        <f t="shared" si="0"/>
        <v>185</v>
      </c>
      <c r="J37" t="str">
        <f t="shared" si="3"/>
        <v>60</v>
      </c>
      <c r="K37" t="str">
        <f t="shared" si="4"/>
        <v>14</v>
      </c>
      <c r="L37" t="str">
        <f t="shared" si="1"/>
        <v>Bridgestone</v>
      </c>
      <c r="M37" t="str">
        <f t="shared" si="14"/>
        <v/>
      </c>
      <c r="N37" t="str">
        <f t="shared" si="5"/>
        <v>Bridgestone VRX 185/60/14 82S</v>
      </c>
      <c r="O37" t="str">
        <f t="shared" si="12"/>
        <v>14 82S</v>
      </c>
      <c r="P37" t="str">
        <f t="shared" si="13"/>
        <v>S</v>
      </c>
      <c r="Q37" t="str">
        <f t="shared" si="6"/>
        <v/>
      </c>
      <c r="R37" t="str">
        <f t="shared" si="15"/>
        <v xml:space="preserve">Bridgestone VRX </v>
      </c>
      <c r="S37" t="str">
        <f t="shared" si="8"/>
        <v>185/60/14</v>
      </c>
      <c r="T37" t="str">
        <f t="shared" si="9"/>
        <v>VRX</v>
      </c>
      <c r="U37" t="str">
        <f t="shared" si="10"/>
        <v xml:space="preserve">185/60/14 Bridgestone VRX S </v>
      </c>
      <c r="V37" t="str">
        <f t="shared" si="11"/>
        <v>185/60/14 Bridgestone VRX S</v>
      </c>
      <c r="W37" t="s">
        <v>373</v>
      </c>
      <c r="X37" t="s">
        <v>499</v>
      </c>
      <c r="Y37" s="25">
        <v>16</v>
      </c>
      <c r="Z37" s="27">
        <v>2875</v>
      </c>
    </row>
    <row r="38" spans="1:26" ht="12.75" customHeight="1" x14ac:dyDescent="0.2">
      <c r="A38" s="14" t="s">
        <v>87</v>
      </c>
      <c r="B38" s="14" t="s">
        <v>88</v>
      </c>
      <c r="C38" s="19" t="s">
        <v>89</v>
      </c>
      <c r="D38" s="16">
        <v>2901</v>
      </c>
      <c r="E38" s="18" t="s">
        <v>9</v>
      </c>
      <c r="F38" s="18" t="s">
        <v>9</v>
      </c>
      <c r="G38" s="25">
        <v>2</v>
      </c>
      <c r="H38" s="22"/>
      <c r="I38" t="str">
        <f t="shared" si="0"/>
        <v>185</v>
      </c>
      <c r="J38" t="str">
        <f t="shared" si="3"/>
        <v>65</v>
      </c>
      <c r="K38" t="str">
        <f t="shared" si="4"/>
        <v>15</v>
      </c>
      <c r="L38" t="str">
        <f t="shared" si="1"/>
        <v>Bridgestone</v>
      </c>
      <c r="M38" t="str">
        <f t="shared" si="14"/>
        <v/>
      </c>
      <c r="N38" t="str">
        <f t="shared" si="5"/>
        <v>Bridgestone VRX 185/65/15 88S</v>
      </c>
      <c r="O38" t="str">
        <f t="shared" si="12"/>
        <v>15 88S</v>
      </c>
      <c r="P38" t="str">
        <f t="shared" si="13"/>
        <v>S</v>
      </c>
      <c r="Q38" t="str">
        <f t="shared" si="6"/>
        <v/>
      </c>
      <c r="R38" t="str">
        <f t="shared" si="15"/>
        <v xml:space="preserve">Bridgestone VRX </v>
      </c>
      <c r="S38" t="str">
        <f t="shared" si="8"/>
        <v>185/65/15</v>
      </c>
      <c r="T38" t="str">
        <f t="shared" si="9"/>
        <v>VRX</v>
      </c>
      <c r="U38" t="str">
        <f t="shared" si="10"/>
        <v xml:space="preserve">185/65/15 Bridgestone VRX S </v>
      </c>
      <c r="V38" t="str">
        <f t="shared" si="11"/>
        <v>185/65/15 Bridgestone VRX S</v>
      </c>
      <c r="W38" t="s">
        <v>374</v>
      </c>
      <c r="X38" t="s">
        <v>499</v>
      </c>
      <c r="Y38" s="25">
        <v>2</v>
      </c>
      <c r="Z38" s="27">
        <v>2901</v>
      </c>
    </row>
    <row r="39" spans="1:26" ht="12.75" customHeight="1" x14ac:dyDescent="0.2">
      <c r="A39" s="14" t="s">
        <v>90</v>
      </c>
      <c r="B39" s="14" t="s">
        <v>91</v>
      </c>
      <c r="C39" s="19" t="s">
        <v>92</v>
      </c>
      <c r="D39" s="16">
        <v>3011</v>
      </c>
      <c r="E39" s="17">
        <v>4</v>
      </c>
      <c r="F39" s="18" t="s">
        <v>9</v>
      </c>
      <c r="G39" s="25">
        <v>16</v>
      </c>
      <c r="H39" s="22"/>
      <c r="I39" t="str">
        <f t="shared" si="0"/>
        <v>195</v>
      </c>
      <c r="J39" t="str">
        <f t="shared" si="3"/>
        <v>65</v>
      </c>
      <c r="K39" t="str">
        <f t="shared" si="4"/>
        <v>15</v>
      </c>
      <c r="L39" t="str">
        <f t="shared" si="1"/>
        <v>Bridgestone</v>
      </c>
      <c r="M39" t="str">
        <f t="shared" si="14"/>
        <v/>
      </c>
      <c r="N39" t="str">
        <f t="shared" si="5"/>
        <v>Bridgestone VRX 195/65/15 91S</v>
      </c>
      <c r="O39" t="str">
        <f t="shared" si="12"/>
        <v>15 91S</v>
      </c>
      <c r="P39" t="str">
        <f t="shared" si="13"/>
        <v>S</v>
      </c>
      <c r="Q39" t="str">
        <f t="shared" si="6"/>
        <v/>
      </c>
      <c r="R39" t="str">
        <f t="shared" si="15"/>
        <v xml:space="preserve">Bridgestone VRX </v>
      </c>
      <c r="S39" t="str">
        <f t="shared" si="8"/>
        <v>195/65/15</v>
      </c>
      <c r="T39" t="str">
        <f t="shared" si="9"/>
        <v>VRX</v>
      </c>
      <c r="U39" t="str">
        <f t="shared" si="10"/>
        <v xml:space="preserve">195/65/15 Bridgestone VRX S </v>
      </c>
      <c r="V39" t="str">
        <f t="shared" si="11"/>
        <v>195/65/15 Bridgestone VRX S</v>
      </c>
      <c r="W39" t="s">
        <v>375</v>
      </c>
      <c r="X39" t="s">
        <v>499</v>
      </c>
      <c r="Y39" s="25">
        <v>16</v>
      </c>
      <c r="Z39" s="27">
        <v>3011</v>
      </c>
    </row>
    <row r="40" spans="1:26" ht="12.75" customHeight="1" x14ac:dyDescent="0.2">
      <c r="A40" s="14" t="s">
        <v>93</v>
      </c>
      <c r="B40" s="14" t="s">
        <v>94</v>
      </c>
      <c r="C40" s="19"/>
      <c r="D40" s="16">
        <v>4472</v>
      </c>
      <c r="E40" s="18" t="s">
        <v>9</v>
      </c>
      <c r="F40" s="18" t="s">
        <v>9</v>
      </c>
      <c r="G40" s="25">
        <v>4</v>
      </c>
      <c r="H40" s="22"/>
      <c r="I40" t="str">
        <f t="shared" si="0"/>
        <v>205</v>
      </c>
      <c r="J40" t="str">
        <f t="shared" si="3"/>
        <v>65</v>
      </c>
      <c r="K40" t="str">
        <f t="shared" si="4"/>
        <v>16</v>
      </c>
      <c r="L40" t="str">
        <f t="shared" si="1"/>
        <v>Bridgestone</v>
      </c>
      <c r="M40" t="str">
        <f t="shared" si="14"/>
        <v/>
      </c>
      <c r="N40" t="str">
        <f t="shared" si="5"/>
        <v>Bridgestone VRX 205/65/16 95S</v>
      </c>
      <c r="O40" t="str">
        <f t="shared" si="12"/>
        <v>16 95S</v>
      </c>
      <c r="P40" t="str">
        <f t="shared" si="13"/>
        <v>S</v>
      </c>
      <c r="Q40" t="str">
        <f t="shared" si="6"/>
        <v/>
      </c>
      <c r="R40" t="str">
        <f t="shared" si="15"/>
        <v xml:space="preserve">Bridgestone VRX </v>
      </c>
      <c r="S40" t="str">
        <f t="shared" si="8"/>
        <v>205/65/16</v>
      </c>
      <c r="T40" t="str">
        <f t="shared" si="9"/>
        <v>VRX</v>
      </c>
      <c r="U40" t="str">
        <f t="shared" si="10"/>
        <v xml:space="preserve">205/65/16 Bridgestone VRX S </v>
      </c>
      <c r="V40" t="str">
        <f t="shared" si="11"/>
        <v>205/65/16 Bridgestone VRX S</v>
      </c>
      <c r="W40" t="s">
        <v>376</v>
      </c>
      <c r="X40" t="s">
        <v>499</v>
      </c>
      <c r="Y40" s="25">
        <v>4</v>
      </c>
      <c r="Z40" s="27">
        <v>4472</v>
      </c>
    </row>
    <row r="41" spans="1:26" ht="12.75" customHeight="1" x14ac:dyDescent="0.2">
      <c r="A41" s="14" t="s">
        <v>95</v>
      </c>
      <c r="B41" s="14" t="s">
        <v>96</v>
      </c>
      <c r="C41" s="19" t="s">
        <v>97</v>
      </c>
      <c r="D41" s="16">
        <v>10514</v>
      </c>
      <c r="E41" s="17">
        <v>2</v>
      </c>
      <c r="F41" s="18" t="s">
        <v>9</v>
      </c>
      <c r="G41" s="25">
        <v>0</v>
      </c>
      <c r="H41" s="22"/>
      <c r="I41" t="str">
        <f t="shared" si="0"/>
        <v>245</v>
      </c>
      <c r="J41" t="str">
        <f t="shared" si="3"/>
        <v>45</v>
      </c>
      <c r="K41" t="str">
        <f t="shared" si="4"/>
        <v>18</v>
      </c>
      <c r="L41" t="str">
        <f t="shared" si="1"/>
        <v>Bridgestone</v>
      </c>
      <c r="M41" t="str">
        <f t="shared" si="14"/>
        <v/>
      </c>
      <c r="N41" t="str">
        <f t="shared" si="5"/>
        <v>Bridgestone VRX 245/45/18 96S</v>
      </c>
      <c r="O41" t="str">
        <f t="shared" si="12"/>
        <v>18 96S</v>
      </c>
      <c r="P41" t="str">
        <f t="shared" si="13"/>
        <v>S</v>
      </c>
      <c r="Q41" t="str">
        <f t="shared" si="6"/>
        <v/>
      </c>
      <c r="R41" t="str">
        <f t="shared" si="15"/>
        <v xml:space="preserve">Bridgestone VRX </v>
      </c>
      <c r="S41" t="str">
        <f t="shared" si="8"/>
        <v>245/45/18</v>
      </c>
      <c r="T41" t="str">
        <f t="shared" si="9"/>
        <v>VRX</v>
      </c>
      <c r="U41" t="str">
        <f t="shared" si="10"/>
        <v xml:space="preserve">245/45/18 Bridgestone VRX S </v>
      </c>
      <c r="V41" t="str">
        <f t="shared" si="11"/>
        <v>245/45/18 Bridgestone VRX S</v>
      </c>
      <c r="W41" t="s">
        <v>377</v>
      </c>
      <c r="X41" t="s">
        <v>499</v>
      </c>
      <c r="Y41" s="25">
        <v>0</v>
      </c>
      <c r="Z41" s="27">
        <v>10514</v>
      </c>
    </row>
    <row r="42" spans="1:26" ht="12.75" x14ac:dyDescent="0.2">
      <c r="A42" s="11"/>
      <c r="B42" s="12" t="s">
        <v>360</v>
      </c>
      <c r="C42" s="12"/>
      <c r="D42" s="12"/>
      <c r="E42" s="13" t="s">
        <v>9</v>
      </c>
      <c r="F42" s="13" t="s">
        <v>9</v>
      </c>
      <c r="G42" s="26">
        <v>0</v>
      </c>
      <c r="H42" s="22"/>
      <c r="I42" t="str">
        <f t="shared" si="0"/>
        <v/>
      </c>
      <c r="J42" t="str">
        <f t="shared" si="3"/>
        <v/>
      </c>
      <c r="K42" t="str">
        <f t="shared" si="4"/>
        <v/>
      </c>
      <c r="Q42" t="str">
        <f t="shared" si="6"/>
        <v/>
      </c>
      <c r="R42" t="e">
        <f t="shared" si="15"/>
        <v>#VALUE!</v>
      </c>
      <c r="S42" t="str">
        <f t="shared" si="8"/>
        <v>//</v>
      </c>
      <c r="T42" t="e">
        <f t="shared" si="9"/>
        <v>#VALUE!</v>
      </c>
      <c r="U42" t="e">
        <f t="shared" si="10"/>
        <v>#VALUE!</v>
      </c>
      <c r="V42" t="e">
        <f t="shared" si="11"/>
        <v>#VALUE!</v>
      </c>
      <c r="W42" t="s">
        <v>498</v>
      </c>
      <c r="X42" t="s">
        <v>499</v>
      </c>
      <c r="Y42" s="26">
        <v>0</v>
      </c>
      <c r="Z42" s="28">
        <v>0</v>
      </c>
    </row>
    <row r="43" spans="1:26" ht="12.75" customHeight="1" x14ac:dyDescent="0.2">
      <c r="A43" s="14" t="s">
        <v>98</v>
      </c>
      <c r="B43" s="14" t="s">
        <v>99</v>
      </c>
      <c r="C43" s="19"/>
      <c r="D43" s="16">
        <v>5064</v>
      </c>
      <c r="E43" s="17">
        <v>18</v>
      </c>
      <c r="F43" s="18" t="s">
        <v>9</v>
      </c>
      <c r="G43" s="25">
        <v>4</v>
      </c>
      <c r="H43" s="22"/>
      <c r="I43" t="str">
        <f>IF(D43&gt;0,MID(B43,FIND("/",B43)-3,3),"")</f>
        <v>215</v>
      </c>
      <c r="J43" t="str">
        <f t="shared" si="3"/>
        <v>70</v>
      </c>
      <c r="K43" t="str">
        <f t="shared" si="4"/>
        <v>16</v>
      </c>
      <c r="L43" t="str">
        <f t="shared" ref="L43:L74" si="16">LEFT(B43,FIND(" ",B43,1)-1)</f>
        <v>Bridgestone</v>
      </c>
      <c r="M43" t="str">
        <f t="shared" si="14"/>
        <v/>
      </c>
      <c r="N43" t="str">
        <f t="shared" si="5"/>
        <v>Bridgestone 697 215/70/16 100S</v>
      </c>
      <c r="O43" t="str">
        <f t="shared" si="12"/>
        <v>6 100S</v>
      </c>
      <c r="P43" t="str">
        <f>IF(ISNUMBER(FIND("R",O43)),"R",IF(ISNUMBER(FIND("T",O43)),"T",IF(ISNUMBER(FIND("S",O43)),"S",IF(ISNUMBER(FIND("H",O43)),"H",IF(ISNUMBER(FIND("V",O43)),"V",IF(ISNUMBER(FIND("W",O43)),"W",))))))</f>
        <v>S</v>
      </c>
      <c r="Q43" t="str">
        <f t="shared" si="6"/>
        <v/>
      </c>
      <c r="R43" t="str">
        <f t="shared" si="15"/>
        <v xml:space="preserve">Bridgestone 697 </v>
      </c>
      <c r="S43" t="str">
        <f t="shared" si="8"/>
        <v>215/70/16</v>
      </c>
      <c r="T43" t="str">
        <f t="shared" si="9"/>
        <v>697</v>
      </c>
      <c r="U43" t="str">
        <f t="shared" si="10"/>
        <v xml:space="preserve">215/70/16 Bridgestone 697 S </v>
      </c>
      <c r="V43" t="str">
        <f t="shared" si="11"/>
        <v>215/70/16 Bridgestone 697 S</v>
      </c>
      <c r="W43" t="s">
        <v>378</v>
      </c>
      <c r="X43" t="s">
        <v>499</v>
      </c>
      <c r="Y43" s="25">
        <v>4</v>
      </c>
      <c r="Z43" s="27">
        <v>5064</v>
      </c>
    </row>
    <row r="44" spans="1:26" ht="12.75" customHeight="1" x14ac:dyDescent="0.2">
      <c r="A44" s="14" t="s">
        <v>100</v>
      </c>
      <c r="B44" s="14" t="s">
        <v>101</v>
      </c>
      <c r="C44" s="19" t="s">
        <v>102</v>
      </c>
      <c r="D44" s="16">
        <v>5060</v>
      </c>
      <c r="E44" s="17">
        <v>4</v>
      </c>
      <c r="F44" s="18" t="s">
        <v>9</v>
      </c>
      <c r="G44" s="25">
        <v>4</v>
      </c>
      <c r="H44" s="22"/>
      <c r="I44" t="str">
        <f t="shared" si="0"/>
        <v>235</v>
      </c>
      <c r="J44" t="str">
        <f t="shared" si="3"/>
        <v>75</v>
      </c>
      <c r="K44" t="str">
        <f t="shared" si="4"/>
        <v>15</v>
      </c>
      <c r="L44" t="str">
        <f t="shared" si="16"/>
        <v>Bridgestone</v>
      </c>
      <c r="M44" t="str">
        <f t="shared" si="14"/>
        <v/>
      </c>
      <c r="N44" t="str">
        <f t="shared" si="5"/>
        <v>Bridgestone 697 235/75/15 105 S</v>
      </c>
      <c r="O44" t="str">
        <f t="shared" si="12"/>
        <v xml:space="preserve"> 105 S</v>
      </c>
      <c r="P44" t="str">
        <f t="shared" ref="P44:P107" si="17">IF(ISNUMBER(FIND("R",O44)),"R",IF(ISNUMBER(FIND("T",O44)),"T",IF(ISNUMBER(FIND("S",O44)),"S",IF(ISNUMBER(FIND("H",O44)),"H",IF(ISNUMBER(FIND("V",O44)),"V",IF(ISNUMBER(FIND("W",O44)),"W",))))))</f>
        <v>S</v>
      </c>
      <c r="Q44" t="str">
        <f t="shared" si="6"/>
        <v/>
      </c>
      <c r="R44" t="str">
        <f t="shared" si="15"/>
        <v xml:space="preserve">Bridgestone 697 </v>
      </c>
      <c r="S44" t="str">
        <f t="shared" si="8"/>
        <v>235/75/15</v>
      </c>
      <c r="T44" t="str">
        <f t="shared" si="9"/>
        <v>697</v>
      </c>
      <c r="U44" t="str">
        <f t="shared" si="10"/>
        <v xml:space="preserve">235/75/15 Bridgestone 697 S </v>
      </c>
      <c r="V44" t="str">
        <f t="shared" si="11"/>
        <v>235/75/15 Bridgestone 697 S</v>
      </c>
      <c r="W44" t="s">
        <v>379</v>
      </c>
      <c r="X44" t="s">
        <v>499</v>
      </c>
      <c r="Y44" s="25">
        <v>4</v>
      </c>
      <c r="Z44" s="27">
        <v>5060</v>
      </c>
    </row>
    <row r="45" spans="1:26" ht="12.75" customHeight="1" x14ac:dyDescent="0.2">
      <c r="A45" s="14" t="s">
        <v>103</v>
      </c>
      <c r="B45" s="14" t="s">
        <v>104</v>
      </c>
      <c r="C45" s="19" t="s">
        <v>105</v>
      </c>
      <c r="D45" s="16">
        <v>2267</v>
      </c>
      <c r="E45" s="17">
        <v>28</v>
      </c>
      <c r="F45" s="18" t="s">
        <v>9</v>
      </c>
      <c r="G45" s="25">
        <v>4</v>
      </c>
      <c r="H45" s="22"/>
      <c r="I45" t="str">
        <f t="shared" si="0"/>
        <v>185</v>
      </c>
      <c r="J45" t="str">
        <f t="shared" si="3"/>
        <v>65</v>
      </c>
      <c r="K45" t="str">
        <f t="shared" si="4"/>
        <v>14</v>
      </c>
      <c r="L45" t="str">
        <f t="shared" si="16"/>
        <v>Bridgestone</v>
      </c>
      <c r="M45" t="str">
        <f t="shared" si="14"/>
        <v/>
      </c>
      <c r="N45" t="str">
        <f t="shared" si="5"/>
        <v>Bridgestone B250 185/65/14 86H</v>
      </c>
      <c r="O45" t="str">
        <f t="shared" si="12"/>
        <v>14 86H</v>
      </c>
      <c r="P45" t="str">
        <f t="shared" si="17"/>
        <v>H</v>
      </c>
      <c r="Q45" t="str">
        <f t="shared" si="6"/>
        <v/>
      </c>
      <c r="R45" t="str">
        <f t="shared" si="15"/>
        <v xml:space="preserve">Bridgestone B250 </v>
      </c>
      <c r="S45" t="str">
        <f t="shared" si="8"/>
        <v>185/65/14</v>
      </c>
      <c r="T45" t="str">
        <f t="shared" si="9"/>
        <v>B250</v>
      </c>
      <c r="U45" t="str">
        <f t="shared" si="10"/>
        <v xml:space="preserve">185/65/14 Bridgestone B250 H </v>
      </c>
      <c r="V45" t="str">
        <f t="shared" si="11"/>
        <v>185/65/14 Bridgestone B250 H</v>
      </c>
      <c r="W45" t="s">
        <v>380</v>
      </c>
      <c r="X45" t="s">
        <v>499</v>
      </c>
      <c r="Y45" s="25">
        <v>4</v>
      </c>
      <c r="Z45" s="27">
        <v>2267</v>
      </c>
    </row>
    <row r="46" spans="1:26" ht="12.75" customHeight="1" x14ac:dyDescent="0.2">
      <c r="A46" s="14" t="s">
        <v>106</v>
      </c>
      <c r="B46" s="14" t="s">
        <v>107</v>
      </c>
      <c r="C46" s="19" t="s">
        <v>108</v>
      </c>
      <c r="D46" s="16">
        <v>2712</v>
      </c>
      <c r="E46" s="18" t="s">
        <v>9</v>
      </c>
      <c r="F46" s="18" t="s">
        <v>9</v>
      </c>
      <c r="G46" s="25">
        <v>1</v>
      </c>
      <c r="H46" s="22"/>
      <c r="I46" t="str">
        <f t="shared" si="0"/>
        <v>195</v>
      </c>
      <c r="J46" t="str">
        <f t="shared" si="3"/>
        <v>65</v>
      </c>
      <c r="K46" t="str">
        <f t="shared" si="4"/>
        <v>15</v>
      </c>
      <c r="L46" t="str">
        <f t="shared" si="16"/>
        <v>Bridgestone</v>
      </c>
      <c r="M46" t="str">
        <f t="shared" si="14"/>
        <v/>
      </c>
      <c r="N46" t="str">
        <f t="shared" si="5"/>
        <v>Bridgestone B250 195/65/15 91 H</v>
      </c>
      <c r="O46" t="str">
        <f t="shared" si="12"/>
        <v>5 91 H</v>
      </c>
      <c r="P46" t="str">
        <f t="shared" si="17"/>
        <v>H</v>
      </c>
      <c r="Q46" t="str">
        <f t="shared" si="6"/>
        <v/>
      </c>
      <c r="R46" t="str">
        <f t="shared" si="15"/>
        <v xml:space="preserve">Bridgestone B250 </v>
      </c>
      <c r="S46" t="str">
        <f t="shared" si="8"/>
        <v>195/65/15</v>
      </c>
      <c r="T46" t="str">
        <f t="shared" si="9"/>
        <v>B250</v>
      </c>
      <c r="U46" t="str">
        <f t="shared" si="10"/>
        <v xml:space="preserve">195/65/15 Bridgestone B250 H </v>
      </c>
      <c r="V46" t="str">
        <f t="shared" si="11"/>
        <v>195/65/15 Bridgestone B250 H</v>
      </c>
      <c r="W46" t="s">
        <v>381</v>
      </c>
      <c r="X46" t="s">
        <v>499</v>
      </c>
      <c r="Y46" s="25">
        <v>1</v>
      </c>
      <c r="Z46" s="27">
        <v>2712</v>
      </c>
    </row>
    <row r="47" spans="1:26" ht="12.75" customHeight="1" x14ac:dyDescent="0.2">
      <c r="A47" s="14" t="s">
        <v>109</v>
      </c>
      <c r="B47" s="14" t="s">
        <v>110</v>
      </c>
      <c r="C47" s="19"/>
      <c r="D47" s="16">
        <v>11242</v>
      </c>
      <c r="E47" s="17">
        <v>4</v>
      </c>
      <c r="F47" s="18" t="s">
        <v>9</v>
      </c>
      <c r="G47" s="25">
        <v>0</v>
      </c>
      <c r="H47" s="22"/>
      <c r="I47" s="4">
        <v>265</v>
      </c>
      <c r="J47" s="4">
        <v>50</v>
      </c>
      <c r="K47" s="4">
        <v>20</v>
      </c>
      <c r="L47" t="str">
        <f t="shared" si="16"/>
        <v>Bridgestone</v>
      </c>
      <c r="M47" t="str">
        <f t="shared" si="14"/>
        <v/>
      </c>
      <c r="N47" t="str">
        <f t="shared" si="5"/>
        <v>Bridgestone D H/P 92A 265/50/20 107V</v>
      </c>
      <c r="O47" t="str">
        <f t="shared" si="12"/>
        <v>0 107V</v>
      </c>
      <c r="P47" t="str">
        <f t="shared" si="17"/>
        <v>V</v>
      </c>
      <c r="Q47" t="str">
        <f t="shared" si="6"/>
        <v/>
      </c>
      <c r="R47" t="str">
        <f t="shared" si="15"/>
        <v xml:space="preserve">Bridgestone D H/P 92A </v>
      </c>
      <c r="S47" t="str">
        <f t="shared" si="8"/>
        <v>265/50/20</v>
      </c>
      <c r="T47" t="str">
        <f t="shared" si="9"/>
        <v>D</v>
      </c>
      <c r="U47" t="str">
        <f t="shared" si="10"/>
        <v xml:space="preserve">265/50/20 Bridgestone D V </v>
      </c>
      <c r="V47" t="str">
        <f t="shared" si="11"/>
        <v>265/50/20 Bridgestone D V</v>
      </c>
      <c r="W47" t="s">
        <v>382</v>
      </c>
      <c r="X47" t="s">
        <v>499</v>
      </c>
      <c r="Y47" s="25">
        <v>0</v>
      </c>
      <c r="Z47" s="27">
        <v>11242</v>
      </c>
    </row>
    <row r="48" spans="1:26" ht="12.75" customHeight="1" x14ac:dyDescent="0.2">
      <c r="A48" s="14" t="s">
        <v>111</v>
      </c>
      <c r="B48" s="14" t="s">
        <v>112</v>
      </c>
      <c r="C48" s="19"/>
      <c r="D48" s="16">
        <v>7269</v>
      </c>
      <c r="E48" s="18" t="s">
        <v>9</v>
      </c>
      <c r="F48" s="18" t="s">
        <v>9</v>
      </c>
      <c r="G48" s="25">
        <v>4</v>
      </c>
      <c r="H48" s="22"/>
      <c r="I48" t="str">
        <f t="shared" si="0"/>
        <v>265</v>
      </c>
      <c r="J48" t="str">
        <f t="shared" si="3"/>
        <v>65</v>
      </c>
      <c r="K48" t="str">
        <f t="shared" si="4"/>
        <v>17</v>
      </c>
      <c r="L48" t="str">
        <f t="shared" si="16"/>
        <v>Bridgestone</v>
      </c>
      <c r="M48" t="str">
        <f t="shared" si="14"/>
        <v/>
      </c>
      <c r="N48" t="str">
        <f t="shared" si="5"/>
        <v>Bridgestone D697 265/65/17 112T</v>
      </c>
      <c r="O48" t="str">
        <f t="shared" si="12"/>
        <v>7 112T</v>
      </c>
      <c r="P48" t="str">
        <f t="shared" si="17"/>
        <v>T</v>
      </c>
      <c r="Q48" t="str">
        <f t="shared" si="6"/>
        <v/>
      </c>
      <c r="R48" t="str">
        <f t="shared" si="15"/>
        <v xml:space="preserve">Bridgestone D697 </v>
      </c>
      <c r="S48" t="str">
        <f t="shared" si="8"/>
        <v>265/65/17</v>
      </c>
      <c r="T48" t="str">
        <f t="shared" si="9"/>
        <v>D697</v>
      </c>
      <c r="U48" t="str">
        <f t="shared" si="10"/>
        <v xml:space="preserve">265/65/17 Bridgestone D697 T </v>
      </c>
      <c r="V48" t="str">
        <f t="shared" si="11"/>
        <v>265/65/17 Bridgestone D697 T</v>
      </c>
      <c r="W48" t="s">
        <v>383</v>
      </c>
      <c r="X48" t="s">
        <v>499</v>
      </c>
      <c r="Y48" s="25">
        <v>4</v>
      </c>
      <c r="Z48" s="27">
        <v>7269</v>
      </c>
    </row>
    <row r="49" spans="1:26" ht="12.75" customHeight="1" x14ac:dyDescent="0.2">
      <c r="A49" s="14" t="s">
        <v>113</v>
      </c>
      <c r="B49" s="14" t="s">
        <v>114</v>
      </c>
      <c r="C49" s="19"/>
      <c r="D49" s="16">
        <v>4828</v>
      </c>
      <c r="E49" s="17">
        <v>4</v>
      </c>
      <c r="F49" s="18" t="s">
        <v>9</v>
      </c>
      <c r="G49" s="25">
        <v>4</v>
      </c>
      <c r="H49" s="22"/>
      <c r="I49" t="str">
        <f t="shared" si="0"/>
        <v>215</v>
      </c>
      <c r="J49" t="str">
        <f t="shared" si="3"/>
        <v>65</v>
      </c>
      <c r="K49" t="str">
        <f t="shared" si="4"/>
        <v>16</v>
      </c>
      <c r="L49" t="str">
        <f t="shared" si="16"/>
        <v>Bridgestone</v>
      </c>
      <c r="M49" t="str">
        <f t="shared" si="14"/>
        <v/>
      </c>
      <c r="N49" t="str">
        <f t="shared" si="5"/>
        <v>Bridgestone DHPS 215/65/16 98 H</v>
      </c>
      <c r="O49" t="str">
        <f t="shared" si="12"/>
        <v>6 98 H</v>
      </c>
      <c r="P49" t="str">
        <f t="shared" si="17"/>
        <v>H</v>
      </c>
      <c r="Q49" t="str">
        <f t="shared" si="6"/>
        <v/>
      </c>
      <c r="R49" t="str">
        <f t="shared" si="15"/>
        <v xml:space="preserve">Bridgestone DHPS </v>
      </c>
      <c r="S49" t="str">
        <f t="shared" si="8"/>
        <v>215/65/16</v>
      </c>
      <c r="T49" t="str">
        <f t="shared" si="9"/>
        <v>DHPS</v>
      </c>
      <c r="U49" t="str">
        <f t="shared" si="10"/>
        <v xml:space="preserve">215/65/16 Bridgestone DHPS H </v>
      </c>
      <c r="V49" t="str">
        <f t="shared" si="11"/>
        <v>215/65/16 Bridgestone DHPS H</v>
      </c>
      <c r="W49" t="s">
        <v>384</v>
      </c>
      <c r="X49" t="s">
        <v>499</v>
      </c>
      <c r="Y49" s="25">
        <v>4</v>
      </c>
      <c r="Z49" s="27">
        <v>4828</v>
      </c>
    </row>
    <row r="50" spans="1:26" ht="12.75" customHeight="1" x14ac:dyDescent="0.2">
      <c r="A50" s="14" t="s">
        <v>115</v>
      </c>
      <c r="B50" s="14" t="s">
        <v>116</v>
      </c>
      <c r="C50" s="19" t="s">
        <v>117</v>
      </c>
      <c r="D50" s="16">
        <v>8504</v>
      </c>
      <c r="E50" s="17">
        <v>2</v>
      </c>
      <c r="F50" s="18" t="s">
        <v>9</v>
      </c>
      <c r="G50" s="25">
        <v>0</v>
      </c>
      <c r="H50" s="22"/>
      <c r="I50" t="str">
        <f t="shared" si="0"/>
        <v>235</v>
      </c>
      <c r="J50" t="str">
        <f t="shared" si="3"/>
        <v>60</v>
      </c>
      <c r="K50" t="str">
        <f t="shared" si="4"/>
        <v>18</v>
      </c>
      <c r="L50" t="str">
        <f t="shared" si="16"/>
        <v>Bridgestone</v>
      </c>
      <c r="M50" t="str">
        <f t="shared" si="14"/>
        <v/>
      </c>
      <c r="N50" t="str">
        <f t="shared" si="5"/>
        <v>Bridgestone DHPS 235/60/18 103 V</v>
      </c>
      <c r="O50" t="str">
        <f t="shared" si="12"/>
        <v xml:space="preserve"> 103 V</v>
      </c>
      <c r="P50" t="str">
        <f t="shared" si="17"/>
        <v>V</v>
      </c>
      <c r="Q50" t="str">
        <f t="shared" si="6"/>
        <v/>
      </c>
      <c r="R50" t="str">
        <f t="shared" si="15"/>
        <v xml:space="preserve">Bridgestone DHPS </v>
      </c>
      <c r="S50" t="str">
        <f t="shared" si="8"/>
        <v>235/60/18</v>
      </c>
      <c r="T50" t="str">
        <f t="shared" si="9"/>
        <v>DHPS</v>
      </c>
      <c r="U50" t="str">
        <f t="shared" si="10"/>
        <v xml:space="preserve">235/60/18 Bridgestone DHPS V </v>
      </c>
      <c r="V50" t="str">
        <f t="shared" si="11"/>
        <v>235/60/18 Bridgestone DHPS V</v>
      </c>
      <c r="W50" t="s">
        <v>385</v>
      </c>
      <c r="X50" t="s">
        <v>499</v>
      </c>
      <c r="Y50" s="25">
        <v>0</v>
      </c>
      <c r="Z50" s="27">
        <v>8504</v>
      </c>
    </row>
    <row r="51" spans="1:26" ht="12.75" customHeight="1" x14ac:dyDescent="0.2">
      <c r="A51" s="14" t="s">
        <v>118</v>
      </c>
      <c r="B51" s="14" t="s">
        <v>119</v>
      </c>
      <c r="C51" s="19"/>
      <c r="D51" s="16">
        <v>2004</v>
      </c>
      <c r="E51" s="17">
        <v>228</v>
      </c>
      <c r="F51" s="18" t="s">
        <v>9</v>
      </c>
      <c r="G51" s="25">
        <v>8</v>
      </c>
      <c r="H51" s="22"/>
      <c r="I51" t="str">
        <f t="shared" si="0"/>
        <v>175</v>
      </c>
      <c r="J51" t="str">
        <f t="shared" si="3"/>
        <v>65</v>
      </c>
      <c r="K51" t="str">
        <f t="shared" si="4"/>
        <v>14</v>
      </c>
      <c r="L51" t="str">
        <f t="shared" si="16"/>
        <v>Bridgestone</v>
      </c>
      <c r="M51" t="str">
        <f t="shared" si="14"/>
        <v/>
      </c>
      <c r="N51" t="str">
        <f t="shared" si="5"/>
        <v>Bridgestone EP150 175/65/14 82 H</v>
      </c>
      <c r="O51" t="str">
        <f t="shared" si="12"/>
        <v>4 82 H</v>
      </c>
      <c r="P51" t="str">
        <f t="shared" si="17"/>
        <v>H</v>
      </c>
      <c r="Q51" t="str">
        <f t="shared" si="6"/>
        <v/>
      </c>
      <c r="R51" t="str">
        <f t="shared" si="15"/>
        <v xml:space="preserve">Bridgestone EP150 </v>
      </c>
      <c r="S51" t="str">
        <f t="shared" si="8"/>
        <v>175/65/14</v>
      </c>
      <c r="T51" t="str">
        <f t="shared" si="9"/>
        <v>EP150</v>
      </c>
      <c r="U51" t="str">
        <f t="shared" si="10"/>
        <v xml:space="preserve">175/65/14 Bridgestone EP150 H </v>
      </c>
      <c r="V51" t="str">
        <f t="shared" si="11"/>
        <v>175/65/14 Bridgestone EP150 H</v>
      </c>
      <c r="W51" t="s">
        <v>386</v>
      </c>
      <c r="X51" t="s">
        <v>499</v>
      </c>
      <c r="Y51" s="25">
        <v>8</v>
      </c>
      <c r="Z51" s="27">
        <v>2004</v>
      </c>
    </row>
    <row r="52" spans="1:26" ht="12.75" customHeight="1" x14ac:dyDescent="0.2">
      <c r="A52" s="14" t="s">
        <v>120</v>
      </c>
      <c r="B52" s="14" t="s">
        <v>121</v>
      </c>
      <c r="C52" s="19"/>
      <c r="D52" s="16">
        <v>2177</v>
      </c>
      <c r="E52" s="17">
        <v>48</v>
      </c>
      <c r="F52" s="18" t="s">
        <v>9</v>
      </c>
      <c r="G52" s="25">
        <v>8</v>
      </c>
      <c r="H52" s="22"/>
      <c r="I52" t="str">
        <f t="shared" si="0"/>
        <v>175</v>
      </c>
      <c r="J52" t="str">
        <f t="shared" si="3"/>
        <v>70</v>
      </c>
      <c r="K52" t="str">
        <f t="shared" si="4"/>
        <v>14</v>
      </c>
      <c r="L52" t="str">
        <f t="shared" si="16"/>
        <v>Bridgestone</v>
      </c>
      <c r="M52" t="str">
        <f t="shared" si="14"/>
        <v/>
      </c>
      <c r="N52" t="str">
        <f t="shared" si="5"/>
        <v>Bridgestone EP150 175/70/14 84 H</v>
      </c>
      <c r="O52" t="str">
        <f t="shared" si="12"/>
        <v>4 84 H</v>
      </c>
      <c r="P52" t="str">
        <f t="shared" si="17"/>
        <v>H</v>
      </c>
      <c r="Q52" t="str">
        <f t="shared" si="6"/>
        <v/>
      </c>
      <c r="R52" t="str">
        <f t="shared" si="15"/>
        <v xml:space="preserve">Bridgestone EP150 </v>
      </c>
      <c r="S52" t="str">
        <f t="shared" si="8"/>
        <v>175/70/14</v>
      </c>
      <c r="T52" t="str">
        <f t="shared" si="9"/>
        <v>EP150</v>
      </c>
      <c r="U52" t="str">
        <f t="shared" si="10"/>
        <v xml:space="preserve">175/70/14 Bridgestone EP150 H </v>
      </c>
      <c r="V52" t="str">
        <f t="shared" si="11"/>
        <v>175/70/14 Bridgestone EP150 H</v>
      </c>
      <c r="W52" t="s">
        <v>387</v>
      </c>
      <c r="X52" t="s">
        <v>499</v>
      </c>
      <c r="Y52" s="25">
        <v>8</v>
      </c>
      <c r="Z52" s="27">
        <v>2177</v>
      </c>
    </row>
    <row r="53" spans="1:26" ht="12.75" customHeight="1" x14ac:dyDescent="0.2">
      <c r="A53" s="14" t="s">
        <v>122</v>
      </c>
      <c r="B53" s="14" t="s">
        <v>123</v>
      </c>
      <c r="C53" s="15">
        <v>9137865</v>
      </c>
      <c r="D53" s="16">
        <v>2024</v>
      </c>
      <c r="E53" s="18" t="s">
        <v>9</v>
      </c>
      <c r="F53" s="18" t="s">
        <v>9</v>
      </c>
      <c r="G53" s="25">
        <v>2</v>
      </c>
      <c r="H53" s="22"/>
      <c r="I53" t="str">
        <f t="shared" si="0"/>
        <v>185</v>
      </c>
      <c r="J53" t="str">
        <f t="shared" si="3"/>
        <v>60</v>
      </c>
      <c r="K53" t="str">
        <f t="shared" si="4"/>
        <v>14</v>
      </c>
      <c r="L53" t="str">
        <f t="shared" si="16"/>
        <v>Bridgestone</v>
      </c>
      <c r="M53" t="str">
        <f t="shared" si="14"/>
        <v/>
      </c>
      <c r="N53" t="str">
        <f t="shared" si="5"/>
        <v>Bridgestone EP150 185/60/14 82 H</v>
      </c>
      <c r="O53" t="str">
        <f t="shared" si="12"/>
        <v>4 82 H</v>
      </c>
      <c r="P53" t="str">
        <f t="shared" si="17"/>
        <v>H</v>
      </c>
      <c r="Q53" t="str">
        <f t="shared" si="6"/>
        <v/>
      </c>
      <c r="R53" t="str">
        <f t="shared" si="15"/>
        <v xml:space="preserve">Bridgestone EP150 </v>
      </c>
      <c r="S53" t="str">
        <f t="shared" si="8"/>
        <v>185/60/14</v>
      </c>
      <c r="T53" t="str">
        <f t="shared" si="9"/>
        <v>EP150</v>
      </c>
      <c r="U53" t="str">
        <f t="shared" si="10"/>
        <v xml:space="preserve">185/60/14 Bridgestone EP150 H </v>
      </c>
      <c r="V53" t="str">
        <f t="shared" si="11"/>
        <v>185/60/14 Bridgestone EP150 H</v>
      </c>
      <c r="W53" t="s">
        <v>388</v>
      </c>
      <c r="X53" t="s">
        <v>499</v>
      </c>
      <c r="Y53" s="25">
        <v>2</v>
      </c>
      <c r="Z53" s="27">
        <v>2024</v>
      </c>
    </row>
    <row r="54" spans="1:26" ht="12.75" customHeight="1" x14ac:dyDescent="0.2">
      <c r="A54" s="14" t="s">
        <v>124</v>
      </c>
      <c r="B54" s="14" t="s">
        <v>125</v>
      </c>
      <c r="C54" s="19"/>
      <c r="D54" s="16">
        <v>2336</v>
      </c>
      <c r="E54" s="18" t="s">
        <v>9</v>
      </c>
      <c r="F54" s="18" t="s">
        <v>9</v>
      </c>
      <c r="G54" s="25">
        <v>1</v>
      </c>
      <c r="H54" s="22"/>
      <c r="I54" t="str">
        <f t="shared" si="0"/>
        <v>185</v>
      </c>
      <c r="J54" t="str">
        <f t="shared" si="3"/>
        <v>60</v>
      </c>
      <c r="K54" t="str">
        <f t="shared" si="4"/>
        <v>15</v>
      </c>
      <c r="L54" t="str">
        <f t="shared" si="16"/>
        <v>Bridgestone</v>
      </c>
      <c r="M54" t="str">
        <f t="shared" si="14"/>
        <v/>
      </c>
      <c r="N54" t="str">
        <f t="shared" si="5"/>
        <v>Bridgestone EP150 185/60/15 84 H</v>
      </c>
      <c r="O54" t="str">
        <f t="shared" si="12"/>
        <v>5 84 H</v>
      </c>
      <c r="P54" t="str">
        <f t="shared" si="17"/>
        <v>H</v>
      </c>
      <c r="Q54" t="str">
        <f t="shared" si="6"/>
        <v/>
      </c>
      <c r="R54" t="str">
        <f t="shared" si="15"/>
        <v xml:space="preserve">Bridgestone EP150 </v>
      </c>
      <c r="S54" t="str">
        <f t="shared" si="8"/>
        <v>185/60/15</v>
      </c>
      <c r="T54" t="str">
        <f t="shared" si="9"/>
        <v>EP150</v>
      </c>
      <c r="U54" t="str">
        <f t="shared" si="10"/>
        <v xml:space="preserve">185/60/15 Bridgestone EP150 H </v>
      </c>
      <c r="V54" t="str">
        <f t="shared" si="11"/>
        <v>185/60/15 Bridgestone EP150 H</v>
      </c>
      <c r="W54" t="s">
        <v>389</v>
      </c>
      <c r="X54" t="s">
        <v>499</v>
      </c>
      <c r="Y54" s="25">
        <v>1</v>
      </c>
      <c r="Z54" s="27">
        <v>2336</v>
      </c>
    </row>
    <row r="55" spans="1:26" ht="12.75" customHeight="1" x14ac:dyDescent="0.2">
      <c r="A55" s="14" t="s">
        <v>126</v>
      </c>
      <c r="B55" s="14" t="s">
        <v>127</v>
      </c>
      <c r="C55" s="19"/>
      <c r="D55" s="16">
        <v>2291</v>
      </c>
      <c r="E55" s="17">
        <v>125</v>
      </c>
      <c r="F55" s="18" t="s">
        <v>9</v>
      </c>
      <c r="G55" s="25">
        <v>4</v>
      </c>
      <c r="H55" s="22"/>
      <c r="I55" t="str">
        <f t="shared" si="0"/>
        <v>185</v>
      </c>
      <c r="J55" t="str">
        <f t="shared" si="3"/>
        <v>65</v>
      </c>
      <c r="K55" t="str">
        <f t="shared" si="4"/>
        <v>14</v>
      </c>
      <c r="L55" t="str">
        <f t="shared" si="16"/>
        <v>Bridgestone</v>
      </c>
      <c r="M55" t="str">
        <f t="shared" si="14"/>
        <v/>
      </c>
      <c r="N55" t="str">
        <f t="shared" si="5"/>
        <v>Bridgestone EP150 185/65/14 86 H</v>
      </c>
      <c r="O55" t="str">
        <f t="shared" si="12"/>
        <v>4 86 H</v>
      </c>
      <c r="P55" t="str">
        <f t="shared" si="17"/>
        <v>H</v>
      </c>
      <c r="Q55" t="str">
        <f t="shared" si="6"/>
        <v/>
      </c>
      <c r="R55" t="str">
        <f t="shared" si="15"/>
        <v xml:space="preserve">Bridgestone EP150 </v>
      </c>
      <c r="S55" t="str">
        <f t="shared" si="8"/>
        <v>185/65/14</v>
      </c>
      <c r="T55" t="str">
        <f t="shared" si="9"/>
        <v>EP150</v>
      </c>
      <c r="U55" t="str">
        <f t="shared" si="10"/>
        <v xml:space="preserve">185/65/14 Bridgestone EP150 H </v>
      </c>
      <c r="V55" t="str">
        <f t="shared" si="11"/>
        <v>185/65/14 Bridgestone EP150 H</v>
      </c>
      <c r="W55" t="s">
        <v>390</v>
      </c>
      <c r="X55" t="s">
        <v>499</v>
      </c>
      <c r="Y55" s="25">
        <v>4</v>
      </c>
      <c r="Z55" s="27">
        <v>2291</v>
      </c>
    </row>
    <row r="56" spans="1:26" ht="12.75" customHeight="1" x14ac:dyDescent="0.2">
      <c r="A56" s="14" t="s">
        <v>128</v>
      </c>
      <c r="B56" s="14" t="s">
        <v>129</v>
      </c>
      <c r="C56" s="19"/>
      <c r="D56" s="16">
        <v>2436</v>
      </c>
      <c r="E56" s="18" t="s">
        <v>9</v>
      </c>
      <c r="F56" s="18" t="s">
        <v>9</v>
      </c>
      <c r="G56" s="25">
        <v>2</v>
      </c>
      <c r="H56" s="22"/>
      <c r="I56" t="str">
        <f t="shared" si="0"/>
        <v>185</v>
      </c>
      <c r="J56" t="str">
        <f t="shared" si="3"/>
        <v>65</v>
      </c>
      <c r="K56" t="str">
        <f t="shared" si="4"/>
        <v>15</v>
      </c>
      <c r="L56" t="str">
        <f t="shared" si="16"/>
        <v>Bridgestone</v>
      </c>
      <c r="M56" t="str">
        <f t="shared" si="14"/>
        <v/>
      </c>
      <c r="N56" t="str">
        <f t="shared" si="5"/>
        <v>Bridgestone EP150 185/65/15 88 H</v>
      </c>
      <c r="O56" t="str">
        <f t="shared" si="12"/>
        <v>5 88 H</v>
      </c>
      <c r="P56" t="str">
        <f t="shared" si="17"/>
        <v>H</v>
      </c>
      <c r="Q56" t="str">
        <f t="shared" si="6"/>
        <v/>
      </c>
      <c r="R56" t="str">
        <f t="shared" si="15"/>
        <v xml:space="preserve">Bridgestone EP150 </v>
      </c>
      <c r="S56" t="str">
        <f t="shared" si="8"/>
        <v>185/65/15</v>
      </c>
      <c r="T56" t="str">
        <f t="shared" si="9"/>
        <v>EP150</v>
      </c>
      <c r="U56" t="str">
        <f t="shared" si="10"/>
        <v xml:space="preserve">185/65/15 Bridgestone EP150 H </v>
      </c>
      <c r="V56" t="str">
        <f t="shared" si="11"/>
        <v>185/65/15 Bridgestone EP150 H</v>
      </c>
      <c r="W56" t="s">
        <v>391</v>
      </c>
      <c r="X56" t="s">
        <v>499</v>
      </c>
      <c r="Y56" s="25">
        <v>2</v>
      </c>
      <c r="Z56" s="27">
        <v>2436</v>
      </c>
    </row>
    <row r="57" spans="1:26" ht="12.75" customHeight="1" x14ac:dyDescent="0.2">
      <c r="A57" s="14" t="s">
        <v>130</v>
      </c>
      <c r="B57" s="14" t="s">
        <v>131</v>
      </c>
      <c r="C57" s="19"/>
      <c r="D57" s="16">
        <v>2598</v>
      </c>
      <c r="E57" s="17">
        <v>74</v>
      </c>
      <c r="F57" s="18" t="s">
        <v>9</v>
      </c>
      <c r="G57" s="25">
        <v>8</v>
      </c>
      <c r="H57" s="22"/>
      <c r="I57" t="str">
        <f t="shared" si="0"/>
        <v>185</v>
      </c>
      <c r="J57" t="str">
        <f t="shared" si="3"/>
        <v>70</v>
      </c>
      <c r="K57" t="str">
        <f t="shared" si="4"/>
        <v>14</v>
      </c>
      <c r="L57" t="str">
        <f t="shared" si="16"/>
        <v>Bridgestone</v>
      </c>
      <c r="M57" t="str">
        <f t="shared" si="14"/>
        <v/>
      </c>
      <c r="N57" t="str">
        <f t="shared" si="5"/>
        <v>Bridgestone EP150 185/70/14 88 H</v>
      </c>
      <c r="O57" t="str">
        <f t="shared" si="12"/>
        <v>4 88 H</v>
      </c>
      <c r="P57" t="str">
        <f t="shared" si="17"/>
        <v>H</v>
      </c>
      <c r="Q57" t="str">
        <f t="shared" si="6"/>
        <v/>
      </c>
      <c r="R57" t="str">
        <f t="shared" si="15"/>
        <v xml:space="preserve">Bridgestone EP150 </v>
      </c>
      <c r="S57" t="str">
        <f t="shared" si="8"/>
        <v>185/70/14</v>
      </c>
      <c r="T57" t="str">
        <f t="shared" si="9"/>
        <v>EP150</v>
      </c>
      <c r="U57" t="str">
        <f t="shared" si="10"/>
        <v xml:space="preserve">185/70/14 Bridgestone EP150 H </v>
      </c>
      <c r="V57" t="str">
        <f t="shared" si="11"/>
        <v>185/70/14 Bridgestone EP150 H</v>
      </c>
      <c r="W57" t="s">
        <v>392</v>
      </c>
      <c r="X57" t="s">
        <v>499</v>
      </c>
      <c r="Y57" s="25">
        <v>8</v>
      </c>
      <c r="Z57" s="27">
        <v>2598</v>
      </c>
    </row>
    <row r="58" spans="1:26" ht="12.75" customHeight="1" x14ac:dyDescent="0.2">
      <c r="A58" s="14" t="s">
        <v>132</v>
      </c>
      <c r="B58" s="14" t="s">
        <v>133</v>
      </c>
      <c r="C58" s="19"/>
      <c r="D58" s="16">
        <v>2808</v>
      </c>
      <c r="E58" s="18" t="s">
        <v>9</v>
      </c>
      <c r="F58" s="18" t="s">
        <v>9</v>
      </c>
      <c r="G58" s="25">
        <v>4</v>
      </c>
      <c r="H58" s="22"/>
      <c r="I58" t="str">
        <f t="shared" si="0"/>
        <v>205</v>
      </c>
      <c r="J58" t="str">
        <f t="shared" si="3"/>
        <v>65</v>
      </c>
      <c r="K58" t="str">
        <f t="shared" si="4"/>
        <v>15</v>
      </c>
      <c r="L58" t="str">
        <f t="shared" si="16"/>
        <v>Bridgestone</v>
      </c>
      <c r="M58" t="str">
        <f t="shared" si="14"/>
        <v/>
      </c>
      <c r="N58" t="str">
        <f t="shared" si="5"/>
        <v>Bridgestone EP150 205/65/15 94H</v>
      </c>
      <c r="O58" t="str">
        <f t="shared" si="12"/>
        <v>15 94H</v>
      </c>
      <c r="P58" t="str">
        <f t="shared" si="17"/>
        <v>H</v>
      </c>
      <c r="Q58" t="str">
        <f t="shared" si="6"/>
        <v/>
      </c>
      <c r="R58" t="str">
        <f t="shared" si="15"/>
        <v xml:space="preserve">Bridgestone EP150 </v>
      </c>
      <c r="S58" t="str">
        <f t="shared" si="8"/>
        <v>205/65/15</v>
      </c>
      <c r="T58" t="str">
        <f t="shared" si="9"/>
        <v>EP150</v>
      </c>
      <c r="U58" t="str">
        <f t="shared" si="10"/>
        <v xml:space="preserve">205/65/15 Bridgestone EP150 H </v>
      </c>
      <c r="V58" t="str">
        <f t="shared" si="11"/>
        <v>205/65/15 Bridgestone EP150 H</v>
      </c>
      <c r="W58" t="s">
        <v>393</v>
      </c>
      <c r="X58" t="s">
        <v>499</v>
      </c>
      <c r="Y58" s="25">
        <v>4</v>
      </c>
      <c r="Z58" s="27">
        <v>2808</v>
      </c>
    </row>
    <row r="59" spans="1:26" ht="12.75" customHeight="1" x14ac:dyDescent="0.2">
      <c r="A59" s="14" t="s">
        <v>134</v>
      </c>
      <c r="B59" s="14" t="s">
        <v>135</v>
      </c>
      <c r="C59" s="24">
        <v>9137883</v>
      </c>
      <c r="D59" s="16">
        <v>3158</v>
      </c>
      <c r="E59" s="17">
        <v>32</v>
      </c>
      <c r="F59" s="18" t="s">
        <v>9</v>
      </c>
      <c r="G59" s="25">
        <v>8</v>
      </c>
      <c r="H59" s="22"/>
      <c r="I59" t="str">
        <f t="shared" si="0"/>
        <v>205</v>
      </c>
      <c r="J59" t="str">
        <f t="shared" si="3"/>
        <v>55</v>
      </c>
      <c r="K59" t="str">
        <f t="shared" si="4"/>
        <v>16</v>
      </c>
      <c r="L59" t="str">
        <f t="shared" si="16"/>
        <v>Bridgestone</v>
      </c>
      <c r="M59" t="str">
        <f t="shared" si="14"/>
        <v/>
      </c>
      <c r="N59" t="str">
        <f t="shared" si="5"/>
        <v>Bridgestone EP200 205/55/16 91V</v>
      </c>
      <c r="O59" t="str">
        <f t="shared" si="12"/>
        <v>16 91V</v>
      </c>
      <c r="P59" t="str">
        <f t="shared" si="17"/>
        <v>V</v>
      </c>
      <c r="Q59" t="str">
        <f t="shared" si="6"/>
        <v/>
      </c>
      <c r="R59" t="str">
        <f t="shared" si="15"/>
        <v xml:space="preserve">Bridgestone EP200 </v>
      </c>
      <c r="S59" t="str">
        <f t="shared" si="8"/>
        <v>205/55/16</v>
      </c>
      <c r="T59" t="str">
        <f t="shared" si="9"/>
        <v>EP200</v>
      </c>
      <c r="U59" t="str">
        <f t="shared" si="10"/>
        <v xml:space="preserve">205/55/16 Bridgestone EP200 V </v>
      </c>
      <c r="V59" t="str">
        <f t="shared" si="11"/>
        <v>205/55/16 Bridgestone EP200 V</v>
      </c>
      <c r="W59" t="s">
        <v>394</v>
      </c>
      <c r="X59" t="s">
        <v>499</v>
      </c>
      <c r="Y59" s="25">
        <v>8</v>
      </c>
      <c r="Z59" s="27">
        <v>3158</v>
      </c>
    </row>
    <row r="60" spans="1:26" ht="12.75" customHeight="1" x14ac:dyDescent="0.2">
      <c r="A60" s="14" t="s">
        <v>136</v>
      </c>
      <c r="B60" s="14" t="s">
        <v>137</v>
      </c>
      <c r="C60" s="24">
        <v>9137897</v>
      </c>
      <c r="D60" s="16">
        <v>4648</v>
      </c>
      <c r="E60" s="17">
        <v>16</v>
      </c>
      <c r="F60" s="18" t="s">
        <v>9</v>
      </c>
      <c r="G60" s="25">
        <v>4</v>
      </c>
      <c r="H60" s="22"/>
      <c r="I60" t="str">
        <f t="shared" si="0"/>
        <v>215</v>
      </c>
      <c r="J60" t="str">
        <f t="shared" si="3"/>
        <v>50</v>
      </c>
      <c r="K60" t="str">
        <f t="shared" si="4"/>
        <v>17</v>
      </c>
      <c r="L60" t="str">
        <f t="shared" si="16"/>
        <v>Bridgestone</v>
      </c>
      <c r="M60" t="str">
        <f t="shared" si="14"/>
        <v/>
      </c>
      <c r="N60" t="str">
        <f t="shared" si="5"/>
        <v>Bridgestone EP200 215/50/17 91V</v>
      </c>
      <c r="O60" t="str">
        <f t="shared" si="12"/>
        <v>17 91V</v>
      </c>
      <c r="P60" t="str">
        <f t="shared" si="17"/>
        <v>V</v>
      </c>
      <c r="Q60" t="str">
        <f t="shared" si="6"/>
        <v/>
      </c>
      <c r="R60" t="str">
        <f t="shared" si="15"/>
        <v xml:space="preserve">Bridgestone EP200 </v>
      </c>
      <c r="S60" t="str">
        <f t="shared" si="8"/>
        <v>215/50/17</v>
      </c>
      <c r="T60" t="str">
        <f t="shared" si="9"/>
        <v>EP200</v>
      </c>
      <c r="U60" t="str">
        <f t="shared" si="10"/>
        <v xml:space="preserve">215/50/17 Bridgestone EP200 V </v>
      </c>
      <c r="V60" t="str">
        <f t="shared" si="11"/>
        <v>215/50/17 Bridgestone EP200 V</v>
      </c>
      <c r="W60" t="s">
        <v>395</v>
      </c>
      <c r="X60" t="s">
        <v>499</v>
      </c>
      <c r="Y60" s="25">
        <v>4</v>
      </c>
      <c r="Z60" s="27">
        <v>4648</v>
      </c>
    </row>
    <row r="61" spans="1:26" ht="12.75" customHeight="1" x14ac:dyDescent="0.2">
      <c r="A61" s="14" t="s">
        <v>138</v>
      </c>
      <c r="B61" s="14" t="s">
        <v>139</v>
      </c>
      <c r="C61" s="24">
        <v>9137899</v>
      </c>
      <c r="D61" s="16">
        <v>5791</v>
      </c>
      <c r="E61" s="18" t="s">
        <v>9</v>
      </c>
      <c r="F61" s="18" t="s">
        <v>9</v>
      </c>
      <c r="G61" s="25">
        <v>4</v>
      </c>
      <c r="H61" s="22"/>
      <c r="I61" t="str">
        <f t="shared" si="0"/>
        <v>225</v>
      </c>
      <c r="J61" t="str">
        <f t="shared" si="3"/>
        <v>45</v>
      </c>
      <c r="K61" t="str">
        <f t="shared" si="4"/>
        <v>17</v>
      </c>
      <c r="L61" t="str">
        <f t="shared" si="16"/>
        <v>Bridgestone</v>
      </c>
      <c r="M61" t="str">
        <f t="shared" si="14"/>
        <v/>
      </c>
      <c r="N61" t="str">
        <f t="shared" si="5"/>
        <v>Bridgestone EP200 225/45/17 91V</v>
      </c>
      <c r="O61" t="str">
        <f t="shared" si="12"/>
        <v>17 91V</v>
      </c>
      <c r="P61" t="str">
        <f t="shared" si="17"/>
        <v>V</v>
      </c>
      <c r="Q61" t="str">
        <f t="shared" si="6"/>
        <v/>
      </c>
      <c r="R61" t="str">
        <f t="shared" si="15"/>
        <v xml:space="preserve">Bridgestone EP200 </v>
      </c>
      <c r="S61" t="str">
        <f t="shared" si="8"/>
        <v>225/45/17</v>
      </c>
      <c r="T61" t="str">
        <f t="shared" si="9"/>
        <v>EP200</v>
      </c>
      <c r="U61" t="str">
        <f t="shared" si="10"/>
        <v xml:space="preserve">225/45/17 Bridgestone EP200 V </v>
      </c>
      <c r="V61" t="str">
        <f t="shared" si="11"/>
        <v>225/45/17 Bridgestone EP200 V</v>
      </c>
      <c r="W61" t="s">
        <v>396</v>
      </c>
      <c r="X61" t="s">
        <v>499</v>
      </c>
      <c r="Y61" s="25">
        <v>4</v>
      </c>
      <c r="Z61" s="27">
        <v>5791</v>
      </c>
    </row>
    <row r="62" spans="1:26" ht="12.75" customHeight="1" x14ac:dyDescent="0.2">
      <c r="A62" s="14" t="s">
        <v>140</v>
      </c>
      <c r="B62" s="14" t="s">
        <v>141</v>
      </c>
      <c r="C62" s="24"/>
      <c r="D62" s="16">
        <v>6290</v>
      </c>
      <c r="E62" s="18" t="s">
        <v>9</v>
      </c>
      <c r="F62" s="18" t="s">
        <v>9</v>
      </c>
      <c r="G62" s="25">
        <v>4</v>
      </c>
      <c r="H62" s="22"/>
      <c r="I62" t="str">
        <f t="shared" si="0"/>
        <v>225</v>
      </c>
      <c r="J62" t="str">
        <f t="shared" si="3"/>
        <v>50</v>
      </c>
      <c r="K62" t="str">
        <f t="shared" si="4"/>
        <v>17</v>
      </c>
      <c r="L62" t="str">
        <f t="shared" si="16"/>
        <v>Bridgestone</v>
      </c>
      <c r="M62" t="str">
        <f t="shared" si="14"/>
        <v/>
      </c>
      <c r="N62" t="str">
        <f t="shared" si="5"/>
        <v>Bridgestone EP200 225/50/17 94V</v>
      </c>
      <c r="O62" t="str">
        <f t="shared" si="12"/>
        <v>17 94V</v>
      </c>
      <c r="P62" t="str">
        <f t="shared" si="17"/>
        <v>V</v>
      </c>
      <c r="Q62" t="str">
        <f t="shared" si="6"/>
        <v/>
      </c>
      <c r="R62" t="str">
        <f t="shared" si="15"/>
        <v xml:space="preserve">Bridgestone EP200 </v>
      </c>
      <c r="S62" t="str">
        <f t="shared" si="8"/>
        <v>225/50/17</v>
      </c>
      <c r="T62" t="str">
        <f t="shared" si="9"/>
        <v>EP200</v>
      </c>
      <c r="U62" t="str">
        <f t="shared" si="10"/>
        <v xml:space="preserve">225/50/17 Bridgestone EP200 V </v>
      </c>
      <c r="V62" t="str">
        <f t="shared" si="11"/>
        <v>225/50/17 Bridgestone EP200 V</v>
      </c>
      <c r="W62" t="s">
        <v>397</v>
      </c>
      <c r="X62" t="s">
        <v>499</v>
      </c>
      <c r="Y62" s="25">
        <v>4</v>
      </c>
      <c r="Z62" s="27">
        <v>6290</v>
      </c>
    </row>
    <row r="63" spans="1:26" ht="12.75" customHeight="1" x14ac:dyDescent="0.2">
      <c r="A63" s="14" t="s">
        <v>142</v>
      </c>
      <c r="B63" s="14" t="s">
        <v>143</v>
      </c>
      <c r="C63" s="24"/>
      <c r="D63" s="16">
        <v>6820</v>
      </c>
      <c r="E63" s="18" t="s">
        <v>9</v>
      </c>
      <c r="F63" s="18" t="s">
        <v>9</v>
      </c>
      <c r="G63" s="25">
        <v>4</v>
      </c>
      <c r="H63" s="22"/>
      <c r="I63" t="str">
        <f t="shared" si="0"/>
        <v>225</v>
      </c>
      <c r="J63" t="str">
        <f t="shared" si="3"/>
        <v>55</v>
      </c>
      <c r="K63" t="str">
        <f t="shared" si="4"/>
        <v>17</v>
      </c>
      <c r="L63" t="str">
        <f t="shared" si="16"/>
        <v>Bridgestone</v>
      </c>
      <c r="M63" t="str">
        <f t="shared" si="14"/>
        <v/>
      </c>
      <c r="N63" t="str">
        <f t="shared" si="5"/>
        <v>Bridgestone EP200 225/55/17 97V</v>
      </c>
      <c r="O63" t="str">
        <f t="shared" si="12"/>
        <v>17 97V</v>
      </c>
      <c r="P63" t="str">
        <f t="shared" si="17"/>
        <v>V</v>
      </c>
      <c r="Q63" t="str">
        <f t="shared" si="6"/>
        <v/>
      </c>
      <c r="R63" t="str">
        <f t="shared" si="15"/>
        <v xml:space="preserve">Bridgestone EP200 </v>
      </c>
      <c r="S63" t="str">
        <f t="shared" si="8"/>
        <v>225/55/17</v>
      </c>
      <c r="T63" t="str">
        <f t="shared" si="9"/>
        <v>EP200</v>
      </c>
      <c r="U63" t="str">
        <f t="shared" si="10"/>
        <v xml:space="preserve">225/55/17 Bridgestone EP200 V </v>
      </c>
      <c r="V63" t="str">
        <f t="shared" si="11"/>
        <v>225/55/17 Bridgestone EP200 V</v>
      </c>
      <c r="W63" t="s">
        <v>398</v>
      </c>
      <c r="X63" t="s">
        <v>499</v>
      </c>
      <c r="Y63" s="25">
        <v>4</v>
      </c>
      <c r="Z63" s="27">
        <v>6820</v>
      </c>
    </row>
    <row r="64" spans="1:26" ht="12.75" customHeight="1" x14ac:dyDescent="0.2">
      <c r="A64" s="14" t="s">
        <v>144</v>
      </c>
      <c r="B64" s="14" t="s">
        <v>145</v>
      </c>
      <c r="C64" s="24"/>
      <c r="D64" s="16">
        <v>4027</v>
      </c>
      <c r="E64" s="18" t="s">
        <v>9</v>
      </c>
      <c r="F64" s="18" t="s">
        <v>9</v>
      </c>
      <c r="G64" s="25">
        <v>2</v>
      </c>
      <c r="H64" s="22"/>
      <c r="I64" t="str">
        <f t="shared" si="0"/>
        <v>215</v>
      </c>
      <c r="J64" t="str">
        <f t="shared" si="3"/>
        <v>65</v>
      </c>
      <c r="K64" t="str">
        <f t="shared" si="4"/>
        <v>16</v>
      </c>
      <c r="L64" t="str">
        <f t="shared" si="16"/>
        <v>Bridgestone</v>
      </c>
      <c r="M64" t="str">
        <f t="shared" si="14"/>
        <v/>
      </c>
      <c r="N64" t="str">
        <f t="shared" si="5"/>
        <v>Bridgestone EP850 215/65/16 98H</v>
      </c>
      <c r="O64" t="str">
        <f t="shared" si="12"/>
        <v>16 98H</v>
      </c>
      <c r="P64" t="str">
        <f t="shared" si="17"/>
        <v>H</v>
      </c>
      <c r="Q64" t="str">
        <f t="shared" si="6"/>
        <v/>
      </c>
      <c r="R64" t="str">
        <f t="shared" si="15"/>
        <v xml:space="preserve">Bridgestone EP850 </v>
      </c>
      <c r="S64" t="str">
        <f t="shared" si="8"/>
        <v>215/65/16</v>
      </c>
      <c r="T64" t="str">
        <f t="shared" si="9"/>
        <v>EP850</v>
      </c>
      <c r="U64" t="str">
        <f t="shared" si="10"/>
        <v xml:space="preserve">215/65/16 Bridgestone EP850 H </v>
      </c>
      <c r="V64" t="str">
        <f t="shared" si="11"/>
        <v>215/65/16 Bridgestone EP850 H</v>
      </c>
      <c r="W64" t="s">
        <v>399</v>
      </c>
      <c r="X64" t="s">
        <v>499</v>
      </c>
      <c r="Y64" s="25">
        <v>2</v>
      </c>
      <c r="Z64" s="27">
        <v>4027</v>
      </c>
    </row>
    <row r="65" spans="1:26" ht="12.75" customHeight="1" x14ac:dyDescent="0.2">
      <c r="A65" s="14" t="s">
        <v>146</v>
      </c>
      <c r="B65" s="14" t="s">
        <v>147</v>
      </c>
      <c r="C65" s="24"/>
      <c r="D65" s="16">
        <v>3313</v>
      </c>
      <c r="E65" s="17">
        <v>8</v>
      </c>
      <c r="F65" s="18" t="s">
        <v>9</v>
      </c>
      <c r="G65" s="25">
        <v>6</v>
      </c>
      <c r="H65" s="22"/>
      <c r="I65" t="str">
        <f t="shared" si="0"/>
        <v>185</v>
      </c>
      <c r="J65" t="str">
        <f t="shared" si="3"/>
        <v>55</v>
      </c>
      <c r="K65" t="str">
        <f t="shared" si="4"/>
        <v>15</v>
      </c>
      <c r="L65" t="str">
        <f t="shared" si="16"/>
        <v>Bridgestone</v>
      </c>
      <c r="M65" t="str">
        <f t="shared" si="14"/>
        <v/>
      </c>
      <c r="N65" t="str">
        <f t="shared" si="5"/>
        <v>Bridgestone MY02 185/55/15 82V</v>
      </c>
      <c r="O65" t="str">
        <f t="shared" si="12"/>
        <v>15 82V</v>
      </c>
      <c r="P65" t="str">
        <f t="shared" si="17"/>
        <v>V</v>
      </c>
      <c r="Q65" t="str">
        <f t="shared" si="6"/>
        <v/>
      </c>
      <c r="R65" t="str">
        <f t="shared" si="15"/>
        <v xml:space="preserve">Bridgestone MY02 </v>
      </c>
      <c r="S65" t="str">
        <f t="shared" si="8"/>
        <v>185/55/15</v>
      </c>
      <c r="T65" t="str">
        <f t="shared" si="9"/>
        <v>MY02</v>
      </c>
      <c r="U65" t="str">
        <f t="shared" si="10"/>
        <v xml:space="preserve">185/55/15 Bridgestone MY02 V </v>
      </c>
      <c r="V65" t="str">
        <f t="shared" si="11"/>
        <v>185/55/15 Bridgestone MY02 V</v>
      </c>
      <c r="W65" t="s">
        <v>400</v>
      </c>
      <c r="X65" t="s">
        <v>499</v>
      </c>
      <c r="Y65" s="25">
        <v>6</v>
      </c>
      <c r="Z65" s="27">
        <v>3313</v>
      </c>
    </row>
    <row r="66" spans="1:26" ht="12.75" customHeight="1" x14ac:dyDescent="0.2">
      <c r="A66" s="14" t="s">
        <v>148</v>
      </c>
      <c r="B66" s="14" t="s">
        <v>149</v>
      </c>
      <c r="C66" s="24">
        <v>9120821</v>
      </c>
      <c r="D66" s="16">
        <v>2258</v>
      </c>
      <c r="E66" s="17">
        <v>766</v>
      </c>
      <c r="F66" s="18" t="s">
        <v>9</v>
      </c>
      <c r="G66" s="25">
        <v>12</v>
      </c>
      <c r="H66" s="22"/>
      <c r="I66" t="str">
        <f t="shared" si="0"/>
        <v>185</v>
      </c>
      <c r="J66" t="str">
        <f t="shared" si="3"/>
        <v>60</v>
      </c>
      <c r="K66" t="str">
        <f t="shared" si="4"/>
        <v>14</v>
      </c>
      <c r="L66" t="str">
        <f t="shared" si="16"/>
        <v>Bridgestone</v>
      </c>
      <c r="M66" t="str">
        <f t="shared" si="14"/>
        <v/>
      </c>
      <c r="N66" t="str">
        <f t="shared" si="5"/>
        <v>Bridgestone MY02 185/60/14 82H</v>
      </c>
      <c r="O66" t="str">
        <f t="shared" si="12"/>
        <v>14 82H</v>
      </c>
      <c r="P66" t="str">
        <f t="shared" si="17"/>
        <v>H</v>
      </c>
      <c r="Q66" t="str">
        <f t="shared" si="6"/>
        <v/>
      </c>
      <c r="R66" t="str">
        <f t="shared" si="15"/>
        <v xml:space="preserve">Bridgestone MY02 </v>
      </c>
      <c r="S66" t="str">
        <f t="shared" si="8"/>
        <v>185/60/14</v>
      </c>
      <c r="T66" t="str">
        <f t="shared" si="9"/>
        <v>MY02</v>
      </c>
      <c r="U66" t="str">
        <f t="shared" si="10"/>
        <v xml:space="preserve">185/60/14 Bridgestone MY02 H </v>
      </c>
      <c r="V66" t="str">
        <f t="shared" si="11"/>
        <v>185/60/14 Bridgestone MY02 H</v>
      </c>
      <c r="W66" t="s">
        <v>401</v>
      </c>
      <c r="X66" t="s">
        <v>499</v>
      </c>
      <c r="Y66" s="25">
        <v>12</v>
      </c>
      <c r="Z66" s="27">
        <v>2258</v>
      </c>
    </row>
    <row r="67" spans="1:26" ht="12.75" customHeight="1" x14ac:dyDescent="0.2">
      <c r="A67" s="14" t="s">
        <v>150</v>
      </c>
      <c r="B67" s="14" t="s">
        <v>151</v>
      </c>
      <c r="C67" s="24"/>
      <c r="D67" s="16">
        <v>2835</v>
      </c>
      <c r="E67" s="17">
        <v>242</v>
      </c>
      <c r="F67" s="18" t="s">
        <v>9</v>
      </c>
      <c r="G67" s="25">
        <v>12</v>
      </c>
      <c r="H67" s="22"/>
      <c r="I67" t="str">
        <f t="shared" si="0"/>
        <v>195</v>
      </c>
      <c r="J67" t="str">
        <f t="shared" si="3"/>
        <v>50</v>
      </c>
      <c r="K67" t="str">
        <f t="shared" si="4"/>
        <v>15</v>
      </c>
      <c r="L67" t="str">
        <f t="shared" si="16"/>
        <v>Bridgestone</v>
      </c>
      <c r="M67" t="str">
        <f t="shared" si="14"/>
        <v/>
      </c>
      <c r="N67" t="str">
        <f t="shared" si="5"/>
        <v>Bridgestone MY02 195/50/15 82 V</v>
      </c>
      <c r="O67" t="str">
        <f t="shared" si="12"/>
        <v>5 82 V</v>
      </c>
      <c r="P67" t="str">
        <f t="shared" si="17"/>
        <v>V</v>
      </c>
      <c r="Q67" t="str">
        <f t="shared" si="6"/>
        <v/>
      </c>
      <c r="R67" t="str">
        <f t="shared" si="15"/>
        <v xml:space="preserve">Bridgestone MY02 </v>
      </c>
      <c r="S67" t="str">
        <f t="shared" si="8"/>
        <v>195/50/15</v>
      </c>
      <c r="T67" t="str">
        <f t="shared" si="9"/>
        <v>MY02</v>
      </c>
      <c r="U67" t="str">
        <f t="shared" si="10"/>
        <v xml:space="preserve">195/50/15 Bridgestone MY02 V </v>
      </c>
      <c r="V67" t="str">
        <f t="shared" si="11"/>
        <v>195/50/15 Bridgestone MY02 V</v>
      </c>
      <c r="W67" t="s">
        <v>402</v>
      </c>
      <c r="X67" t="s">
        <v>499</v>
      </c>
      <c r="Y67" s="25">
        <v>12</v>
      </c>
      <c r="Z67" s="27">
        <v>2835</v>
      </c>
    </row>
    <row r="68" spans="1:26" ht="12.75" customHeight="1" x14ac:dyDescent="0.2">
      <c r="A68" s="14" t="s">
        <v>152</v>
      </c>
      <c r="B68" s="14" t="s">
        <v>153</v>
      </c>
      <c r="C68" s="24" t="s">
        <v>154</v>
      </c>
      <c r="D68" s="16">
        <v>3475</v>
      </c>
      <c r="E68" s="17">
        <v>19</v>
      </c>
      <c r="F68" s="18" t="s">
        <v>9</v>
      </c>
      <c r="G68" s="25">
        <v>4</v>
      </c>
      <c r="H68" s="22"/>
      <c r="I68" t="str">
        <f t="shared" si="0"/>
        <v>195</v>
      </c>
      <c r="J68" t="str">
        <f t="shared" si="3"/>
        <v>55</v>
      </c>
      <c r="K68" t="str">
        <f t="shared" si="4"/>
        <v>15</v>
      </c>
      <c r="L68" t="str">
        <f t="shared" si="16"/>
        <v>Bridgestone</v>
      </c>
      <c r="M68" t="str">
        <f t="shared" si="14"/>
        <v/>
      </c>
      <c r="N68" t="str">
        <f t="shared" si="5"/>
        <v>Bridgestone MY02 195/55/15 85 V</v>
      </c>
      <c r="O68" t="str">
        <f t="shared" si="12"/>
        <v>5 85 V</v>
      </c>
      <c r="P68" t="str">
        <f t="shared" si="17"/>
        <v>V</v>
      </c>
      <c r="Q68" t="str">
        <f t="shared" si="6"/>
        <v/>
      </c>
      <c r="R68" t="str">
        <f t="shared" si="15"/>
        <v xml:space="preserve">Bridgestone MY02 </v>
      </c>
      <c r="S68" t="str">
        <f t="shared" si="8"/>
        <v>195/55/15</v>
      </c>
      <c r="T68" t="str">
        <f t="shared" si="9"/>
        <v>MY02</v>
      </c>
      <c r="U68" t="str">
        <f t="shared" si="10"/>
        <v xml:space="preserve">195/55/15 Bridgestone MY02 V </v>
      </c>
      <c r="V68" t="str">
        <f t="shared" si="11"/>
        <v>195/55/15 Bridgestone MY02 V</v>
      </c>
      <c r="W68" t="s">
        <v>403</v>
      </c>
      <c r="X68" t="s">
        <v>499</v>
      </c>
      <c r="Y68" s="25">
        <v>4</v>
      </c>
      <c r="Z68" s="27">
        <v>3475</v>
      </c>
    </row>
    <row r="69" spans="1:26" ht="12.75" customHeight="1" x14ac:dyDescent="0.2">
      <c r="A69" s="14" t="s">
        <v>155</v>
      </c>
      <c r="B69" s="14" t="s">
        <v>156</v>
      </c>
      <c r="C69" s="24" t="s">
        <v>157</v>
      </c>
      <c r="D69" s="16">
        <v>3100</v>
      </c>
      <c r="E69" s="17">
        <v>4</v>
      </c>
      <c r="F69" s="18" t="s">
        <v>9</v>
      </c>
      <c r="G69" s="25">
        <v>4</v>
      </c>
      <c r="H69" s="22"/>
      <c r="I69" t="str">
        <f t="shared" si="0"/>
        <v>195</v>
      </c>
      <c r="J69" t="str">
        <f t="shared" si="3"/>
        <v>60</v>
      </c>
      <c r="K69" t="str">
        <f t="shared" si="4"/>
        <v>15</v>
      </c>
      <c r="L69" t="str">
        <f t="shared" si="16"/>
        <v>Bridgestone</v>
      </c>
      <c r="M69" t="str">
        <f t="shared" si="14"/>
        <v/>
      </c>
      <c r="N69" t="str">
        <f t="shared" si="5"/>
        <v>Bridgestone MY02 195/60/15 88 V</v>
      </c>
      <c r="O69" t="str">
        <f t="shared" si="12"/>
        <v>5 88 V</v>
      </c>
      <c r="P69" t="str">
        <f t="shared" si="17"/>
        <v>V</v>
      </c>
      <c r="Q69" t="str">
        <f t="shared" si="6"/>
        <v/>
      </c>
      <c r="R69" t="str">
        <f t="shared" si="15"/>
        <v xml:space="preserve">Bridgestone MY02 </v>
      </c>
      <c r="S69" t="str">
        <f t="shared" si="8"/>
        <v>195/60/15</v>
      </c>
      <c r="T69" t="str">
        <f t="shared" si="9"/>
        <v>MY02</v>
      </c>
      <c r="U69" t="str">
        <f t="shared" si="10"/>
        <v xml:space="preserve">195/60/15 Bridgestone MY02 V </v>
      </c>
      <c r="V69" t="str">
        <f t="shared" si="11"/>
        <v>195/60/15 Bridgestone MY02 V</v>
      </c>
      <c r="W69" t="s">
        <v>404</v>
      </c>
      <c r="X69" t="s">
        <v>499</v>
      </c>
      <c r="Y69" s="25">
        <v>4</v>
      </c>
      <c r="Z69" s="27">
        <v>3100</v>
      </c>
    </row>
    <row r="70" spans="1:26" ht="12.75" customHeight="1" x14ac:dyDescent="0.2">
      <c r="A70" s="14" t="s">
        <v>158</v>
      </c>
      <c r="B70" s="14" t="s">
        <v>159</v>
      </c>
      <c r="C70" s="24"/>
      <c r="D70" s="16">
        <v>2906</v>
      </c>
      <c r="E70" s="17">
        <v>2</v>
      </c>
      <c r="F70" s="18" t="s">
        <v>9</v>
      </c>
      <c r="G70" s="25">
        <v>0</v>
      </c>
      <c r="H70" s="22"/>
      <c r="I70" t="str">
        <f t="shared" si="0"/>
        <v>195</v>
      </c>
      <c r="J70" t="str">
        <f t="shared" si="3"/>
        <v>65</v>
      </c>
      <c r="K70" t="str">
        <f t="shared" si="4"/>
        <v>15</v>
      </c>
      <c r="L70" t="str">
        <f t="shared" si="16"/>
        <v>Bridgestone</v>
      </c>
      <c r="M70" t="str">
        <f t="shared" si="14"/>
        <v/>
      </c>
      <c r="N70" t="str">
        <f t="shared" si="5"/>
        <v>Bridgestone MY02 195/65/15 91 V</v>
      </c>
      <c r="O70" t="str">
        <f t="shared" si="12"/>
        <v>5 91 V</v>
      </c>
      <c r="P70" t="str">
        <f t="shared" si="17"/>
        <v>V</v>
      </c>
      <c r="Q70" t="str">
        <f t="shared" si="6"/>
        <v/>
      </c>
      <c r="R70" t="str">
        <f t="shared" si="15"/>
        <v xml:space="preserve">Bridgestone MY02 </v>
      </c>
      <c r="S70" t="str">
        <f t="shared" si="8"/>
        <v>195/65/15</v>
      </c>
      <c r="T70" t="str">
        <f t="shared" si="9"/>
        <v>MY02</v>
      </c>
      <c r="U70" t="str">
        <f t="shared" si="10"/>
        <v xml:space="preserve">195/65/15 Bridgestone MY02 V </v>
      </c>
      <c r="V70" t="str">
        <f t="shared" si="11"/>
        <v>195/65/15 Bridgestone MY02 V</v>
      </c>
      <c r="W70" t="s">
        <v>405</v>
      </c>
      <c r="X70" t="s">
        <v>499</v>
      </c>
      <c r="Y70" s="25">
        <v>0</v>
      </c>
      <c r="Z70" s="27">
        <v>2906</v>
      </c>
    </row>
    <row r="71" spans="1:26" ht="12.75" customHeight="1" x14ac:dyDescent="0.2">
      <c r="A71" s="14" t="s">
        <v>160</v>
      </c>
      <c r="B71" s="14" t="s">
        <v>161</v>
      </c>
      <c r="C71" s="24"/>
      <c r="D71" s="16">
        <v>5263</v>
      </c>
      <c r="E71" s="17">
        <v>6</v>
      </c>
      <c r="F71" s="18" t="s">
        <v>9</v>
      </c>
      <c r="G71" s="25">
        <v>4</v>
      </c>
      <c r="H71" s="22"/>
      <c r="I71" t="str">
        <f t="shared" si="0"/>
        <v>205</v>
      </c>
      <c r="J71" t="str">
        <f t="shared" si="3"/>
        <v>50</v>
      </c>
      <c r="K71" t="str">
        <f t="shared" si="4"/>
        <v>17</v>
      </c>
      <c r="L71" t="str">
        <f t="shared" si="16"/>
        <v>Bridgestone</v>
      </c>
      <c r="M71" t="str">
        <f t="shared" si="14"/>
        <v/>
      </c>
      <c r="N71" t="str">
        <f t="shared" si="5"/>
        <v>Bridgestone MY02 205/50/17 89 V</v>
      </c>
      <c r="O71" t="str">
        <f t="shared" si="12"/>
        <v>7 89 V</v>
      </c>
      <c r="P71" t="str">
        <f t="shared" si="17"/>
        <v>V</v>
      </c>
      <c r="Q71" t="str">
        <f t="shared" si="6"/>
        <v/>
      </c>
      <c r="R71" t="str">
        <f t="shared" si="15"/>
        <v xml:space="preserve">Bridgestone MY02 </v>
      </c>
      <c r="S71" t="str">
        <f t="shared" si="8"/>
        <v>205/50/17</v>
      </c>
      <c r="T71" t="str">
        <f t="shared" si="9"/>
        <v>MY02</v>
      </c>
      <c r="U71" t="str">
        <f t="shared" si="10"/>
        <v xml:space="preserve">205/50/17 Bridgestone MY02 V </v>
      </c>
      <c r="V71" t="str">
        <f t="shared" si="11"/>
        <v>205/50/17 Bridgestone MY02 V</v>
      </c>
      <c r="W71" t="s">
        <v>406</v>
      </c>
      <c r="X71" t="s">
        <v>499</v>
      </c>
      <c r="Y71" s="25">
        <v>4</v>
      </c>
      <c r="Z71" s="27">
        <v>5263</v>
      </c>
    </row>
    <row r="72" spans="1:26" ht="12.75" customHeight="1" x14ac:dyDescent="0.2">
      <c r="A72" s="14" t="s">
        <v>162</v>
      </c>
      <c r="B72" s="14" t="s">
        <v>163</v>
      </c>
      <c r="C72" s="24" t="s">
        <v>164</v>
      </c>
      <c r="D72" s="16">
        <v>3540</v>
      </c>
      <c r="E72" s="17">
        <v>56</v>
      </c>
      <c r="F72" s="18" t="s">
        <v>9</v>
      </c>
      <c r="G72" s="25">
        <v>4</v>
      </c>
      <c r="H72" s="22"/>
      <c r="I72" t="str">
        <f t="shared" si="0"/>
        <v>205</v>
      </c>
      <c r="J72" t="str">
        <f t="shared" si="3"/>
        <v>55</v>
      </c>
      <c r="K72" t="str">
        <f t="shared" si="4"/>
        <v>16</v>
      </c>
      <c r="L72" t="str">
        <f t="shared" si="16"/>
        <v>Bridgestone</v>
      </c>
      <c r="M72" t="str">
        <f t="shared" si="14"/>
        <v/>
      </c>
      <c r="N72" t="str">
        <f t="shared" si="5"/>
        <v>Bridgestone MY02 205/55/16 91 V</v>
      </c>
      <c r="O72" t="str">
        <f t="shared" si="12"/>
        <v>6 91 V</v>
      </c>
      <c r="P72" t="str">
        <f t="shared" si="17"/>
        <v>V</v>
      </c>
      <c r="Q72" t="str">
        <f t="shared" si="6"/>
        <v/>
      </c>
      <c r="R72" t="str">
        <f t="shared" si="15"/>
        <v xml:space="preserve">Bridgestone MY02 </v>
      </c>
      <c r="S72" t="str">
        <f t="shared" si="8"/>
        <v>205/55/16</v>
      </c>
      <c r="T72" t="str">
        <f t="shared" si="9"/>
        <v>MY02</v>
      </c>
      <c r="U72" t="str">
        <f t="shared" si="10"/>
        <v xml:space="preserve">205/55/16 Bridgestone MY02 V </v>
      </c>
      <c r="V72" t="str">
        <f t="shared" si="11"/>
        <v>205/55/16 Bridgestone MY02 V</v>
      </c>
      <c r="W72" t="s">
        <v>407</v>
      </c>
      <c r="X72" t="s">
        <v>499</v>
      </c>
      <c r="Y72" s="25">
        <v>4</v>
      </c>
      <c r="Z72" s="27">
        <v>3540</v>
      </c>
    </row>
    <row r="73" spans="1:26" ht="12.75" customHeight="1" x14ac:dyDescent="0.2">
      <c r="A73" s="14" t="s">
        <v>165</v>
      </c>
      <c r="B73" s="14" t="s">
        <v>163</v>
      </c>
      <c r="C73" s="24" t="s">
        <v>164</v>
      </c>
      <c r="D73" s="16">
        <v>3540</v>
      </c>
      <c r="E73" s="17">
        <v>50</v>
      </c>
      <c r="F73" s="18" t="s">
        <v>9</v>
      </c>
      <c r="G73" s="25">
        <v>0</v>
      </c>
      <c r="H73" s="22"/>
      <c r="I73" t="str">
        <f t="shared" si="0"/>
        <v>205</v>
      </c>
      <c r="J73" t="str">
        <f t="shared" si="3"/>
        <v>55</v>
      </c>
      <c r="K73" t="str">
        <f t="shared" si="4"/>
        <v>16</v>
      </c>
      <c r="L73" t="str">
        <f t="shared" si="16"/>
        <v>Bridgestone</v>
      </c>
      <c r="M73" t="str">
        <f t="shared" si="14"/>
        <v/>
      </c>
      <c r="N73" t="str">
        <f t="shared" si="5"/>
        <v>Bridgestone MY02 205/55/16 91 V</v>
      </c>
      <c r="O73" t="str">
        <f t="shared" si="12"/>
        <v>6 91 V</v>
      </c>
      <c r="P73" t="str">
        <f t="shared" si="17"/>
        <v>V</v>
      </c>
      <c r="Q73" t="str">
        <f t="shared" si="6"/>
        <v/>
      </c>
      <c r="R73" t="str">
        <f t="shared" si="15"/>
        <v xml:space="preserve">Bridgestone MY02 </v>
      </c>
      <c r="S73" t="str">
        <f t="shared" si="8"/>
        <v>205/55/16</v>
      </c>
      <c r="T73" t="str">
        <f t="shared" si="9"/>
        <v>MY02</v>
      </c>
      <c r="U73" t="str">
        <f t="shared" si="10"/>
        <v xml:space="preserve">205/55/16 Bridgestone MY02 V </v>
      </c>
      <c r="V73" t="str">
        <f t="shared" si="11"/>
        <v>205/55/16 Bridgestone MY02 V</v>
      </c>
      <c r="W73" t="s">
        <v>407</v>
      </c>
      <c r="X73" t="s">
        <v>499</v>
      </c>
      <c r="Y73" s="25">
        <v>0</v>
      </c>
      <c r="Z73" s="27">
        <v>3540</v>
      </c>
    </row>
    <row r="74" spans="1:26" ht="12.75" customHeight="1" x14ac:dyDescent="0.2">
      <c r="A74" s="14" t="s">
        <v>166</v>
      </c>
      <c r="B74" s="14" t="s">
        <v>167</v>
      </c>
      <c r="C74" s="24" t="s">
        <v>168</v>
      </c>
      <c r="D74" s="16">
        <v>3204</v>
      </c>
      <c r="E74" s="17">
        <v>2</v>
      </c>
      <c r="F74" s="18" t="s">
        <v>9</v>
      </c>
      <c r="G74" s="25">
        <v>4</v>
      </c>
      <c r="H74" s="22"/>
      <c r="I74" t="str">
        <f t="shared" ref="I74:I137" si="18">IF(D74&gt;0,MID(B74,FIND("/",B74)-3,3),"")</f>
        <v>205</v>
      </c>
      <c r="J74" t="str">
        <f t="shared" si="3"/>
        <v>60</v>
      </c>
      <c r="K74" t="str">
        <f t="shared" si="4"/>
        <v>15</v>
      </c>
      <c r="L74" t="str">
        <f t="shared" si="16"/>
        <v>Bridgestone</v>
      </c>
      <c r="M74" t="str">
        <f t="shared" si="14"/>
        <v/>
      </c>
      <c r="N74" t="str">
        <f t="shared" si="5"/>
        <v>Bridgestone MY02 205/60/15 91 V</v>
      </c>
      <c r="O74" t="str">
        <f t="shared" si="12"/>
        <v>5 91 V</v>
      </c>
      <c r="P74" t="str">
        <f t="shared" si="17"/>
        <v>V</v>
      </c>
      <c r="Q74" t="str">
        <f t="shared" si="6"/>
        <v/>
      </c>
      <c r="R74" t="str">
        <f t="shared" si="15"/>
        <v xml:space="preserve">Bridgestone MY02 </v>
      </c>
      <c r="S74" t="str">
        <f t="shared" si="8"/>
        <v>205/60/15</v>
      </c>
      <c r="T74" t="str">
        <f t="shared" si="9"/>
        <v>MY02</v>
      </c>
      <c r="U74" t="str">
        <f t="shared" si="10"/>
        <v xml:space="preserve">205/60/15 Bridgestone MY02 V </v>
      </c>
      <c r="V74" t="str">
        <f t="shared" si="11"/>
        <v>205/60/15 Bridgestone MY02 V</v>
      </c>
      <c r="W74" t="s">
        <v>408</v>
      </c>
      <c r="X74" t="s">
        <v>499</v>
      </c>
      <c r="Y74" s="25">
        <v>4</v>
      </c>
      <c r="Z74" s="27">
        <v>3204</v>
      </c>
    </row>
    <row r="75" spans="1:26" ht="12.75" customHeight="1" x14ac:dyDescent="0.2">
      <c r="A75" s="14" t="s">
        <v>169</v>
      </c>
      <c r="B75" s="14" t="s">
        <v>170</v>
      </c>
      <c r="C75" s="24" t="s">
        <v>171</v>
      </c>
      <c r="D75" s="16">
        <v>4528</v>
      </c>
      <c r="E75" s="17">
        <v>22</v>
      </c>
      <c r="F75" s="18" t="s">
        <v>9</v>
      </c>
      <c r="G75" s="25">
        <v>8</v>
      </c>
      <c r="H75" s="22"/>
      <c r="I75" t="str">
        <f t="shared" si="18"/>
        <v>215</v>
      </c>
      <c r="J75" t="str">
        <f t="shared" ref="J75:J138" si="19">IF(D75&gt;0,MID(B75,FIND("/",B75)+1,2),"")</f>
        <v>45</v>
      </c>
      <c r="K75" t="str">
        <f t="shared" ref="K75:K138" si="20">IF(D75&gt;0,MID(B75,FIND("/",B75)+4,2),"")</f>
        <v>17</v>
      </c>
      <c r="L75" t="str">
        <f t="shared" ref="L75:L91" si="21">LEFT(B75,FIND(" ",B75,1)-1)</f>
        <v>Bridgestone</v>
      </c>
      <c r="M75" t="str">
        <f t="shared" si="14"/>
        <v/>
      </c>
      <c r="N75" t="str">
        <f t="shared" ref="N75:N138" si="22">TRIM(MID(B75,1,LEN(B75)-LEN(C75)))</f>
        <v>Bridgestone MY02 215/45/17 91 V XL</v>
      </c>
      <c r="O75" t="str">
        <f t="shared" si="12"/>
        <v>1 V XL</v>
      </c>
      <c r="P75" t="str">
        <f t="shared" si="17"/>
        <v>V</v>
      </c>
      <c r="Q75" t="str">
        <f t="shared" ref="Q75:Q138" si="23">IF(ISNUMBER(FIND("Q",O75)),"Q",IF(ISNUMBER(FIND("Y",O75)),"Y",""))</f>
        <v/>
      </c>
      <c r="R75" t="str">
        <f t="shared" si="15"/>
        <v xml:space="preserve">Bridgestone MY02 </v>
      </c>
      <c r="S75" t="str">
        <f t="shared" ref="S75:S138" si="24">I75&amp;"/"&amp;J75&amp;"/"&amp;K75</f>
        <v>215/45/17</v>
      </c>
      <c r="T75" t="str">
        <f t="shared" ref="T75:T138" si="25">SUBSTITUTE(RIGHT(MID(" "&amp;SUBSTITUTE(R75," ",REPT(" ",999)),1,999*2),999)," ","")</f>
        <v>MY02</v>
      </c>
      <c r="U75" t="str">
        <f t="shared" ref="U75:U138" si="26">I75&amp;"/"&amp;J75&amp;"/"&amp;K75&amp;" "&amp;L75&amp;" "&amp;T75&amp;" "&amp;P75&amp;" "&amp;M75</f>
        <v xml:space="preserve">215/45/17 Bridgestone MY02 V </v>
      </c>
      <c r="V75" t="str">
        <f t="shared" ref="V75:V138" si="27">TRIM(IF(P75=0,I75&amp;"/"&amp;J75&amp;"/"&amp;K75&amp;" "&amp;L75&amp;" "&amp;T75&amp;""&amp;IF(ISNUMBER(FIND("XL",N75))," XL","")&amp;" "&amp;Q75&amp;" "&amp;M75,I75&amp;"/"&amp;J75&amp;"/"&amp;K75&amp;" "&amp;L75&amp;" "&amp;T75&amp;""&amp;IF(ISNUMBER(FIND("XL",N75))," XL","")&amp;" "&amp;P75&amp;" "&amp;M75))</f>
        <v>215/45/17 Bridgestone MY02 XL V</v>
      </c>
      <c r="W75" t="s">
        <v>409</v>
      </c>
      <c r="X75" t="s">
        <v>499</v>
      </c>
      <c r="Y75" s="25">
        <v>8</v>
      </c>
      <c r="Z75" s="27">
        <v>4528</v>
      </c>
    </row>
    <row r="76" spans="1:26" ht="12.75" customHeight="1" x14ac:dyDescent="0.2">
      <c r="A76" s="14" t="s">
        <v>172</v>
      </c>
      <c r="B76" s="14" t="s">
        <v>173</v>
      </c>
      <c r="C76" s="24" t="s">
        <v>174</v>
      </c>
      <c r="D76" s="16">
        <v>4833</v>
      </c>
      <c r="E76" s="17">
        <v>5</v>
      </c>
      <c r="F76" s="18" t="s">
        <v>9</v>
      </c>
      <c r="G76" s="25">
        <v>4</v>
      </c>
      <c r="H76" s="22"/>
      <c r="I76" t="str">
        <f t="shared" si="18"/>
        <v>215</v>
      </c>
      <c r="J76" t="str">
        <f t="shared" si="19"/>
        <v>50</v>
      </c>
      <c r="K76" t="str">
        <f t="shared" si="20"/>
        <v>17</v>
      </c>
      <c r="L76" t="str">
        <f t="shared" si="21"/>
        <v>Bridgestone</v>
      </c>
      <c r="M76" t="str">
        <f t="shared" si="14"/>
        <v/>
      </c>
      <c r="N76" t="str">
        <f t="shared" si="22"/>
        <v>Bridgestone MY02 215/50/17 91 V</v>
      </c>
      <c r="O76" t="str">
        <f t="shared" ref="O76:O139" si="28">IF(ISNUMBER(SEARCH("ш",N76)),RIGHT(N76,7),RIGHT(N76,6))</f>
        <v>7 91 V</v>
      </c>
      <c r="P76" t="str">
        <f t="shared" si="17"/>
        <v>V</v>
      </c>
      <c r="Q76" t="str">
        <f t="shared" si="23"/>
        <v/>
      </c>
      <c r="R76" t="str">
        <f t="shared" si="15"/>
        <v xml:space="preserve">Bridgestone MY02 </v>
      </c>
      <c r="S76" t="str">
        <f t="shared" si="24"/>
        <v>215/50/17</v>
      </c>
      <c r="T76" t="str">
        <f t="shared" si="25"/>
        <v>MY02</v>
      </c>
      <c r="U76" t="str">
        <f t="shared" si="26"/>
        <v xml:space="preserve">215/50/17 Bridgestone MY02 V </v>
      </c>
      <c r="V76" t="str">
        <f t="shared" si="27"/>
        <v>215/50/17 Bridgestone MY02 V</v>
      </c>
      <c r="W76" t="s">
        <v>410</v>
      </c>
      <c r="X76" t="s">
        <v>499</v>
      </c>
      <c r="Y76" s="25">
        <v>4</v>
      </c>
      <c r="Z76" s="27">
        <v>4833</v>
      </c>
    </row>
    <row r="77" spans="1:26" ht="12.75" customHeight="1" x14ac:dyDescent="0.2">
      <c r="A77" s="14" t="s">
        <v>175</v>
      </c>
      <c r="B77" s="14" t="s">
        <v>176</v>
      </c>
      <c r="C77" s="24" t="s">
        <v>177</v>
      </c>
      <c r="D77" s="16">
        <v>5081</v>
      </c>
      <c r="E77" s="17">
        <v>1</v>
      </c>
      <c r="F77" s="18" t="s">
        <v>9</v>
      </c>
      <c r="G77" s="25">
        <v>1</v>
      </c>
      <c r="H77" s="22"/>
      <c r="I77" t="str">
        <f t="shared" si="18"/>
        <v>215</v>
      </c>
      <c r="J77" t="str">
        <f t="shared" si="19"/>
        <v>55</v>
      </c>
      <c r="K77" t="str">
        <f t="shared" si="20"/>
        <v>17</v>
      </c>
      <c r="L77" t="str">
        <f t="shared" si="21"/>
        <v>Bridgestone</v>
      </c>
      <c r="M77" t="str">
        <f t="shared" si="14"/>
        <v/>
      </c>
      <c r="N77" t="str">
        <f t="shared" si="22"/>
        <v>Bridgestone MY02 215/55/17 94 V</v>
      </c>
      <c r="O77" t="str">
        <f t="shared" si="28"/>
        <v>7 94 V</v>
      </c>
      <c r="P77" t="str">
        <f t="shared" si="17"/>
        <v>V</v>
      </c>
      <c r="Q77" t="str">
        <f t="shared" si="23"/>
        <v/>
      </c>
      <c r="R77" t="str">
        <f t="shared" si="15"/>
        <v xml:space="preserve">Bridgestone MY02 </v>
      </c>
      <c r="S77" t="str">
        <f t="shared" si="24"/>
        <v>215/55/17</v>
      </c>
      <c r="T77" t="str">
        <f t="shared" si="25"/>
        <v>MY02</v>
      </c>
      <c r="U77" t="str">
        <f t="shared" si="26"/>
        <v xml:space="preserve">215/55/17 Bridgestone MY02 V </v>
      </c>
      <c r="V77" t="str">
        <f t="shared" si="27"/>
        <v>215/55/17 Bridgestone MY02 V</v>
      </c>
      <c r="W77" t="s">
        <v>411</v>
      </c>
      <c r="X77" t="s">
        <v>499</v>
      </c>
      <c r="Y77" s="25">
        <v>1</v>
      </c>
      <c r="Z77" s="27">
        <v>5081</v>
      </c>
    </row>
    <row r="78" spans="1:26" ht="12.75" customHeight="1" x14ac:dyDescent="0.2">
      <c r="A78" s="14" t="s">
        <v>178</v>
      </c>
      <c r="B78" s="14" t="s">
        <v>179</v>
      </c>
      <c r="C78" s="24" t="s">
        <v>180</v>
      </c>
      <c r="D78" s="16">
        <v>5389</v>
      </c>
      <c r="E78" s="17">
        <v>135</v>
      </c>
      <c r="F78" s="18" t="s">
        <v>9</v>
      </c>
      <c r="G78" s="25">
        <v>5</v>
      </c>
      <c r="H78" s="22"/>
      <c r="I78" t="str">
        <f t="shared" si="18"/>
        <v>225</v>
      </c>
      <c r="J78" t="str">
        <f t="shared" si="19"/>
        <v>45</v>
      </c>
      <c r="K78" t="str">
        <f t="shared" si="20"/>
        <v>17</v>
      </c>
      <c r="L78" t="str">
        <f t="shared" si="21"/>
        <v>Bridgestone</v>
      </c>
      <c r="M78" t="str">
        <f t="shared" si="14"/>
        <v/>
      </c>
      <c r="N78" t="str">
        <f t="shared" si="22"/>
        <v>Bridgestone MY02 225/45/17 91 V</v>
      </c>
      <c r="O78" t="str">
        <f t="shared" si="28"/>
        <v>7 91 V</v>
      </c>
      <c r="P78" t="str">
        <f t="shared" si="17"/>
        <v>V</v>
      </c>
      <c r="Q78" t="str">
        <f t="shared" si="23"/>
        <v/>
      </c>
      <c r="R78" t="str">
        <f t="shared" si="15"/>
        <v xml:space="preserve">Bridgestone MY02 </v>
      </c>
      <c r="S78" t="str">
        <f t="shared" si="24"/>
        <v>225/45/17</v>
      </c>
      <c r="T78" t="str">
        <f t="shared" si="25"/>
        <v>MY02</v>
      </c>
      <c r="U78" t="str">
        <f t="shared" si="26"/>
        <v xml:space="preserve">225/45/17 Bridgestone MY02 V </v>
      </c>
      <c r="V78" t="str">
        <f t="shared" si="27"/>
        <v>225/45/17 Bridgestone MY02 V</v>
      </c>
      <c r="W78" t="s">
        <v>412</v>
      </c>
      <c r="X78" t="s">
        <v>499</v>
      </c>
      <c r="Y78" s="25">
        <v>5</v>
      </c>
      <c r="Z78" s="27">
        <v>5389</v>
      </c>
    </row>
    <row r="79" spans="1:26" ht="12.75" customHeight="1" x14ac:dyDescent="0.2">
      <c r="A79" s="14" t="s">
        <v>181</v>
      </c>
      <c r="B79" s="14" t="s">
        <v>182</v>
      </c>
      <c r="C79" s="24">
        <v>9109277</v>
      </c>
      <c r="D79" s="16">
        <v>3234</v>
      </c>
      <c r="E79" s="17">
        <v>12</v>
      </c>
      <c r="F79" s="18" t="s">
        <v>9</v>
      </c>
      <c r="G79" s="25">
        <v>0</v>
      </c>
      <c r="H79" s="22"/>
      <c r="I79" t="str">
        <f t="shared" si="18"/>
        <v>195</v>
      </c>
      <c r="J79" t="str">
        <f t="shared" si="19"/>
        <v>50</v>
      </c>
      <c r="K79" t="str">
        <f t="shared" si="20"/>
        <v>15</v>
      </c>
      <c r="L79" t="str">
        <f t="shared" si="21"/>
        <v>Bridgestone</v>
      </c>
      <c r="M79" t="str">
        <f t="shared" si="14"/>
        <v/>
      </c>
      <c r="N79" t="str">
        <f t="shared" si="22"/>
        <v>Bridgestone RE-002 195/50/15 82 W</v>
      </c>
      <c r="O79" t="str">
        <f t="shared" si="28"/>
        <v>5 82 W</v>
      </c>
      <c r="P79" t="str">
        <f t="shared" si="17"/>
        <v>W</v>
      </c>
      <c r="Q79" t="str">
        <f t="shared" si="23"/>
        <v/>
      </c>
      <c r="R79" t="str">
        <f t="shared" si="15"/>
        <v xml:space="preserve">Bridgestone RE-002 </v>
      </c>
      <c r="S79" t="str">
        <f t="shared" si="24"/>
        <v>195/50/15</v>
      </c>
      <c r="T79" t="str">
        <f t="shared" si="25"/>
        <v>RE-002</v>
      </c>
      <c r="U79" t="str">
        <f t="shared" si="26"/>
        <v xml:space="preserve">195/50/15 Bridgestone RE-002 W </v>
      </c>
      <c r="V79" t="str">
        <f t="shared" si="27"/>
        <v>195/50/15 Bridgestone RE-002 W</v>
      </c>
      <c r="W79" t="s">
        <v>413</v>
      </c>
      <c r="X79" t="s">
        <v>499</v>
      </c>
      <c r="Y79" s="25">
        <v>0</v>
      </c>
      <c r="Z79" s="27">
        <v>3234</v>
      </c>
    </row>
    <row r="80" spans="1:26" ht="12.75" customHeight="1" x14ac:dyDescent="0.2">
      <c r="A80" s="14" t="s">
        <v>183</v>
      </c>
      <c r="B80" s="14" t="s">
        <v>184</v>
      </c>
      <c r="C80" s="24"/>
      <c r="D80" s="16">
        <v>6578</v>
      </c>
      <c r="E80" s="18" t="s">
        <v>9</v>
      </c>
      <c r="F80" s="18" t="s">
        <v>9</v>
      </c>
      <c r="G80" s="25">
        <v>4</v>
      </c>
      <c r="H80" s="22"/>
      <c r="I80" t="str">
        <f t="shared" si="18"/>
        <v>235</v>
      </c>
      <c r="J80" t="str">
        <f t="shared" si="19"/>
        <v>50</v>
      </c>
      <c r="K80" t="str">
        <f t="shared" si="20"/>
        <v>18</v>
      </c>
      <c r="L80" t="str">
        <f t="shared" si="21"/>
        <v>Bridgestone</v>
      </c>
      <c r="M80" t="str">
        <f t="shared" si="14"/>
        <v/>
      </c>
      <c r="N80" t="str">
        <f t="shared" si="22"/>
        <v>Bridgestone RE-040 235/50/18 101Y XL</v>
      </c>
      <c r="O80" t="str">
        <f t="shared" si="28"/>
        <v>01Y XL</v>
      </c>
      <c r="P80">
        <f t="shared" si="17"/>
        <v>0</v>
      </c>
      <c r="Q80" t="str">
        <f t="shared" si="23"/>
        <v>Y</v>
      </c>
      <c r="R80" t="str">
        <f t="shared" si="15"/>
        <v xml:space="preserve">Bridgestone RE-040 </v>
      </c>
      <c r="S80" t="str">
        <f t="shared" si="24"/>
        <v>235/50/18</v>
      </c>
      <c r="T80" t="str">
        <f t="shared" si="25"/>
        <v>RE-040</v>
      </c>
      <c r="U80" t="str">
        <f t="shared" si="26"/>
        <v xml:space="preserve">235/50/18 Bridgestone RE-040 0 </v>
      </c>
      <c r="V80" t="str">
        <f t="shared" si="27"/>
        <v>235/50/18 Bridgestone RE-040 XL Y</v>
      </c>
      <c r="W80" t="s">
        <v>414</v>
      </c>
      <c r="X80" t="s">
        <v>499</v>
      </c>
      <c r="Y80" s="25">
        <v>4</v>
      </c>
      <c r="Z80" s="27">
        <v>6578</v>
      </c>
    </row>
    <row r="81" spans="1:26" ht="12.75" customHeight="1" x14ac:dyDescent="0.2">
      <c r="A81" s="14" t="s">
        <v>185</v>
      </c>
      <c r="B81" s="14" t="s">
        <v>186</v>
      </c>
      <c r="C81" s="15">
        <v>92045</v>
      </c>
      <c r="D81" s="16">
        <v>8440</v>
      </c>
      <c r="E81" s="17">
        <v>1</v>
      </c>
      <c r="F81" s="18" t="s">
        <v>9</v>
      </c>
      <c r="G81" s="25">
        <v>0</v>
      </c>
      <c r="H81" s="22"/>
      <c r="I81" t="str">
        <f t="shared" si="18"/>
        <v>245</v>
      </c>
      <c r="J81" t="str">
        <f t="shared" si="19"/>
        <v>45</v>
      </c>
      <c r="K81" t="str">
        <f t="shared" si="20"/>
        <v>18</v>
      </c>
      <c r="L81" t="str">
        <f t="shared" si="21"/>
        <v>Bridgestone</v>
      </c>
      <c r="M81" t="str">
        <f t="shared" si="14"/>
        <v/>
      </c>
      <c r="N81" t="str">
        <f t="shared" si="22"/>
        <v>Bridgestone RE-040 245/45/18 96Y 00</v>
      </c>
      <c r="O81" t="str">
        <f t="shared" si="28"/>
        <v>96Y 00</v>
      </c>
      <c r="P81">
        <f t="shared" si="17"/>
        <v>0</v>
      </c>
      <c r="Q81" t="str">
        <f t="shared" si="23"/>
        <v>Y</v>
      </c>
      <c r="R81" t="str">
        <f t="shared" si="15"/>
        <v xml:space="preserve">Bridgestone RE-040 </v>
      </c>
      <c r="S81" t="str">
        <f t="shared" si="24"/>
        <v>245/45/18</v>
      </c>
      <c r="T81" t="str">
        <f t="shared" si="25"/>
        <v>RE-040</v>
      </c>
      <c r="U81" t="str">
        <f t="shared" si="26"/>
        <v xml:space="preserve">245/45/18 Bridgestone RE-040 0 </v>
      </c>
      <c r="V81" t="str">
        <f t="shared" si="27"/>
        <v>245/45/18 Bridgestone RE-040 Y</v>
      </c>
      <c r="W81" t="s">
        <v>415</v>
      </c>
      <c r="X81" t="s">
        <v>499</v>
      </c>
      <c r="Y81" s="25">
        <v>0</v>
      </c>
      <c r="Z81" s="27">
        <v>8440</v>
      </c>
    </row>
    <row r="82" spans="1:26" ht="12.75" customHeight="1" x14ac:dyDescent="0.2">
      <c r="A82" s="14" t="s">
        <v>187</v>
      </c>
      <c r="B82" s="14" t="s">
        <v>188</v>
      </c>
      <c r="C82" s="19" t="s">
        <v>189</v>
      </c>
      <c r="D82" s="16">
        <v>4895</v>
      </c>
      <c r="E82" s="17">
        <v>1</v>
      </c>
      <c r="F82" s="18" t="s">
        <v>9</v>
      </c>
      <c r="G82" s="25">
        <v>0</v>
      </c>
      <c r="H82" s="22"/>
      <c r="I82" t="str">
        <f t="shared" si="18"/>
        <v>215</v>
      </c>
      <c r="J82" t="str">
        <f t="shared" si="19"/>
        <v>55</v>
      </c>
      <c r="K82" t="str">
        <f t="shared" si="20"/>
        <v>16</v>
      </c>
      <c r="L82" t="str">
        <f t="shared" si="21"/>
        <v>Bridgestone</v>
      </c>
      <c r="M82" t="str">
        <f t="shared" si="14"/>
        <v/>
      </c>
      <c r="N82" t="str">
        <f t="shared" si="22"/>
        <v>Bridgestone S001 XL 215/55/16 93 W</v>
      </c>
      <c r="O82" t="str">
        <f t="shared" si="28"/>
        <v>6 93 W</v>
      </c>
      <c r="P82" t="str">
        <f t="shared" si="17"/>
        <v>W</v>
      </c>
      <c r="Q82" t="str">
        <f t="shared" si="23"/>
        <v/>
      </c>
      <c r="R82" t="str">
        <f t="shared" si="15"/>
        <v xml:space="preserve">Bridgestone S001 XL </v>
      </c>
      <c r="S82" t="str">
        <f t="shared" si="24"/>
        <v>215/55/16</v>
      </c>
      <c r="T82" t="str">
        <f t="shared" si="25"/>
        <v>S001</v>
      </c>
      <c r="U82" t="str">
        <f t="shared" si="26"/>
        <v xml:space="preserve">215/55/16 Bridgestone S001 W </v>
      </c>
      <c r="V82" t="str">
        <f t="shared" si="27"/>
        <v>215/55/16 Bridgestone S001 XL W</v>
      </c>
      <c r="W82" t="s">
        <v>416</v>
      </c>
      <c r="X82" t="s">
        <v>499</v>
      </c>
      <c r="Y82" s="25">
        <v>0</v>
      </c>
      <c r="Z82" s="27">
        <v>4895</v>
      </c>
    </row>
    <row r="83" spans="1:26" ht="12.75" customHeight="1" x14ac:dyDescent="0.2">
      <c r="A83" s="14" t="s">
        <v>190</v>
      </c>
      <c r="B83" s="14" t="s">
        <v>191</v>
      </c>
      <c r="C83" s="15">
        <v>9120842</v>
      </c>
      <c r="D83" s="16">
        <v>2423</v>
      </c>
      <c r="E83" s="17">
        <v>673</v>
      </c>
      <c r="F83" s="18" t="s">
        <v>9</v>
      </c>
      <c r="G83" s="25">
        <v>4</v>
      </c>
      <c r="H83" s="22"/>
      <c r="I83" t="str">
        <f t="shared" si="18"/>
        <v>185</v>
      </c>
      <c r="J83" t="str">
        <f t="shared" si="19"/>
        <v>60</v>
      </c>
      <c r="K83" t="str">
        <f t="shared" si="20"/>
        <v>14</v>
      </c>
      <c r="L83" t="str">
        <f t="shared" si="21"/>
        <v>Bridgestone</v>
      </c>
      <c r="M83" t="str">
        <f t="shared" si="14"/>
        <v/>
      </c>
      <c r="N83" t="str">
        <f t="shared" si="22"/>
        <v>Bridgestone T001 185/60/14 82 H</v>
      </c>
      <c r="O83" t="str">
        <f t="shared" si="28"/>
        <v>4 82 H</v>
      </c>
      <c r="P83" t="str">
        <f t="shared" si="17"/>
        <v>H</v>
      </c>
      <c r="Q83" t="str">
        <f t="shared" si="23"/>
        <v/>
      </c>
      <c r="R83" t="str">
        <f t="shared" si="15"/>
        <v xml:space="preserve">Bridgestone T001 </v>
      </c>
      <c r="S83" t="str">
        <f t="shared" si="24"/>
        <v>185/60/14</v>
      </c>
      <c r="T83" t="str">
        <f t="shared" si="25"/>
        <v>T001</v>
      </c>
      <c r="U83" t="str">
        <f t="shared" si="26"/>
        <v xml:space="preserve">185/60/14 Bridgestone T001 H </v>
      </c>
      <c r="V83" t="str">
        <f t="shared" si="27"/>
        <v>185/60/14 Bridgestone T001 H</v>
      </c>
      <c r="W83" t="s">
        <v>417</v>
      </c>
      <c r="X83" t="s">
        <v>499</v>
      </c>
      <c r="Y83" s="25">
        <v>4</v>
      </c>
      <c r="Z83" s="27">
        <v>2423</v>
      </c>
    </row>
    <row r="84" spans="1:26" ht="12.75" customHeight="1" x14ac:dyDescent="0.2">
      <c r="A84" s="14" t="s">
        <v>192</v>
      </c>
      <c r="B84" s="14" t="s">
        <v>193</v>
      </c>
      <c r="C84" s="19"/>
      <c r="D84" s="16">
        <v>2969</v>
      </c>
      <c r="E84" s="17">
        <v>32</v>
      </c>
      <c r="F84" s="18" t="s">
        <v>9</v>
      </c>
      <c r="G84" s="25">
        <v>10</v>
      </c>
      <c r="H84" s="22"/>
      <c r="I84" t="str">
        <f t="shared" si="18"/>
        <v>195</v>
      </c>
      <c r="J84" t="str">
        <f t="shared" si="19"/>
        <v>50</v>
      </c>
      <c r="K84" t="str">
        <f t="shared" si="20"/>
        <v>15</v>
      </c>
      <c r="L84" t="str">
        <f t="shared" si="21"/>
        <v>Bridgestone</v>
      </c>
      <c r="M84" t="str">
        <f t="shared" si="14"/>
        <v/>
      </c>
      <c r="N84" t="str">
        <f t="shared" si="22"/>
        <v>Bridgestone T001 195/50/15 82 V</v>
      </c>
      <c r="O84" t="str">
        <f t="shared" si="28"/>
        <v>5 82 V</v>
      </c>
      <c r="P84" t="str">
        <f t="shared" si="17"/>
        <v>V</v>
      </c>
      <c r="Q84" t="str">
        <f t="shared" si="23"/>
        <v/>
      </c>
      <c r="R84" t="str">
        <f t="shared" si="15"/>
        <v xml:space="preserve">Bridgestone T001 </v>
      </c>
      <c r="S84" t="str">
        <f t="shared" si="24"/>
        <v>195/50/15</v>
      </c>
      <c r="T84" t="str">
        <f t="shared" si="25"/>
        <v>T001</v>
      </c>
      <c r="U84" t="str">
        <f t="shared" si="26"/>
        <v xml:space="preserve">195/50/15 Bridgestone T001 V </v>
      </c>
      <c r="V84" t="str">
        <f t="shared" si="27"/>
        <v>195/50/15 Bridgestone T001 V</v>
      </c>
      <c r="W84" t="s">
        <v>418</v>
      </c>
      <c r="X84" t="s">
        <v>499</v>
      </c>
      <c r="Y84" s="25">
        <v>10</v>
      </c>
      <c r="Z84" s="27">
        <v>2969</v>
      </c>
    </row>
    <row r="85" spans="1:26" ht="12.75" customHeight="1" x14ac:dyDescent="0.2">
      <c r="A85" s="14" t="s">
        <v>194</v>
      </c>
      <c r="B85" s="14" t="s">
        <v>195</v>
      </c>
      <c r="C85" s="19"/>
      <c r="D85" s="16">
        <v>3861</v>
      </c>
      <c r="E85" s="17">
        <v>2</v>
      </c>
      <c r="F85" s="18" t="s">
        <v>9</v>
      </c>
      <c r="G85" s="25">
        <v>0</v>
      </c>
      <c r="H85" s="22"/>
      <c r="I85" t="str">
        <f t="shared" si="18"/>
        <v>195</v>
      </c>
      <c r="J85" t="str">
        <f t="shared" si="19"/>
        <v>55</v>
      </c>
      <c r="K85" t="str">
        <f t="shared" si="20"/>
        <v>15</v>
      </c>
      <c r="L85" t="str">
        <f t="shared" si="21"/>
        <v>Bridgestone</v>
      </c>
      <c r="M85" t="str">
        <f t="shared" ref="M85:M148" si="29">IF(ISNUMBER(SEARCH("ш",B85)),"шип","")</f>
        <v/>
      </c>
      <c r="N85" t="str">
        <f t="shared" si="22"/>
        <v>Bridgestone T001 195/55/15 85 V</v>
      </c>
      <c r="O85" t="str">
        <f t="shared" si="28"/>
        <v>5 85 V</v>
      </c>
      <c r="P85" t="str">
        <f t="shared" si="17"/>
        <v>V</v>
      </c>
      <c r="Q85" t="str">
        <f t="shared" si="23"/>
        <v/>
      </c>
      <c r="R85" t="str">
        <f t="shared" si="15"/>
        <v xml:space="preserve">Bridgestone T001 </v>
      </c>
      <c r="S85" t="str">
        <f t="shared" si="24"/>
        <v>195/55/15</v>
      </c>
      <c r="T85" t="str">
        <f t="shared" si="25"/>
        <v>T001</v>
      </c>
      <c r="U85" t="str">
        <f t="shared" si="26"/>
        <v xml:space="preserve">195/55/15 Bridgestone T001 V </v>
      </c>
      <c r="V85" t="str">
        <f t="shared" si="27"/>
        <v>195/55/15 Bridgestone T001 V</v>
      </c>
      <c r="W85" t="s">
        <v>419</v>
      </c>
      <c r="X85" t="s">
        <v>499</v>
      </c>
      <c r="Y85" s="25">
        <v>0</v>
      </c>
      <c r="Z85" s="27">
        <v>3861</v>
      </c>
    </row>
    <row r="86" spans="1:26" ht="12.75" customHeight="1" x14ac:dyDescent="0.2">
      <c r="A86" s="14" t="s">
        <v>196</v>
      </c>
      <c r="B86" s="14" t="s">
        <v>197</v>
      </c>
      <c r="C86" s="19"/>
      <c r="D86" s="16">
        <v>4659</v>
      </c>
      <c r="E86" s="18" t="s">
        <v>9</v>
      </c>
      <c r="F86" s="18" t="s">
        <v>9</v>
      </c>
      <c r="G86" s="25">
        <v>4</v>
      </c>
      <c r="H86" s="22"/>
      <c r="I86" t="str">
        <f t="shared" si="18"/>
        <v>195</v>
      </c>
      <c r="J86" t="str">
        <f t="shared" si="19"/>
        <v>55</v>
      </c>
      <c r="K86" t="str">
        <f t="shared" si="20"/>
        <v>16</v>
      </c>
      <c r="L86" t="str">
        <f t="shared" si="21"/>
        <v>Bridgestone</v>
      </c>
      <c r="M86" t="str">
        <f t="shared" si="29"/>
        <v/>
      </c>
      <c r="N86" t="str">
        <f t="shared" si="22"/>
        <v>Bridgestone T001 195/55/16 87 V</v>
      </c>
      <c r="O86" t="str">
        <f t="shared" si="28"/>
        <v>6 87 V</v>
      </c>
      <c r="P86" t="str">
        <f t="shared" si="17"/>
        <v>V</v>
      </c>
      <c r="Q86" t="str">
        <f t="shared" si="23"/>
        <v/>
      </c>
      <c r="R86" t="str">
        <f t="shared" si="15"/>
        <v xml:space="preserve">Bridgestone T001 </v>
      </c>
      <c r="S86" t="str">
        <f t="shared" si="24"/>
        <v>195/55/16</v>
      </c>
      <c r="T86" t="str">
        <f t="shared" si="25"/>
        <v>T001</v>
      </c>
      <c r="U86" t="str">
        <f t="shared" si="26"/>
        <v xml:space="preserve">195/55/16 Bridgestone T001 V </v>
      </c>
      <c r="V86" t="str">
        <f t="shared" si="27"/>
        <v>195/55/16 Bridgestone T001 V</v>
      </c>
      <c r="W86" t="s">
        <v>420</v>
      </c>
      <c r="X86" t="s">
        <v>499</v>
      </c>
      <c r="Y86" s="25">
        <v>4</v>
      </c>
      <c r="Z86" s="27">
        <v>4659</v>
      </c>
    </row>
    <row r="87" spans="1:26" ht="12.75" customHeight="1" x14ac:dyDescent="0.2">
      <c r="A87" s="14" t="s">
        <v>198</v>
      </c>
      <c r="B87" s="14" t="s">
        <v>199</v>
      </c>
      <c r="C87" s="19" t="s">
        <v>200</v>
      </c>
      <c r="D87" s="16">
        <v>3197</v>
      </c>
      <c r="E87" s="18" t="s">
        <v>9</v>
      </c>
      <c r="F87" s="18" t="s">
        <v>9</v>
      </c>
      <c r="G87" s="25">
        <v>2</v>
      </c>
      <c r="H87" s="22"/>
      <c r="I87" t="str">
        <f t="shared" si="18"/>
        <v>195</v>
      </c>
      <c r="J87" t="str">
        <f t="shared" si="19"/>
        <v>65</v>
      </c>
      <c r="K87" t="str">
        <f t="shared" si="20"/>
        <v>15</v>
      </c>
      <c r="L87" t="str">
        <f t="shared" si="21"/>
        <v>Bridgestone</v>
      </c>
      <c r="M87" t="str">
        <f t="shared" si="29"/>
        <v/>
      </c>
      <c r="N87" t="str">
        <f t="shared" si="22"/>
        <v>Bridgestone T001 195/65/15 91V</v>
      </c>
      <c r="O87" t="str">
        <f t="shared" si="28"/>
        <v>15 91V</v>
      </c>
      <c r="P87" t="str">
        <f t="shared" si="17"/>
        <v>V</v>
      </c>
      <c r="Q87" t="str">
        <f t="shared" si="23"/>
        <v/>
      </c>
      <c r="R87" t="str">
        <f t="shared" si="15"/>
        <v xml:space="preserve">Bridgestone T001 </v>
      </c>
      <c r="S87" t="str">
        <f t="shared" si="24"/>
        <v>195/65/15</v>
      </c>
      <c r="T87" t="str">
        <f t="shared" si="25"/>
        <v>T001</v>
      </c>
      <c r="U87" t="str">
        <f t="shared" si="26"/>
        <v xml:space="preserve">195/65/15 Bridgestone T001 V </v>
      </c>
      <c r="V87" t="str">
        <f t="shared" si="27"/>
        <v>195/65/15 Bridgestone T001 V</v>
      </c>
      <c r="W87" t="s">
        <v>421</v>
      </c>
      <c r="X87" t="s">
        <v>499</v>
      </c>
      <c r="Y87" s="25">
        <v>2</v>
      </c>
      <c r="Z87" s="27">
        <v>3197</v>
      </c>
    </row>
    <row r="88" spans="1:26" ht="12.75" customHeight="1" x14ac:dyDescent="0.2">
      <c r="A88" s="14" t="s">
        <v>201</v>
      </c>
      <c r="B88" s="14" t="s">
        <v>202</v>
      </c>
      <c r="C88" s="19" t="s">
        <v>203</v>
      </c>
      <c r="D88" s="16">
        <v>3866</v>
      </c>
      <c r="E88" s="18" t="s">
        <v>9</v>
      </c>
      <c r="F88" s="18" t="s">
        <v>9</v>
      </c>
      <c r="G88" s="25">
        <v>2</v>
      </c>
      <c r="H88" s="22"/>
      <c r="I88" t="str">
        <f t="shared" si="18"/>
        <v>205</v>
      </c>
      <c r="J88" t="str">
        <f t="shared" si="19"/>
        <v>60</v>
      </c>
      <c r="K88" t="str">
        <f t="shared" si="20"/>
        <v>16</v>
      </c>
      <c r="L88" t="str">
        <f t="shared" si="21"/>
        <v>Bridgestone</v>
      </c>
      <c r="M88" t="str">
        <f t="shared" si="29"/>
        <v/>
      </c>
      <c r="N88" t="str">
        <f t="shared" si="22"/>
        <v>Bridgestone T001 205/60/16 92V</v>
      </c>
      <c r="O88" t="str">
        <f t="shared" si="28"/>
        <v>16 92V</v>
      </c>
      <c r="P88" t="str">
        <f t="shared" si="17"/>
        <v>V</v>
      </c>
      <c r="Q88" t="str">
        <f t="shared" si="23"/>
        <v/>
      </c>
      <c r="R88" t="str">
        <f t="shared" si="15"/>
        <v xml:space="preserve">Bridgestone T001 </v>
      </c>
      <c r="S88" t="str">
        <f t="shared" si="24"/>
        <v>205/60/16</v>
      </c>
      <c r="T88" t="str">
        <f t="shared" si="25"/>
        <v>T001</v>
      </c>
      <c r="U88" t="str">
        <f t="shared" si="26"/>
        <v xml:space="preserve">205/60/16 Bridgestone T001 V </v>
      </c>
      <c r="V88" t="str">
        <f t="shared" si="27"/>
        <v>205/60/16 Bridgestone T001 V</v>
      </c>
      <c r="W88" t="s">
        <v>422</v>
      </c>
      <c r="X88" t="s">
        <v>499</v>
      </c>
      <c r="Y88" s="25">
        <v>2</v>
      </c>
      <c r="Z88" s="27">
        <v>3866</v>
      </c>
    </row>
    <row r="89" spans="1:26" ht="12.75" customHeight="1" x14ac:dyDescent="0.2">
      <c r="A89" s="14" t="s">
        <v>204</v>
      </c>
      <c r="B89" s="14" t="s">
        <v>205</v>
      </c>
      <c r="C89" s="19"/>
      <c r="D89" s="16">
        <v>7284</v>
      </c>
      <c r="E89" s="17">
        <v>4</v>
      </c>
      <c r="F89" s="18" t="s">
        <v>9</v>
      </c>
      <c r="G89" s="25">
        <v>0</v>
      </c>
      <c r="H89" s="22"/>
      <c r="I89" t="str">
        <f t="shared" si="18"/>
        <v>225</v>
      </c>
      <c r="J89" t="str">
        <f t="shared" si="19"/>
        <v>50</v>
      </c>
      <c r="K89" t="str">
        <f t="shared" si="20"/>
        <v>17</v>
      </c>
      <c r="L89" t="str">
        <f t="shared" si="21"/>
        <v>Bridgestone</v>
      </c>
      <c r="M89" t="str">
        <f t="shared" si="29"/>
        <v/>
      </c>
      <c r="N89" t="str">
        <f t="shared" si="22"/>
        <v>Bridgestone T001 225/50/17 94V</v>
      </c>
      <c r="O89" t="str">
        <f t="shared" si="28"/>
        <v>17 94V</v>
      </c>
      <c r="P89" t="str">
        <f t="shared" si="17"/>
        <v>V</v>
      </c>
      <c r="Q89" t="str">
        <f t="shared" si="23"/>
        <v/>
      </c>
      <c r="R89" t="str">
        <f t="shared" si="15"/>
        <v xml:space="preserve">Bridgestone T001 </v>
      </c>
      <c r="S89" t="str">
        <f t="shared" si="24"/>
        <v>225/50/17</v>
      </c>
      <c r="T89" t="str">
        <f t="shared" si="25"/>
        <v>T001</v>
      </c>
      <c r="U89" t="str">
        <f t="shared" si="26"/>
        <v xml:space="preserve">225/50/17 Bridgestone T001 V </v>
      </c>
      <c r="V89" t="str">
        <f t="shared" si="27"/>
        <v>225/50/17 Bridgestone T001 V</v>
      </c>
      <c r="W89" t="s">
        <v>423</v>
      </c>
      <c r="X89" t="s">
        <v>499</v>
      </c>
      <c r="Y89" s="25">
        <v>0</v>
      </c>
      <c r="Z89" s="27">
        <v>7284</v>
      </c>
    </row>
    <row r="90" spans="1:26" ht="12.75" customHeight="1" x14ac:dyDescent="0.2">
      <c r="A90" s="14" t="s">
        <v>206</v>
      </c>
      <c r="B90" s="14" t="s">
        <v>207</v>
      </c>
      <c r="C90" s="19"/>
      <c r="D90" s="16">
        <v>6983</v>
      </c>
      <c r="E90" s="17">
        <v>4</v>
      </c>
      <c r="F90" s="18" t="s">
        <v>9</v>
      </c>
      <c r="G90" s="25">
        <v>0</v>
      </c>
      <c r="H90" s="22"/>
      <c r="I90" t="str">
        <f t="shared" si="18"/>
        <v>235</v>
      </c>
      <c r="J90" t="str">
        <f t="shared" si="19"/>
        <v>40</v>
      </c>
      <c r="K90" t="str">
        <f t="shared" si="20"/>
        <v>18</v>
      </c>
      <c r="L90" t="str">
        <f t="shared" si="21"/>
        <v>Bridgestone</v>
      </c>
      <c r="M90" t="str">
        <f t="shared" si="29"/>
        <v/>
      </c>
      <c r="N90" t="str">
        <f t="shared" si="22"/>
        <v>Bridgestone T001 235/40/18 95W</v>
      </c>
      <c r="O90" t="str">
        <f t="shared" si="28"/>
        <v>18 95W</v>
      </c>
      <c r="P90" t="str">
        <f t="shared" si="17"/>
        <v>W</v>
      </c>
      <c r="Q90" t="str">
        <f t="shared" si="23"/>
        <v/>
      </c>
      <c r="R90" t="str">
        <f t="shared" si="15"/>
        <v xml:space="preserve">Bridgestone T001 </v>
      </c>
      <c r="S90" t="str">
        <f t="shared" si="24"/>
        <v>235/40/18</v>
      </c>
      <c r="T90" t="str">
        <f t="shared" si="25"/>
        <v>T001</v>
      </c>
      <c r="U90" t="str">
        <f t="shared" si="26"/>
        <v xml:space="preserve">235/40/18 Bridgestone T001 W </v>
      </c>
      <c r="V90" t="str">
        <f t="shared" si="27"/>
        <v>235/40/18 Bridgestone T001 W</v>
      </c>
      <c r="W90" t="s">
        <v>424</v>
      </c>
      <c r="X90" t="s">
        <v>499</v>
      </c>
      <c r="Y90" s="25">
        <v>0</v>
      </c>
      <c r="Z90" s="27">
        <v>6983</v>
      </c>
    </row>
    <row r="91" spans="1:26" ht="12.75" customHeight="1" x14ac:dyDescent="0.2">
      <c r="A91" s="14" t="s">
        <v>208</v>
      </c>
      <c r="B91" s="14" t="s">
        <v>209</v>
      </c>
      <c r="C91" s="19"/>
      <c r="D91" s="16">
        <v>5413</v>
      </c>
      <c r="E91" s="18" t="s">
        <v>9</v>
      </c>
      <c r="F91" s="18" t="s">
        <v>9</v>
      </c>
      <c r="G91" s="25">
        <v>4</v>
      </c>
      <c r="H91" s="22"/>
      <c r="I91" t="str">
        <f t="shared" si="18"/>
        <v>225</v>
      </c>
      <c r="J91" t="str">
        <f t="shared" si="19"/>
        <v>55</v>
      </c>
      <c r="K91" t="str">
        <f t="shared" si="20"/>
        <v>16</v>
      </c>
      <c r="L91" t="str">
        <f t="shared" si="21"/>
        <v>Bridgestone</v>
      </c>
      <c r="M91" t="str">
        <f t="shared" si="29"/>
        <v/>
      </c>
      <c r="N91" t="str">
        <f t="shared" si="22"/>
        <v>Bridgestone T001 XL 225/55/16 99W</v>
      </c>
      <c r="O91" t="str">
        <f t="shared" si="28"/>
        <v>16 99W</v>
      </c>
      <c r="P91" t="str">
        <f t="shared" si="17"/>
        <v>W</v>
      </c>
      <c r="Q91" t="str">
        <f t="shared" si="23"/>
        <v/>
      </c>
      <c r="R91" t="str">
        <f t="shared" si="15"/>
        <v xml:space="preserve">Bridgestone T001 XL </v>
      </c>
      <c r="S91" t="str">
        <f t="shared" si="24"/>
        <v>225/55/16</v>
      </c>
      <c r="T91" t="str">
        <f t="shared" si="25"/>
        <v>T001</v>
      </c>
      <c r="U91" t="str">
        <f t="shared" si="26"/>
        <v xml:space="preserve">225/55/16 Bridgestone T001 W </v>
      </c>
      <c r="V91" t="str">
        <f t="shared" si="27"/>
        <v>225/55/16 Bridgestone T001 XL W</v>
      </c>
      <c r="W91" t="s">
        <v>425</v>
      </c>
      <c r="X91" t="s">
        <v>499</v>
      </c>
      <c r="Y91" s="25">
        <v>4</v>
      </c>
      <c r="Z91" s="27">
        <v>5413</v>
      </c>
    </row>
    <row r="92" spans="1:26" ht="12.75" customHeight="1" x14ac:dyDescent="0.2">
      <c r="A92" s="11"/>
      <c r="B92" s="12" t="s">
        <v>210</v>
      </c>
      <c r="C92" s="12"/>
      <c r="D92" s="12"/>
      <c r="E92" s="13" t="s">
        <v>9</v>
      </c>
      <c r="F92" s="13" t="s">
        <v>9</v>
      </c>
      <c r="G92" s="26">
        <v>0</v>
      </c>
      <c r="H92" s="22"/>
      <c r="I92" t="str">
        <f t="shared" si="18"/>
        <v/>
      </c>
      <c r="J92" t="str">
        <f t="shared" si="19"/>
        <v/>
      </c>
      <c r="K92" t="str">
        <f t="shared" si="20"/>
        <v/>
      </c>
      <c r="M92" t="str">
        <f t="shared" si="29"/>
        <v/>
      </c>
      <c r="N92" t="str">
        <f t="shared" si="22"/>
        <v>Continental</v>
      </c>
      <c r="O92" t="str">
        <f t="shared" si="28"/>
        <v>nental</v>
      </c>
      <c r="P92">
        <f t="shared" si="17"/>
        <v>0</v>
      </c>
      <c r="Q92" t="str">
        <f t="shared" si="23"/>
        <v/>
      </c>
      <c r="R92" t="e">
        <f t="shared" ref="R92:R155" si="30">LEFT(B92,FIND(S92,B92,1)-1)</f>
        <v>#VALUE!</v>
      </c>
      <c r="S92" t="str">
        <f t="shared" si="24"/>
        <v>//</v>
      </c>
      <c r="T92" t="e">
        <f t="shared" si="25"/>
        <v>#VALUE!</v>
      </c>
      <c r="U92" t="e">
        <f t="shared" si="26"/>
        <v>#VALUE!</v>
      </c>
      <c r="V92" t="e">
        <f t="shared" si="27"/>
        <v>#VALUE!</v>
      </c>
      <c r="W92" t="s">
        <v>498</v>
      </c>
      <c r="X92" t="s">
        <v>499</v>
      </c>
      <c r="Y92" s="26">
        <v>0</v>
      </c>
      <c r="Z92" s="28">
        <v>0</v>
      </c>
    </row>
    <row r="93" spans="1:26" ht="12.75" customHeight="1" x14ac:dyDescent="0.2">
      <c r="A93" s="14" t="s">
        <v>211</v>
      </c>
      <c r="B93" s="14" t="s">
        <v>212</v>
      </c>
      <c r="C93" s="15">
        <v>9119901</v>
      </c>
      <c r="D93" s="16">
        <v>8964</v>
      </c>
      <c r="E93" s="18" t="s">
        <v>9</v>
      </c>
      <c r="F93" s="18" t="s">
        <v>9</v>
      </c>
      <c r="G93" s="25">
        <v>2</v>
      </c>
      <c r="H93" s="22"/>
      <c r="I93" t="str">
        <f t="shared" si="18"/>
        <v>215</v>
      </c>
      <c r="J93" t="str">
        <f t="shared" si="19"/>
        <v>55</v>
      </c>
      <c r="K93" t="str">
        <f t="shared" si="20"/>
        <v>18</v>
      </c>
      <c r="L93" t="str">
        <f>LEFT(B93,FIND(" ",B93,1)-1)</f>
        <v>Continental</v>
      </c>
      <c r="M93" t="str">
        <f t="shared" si="29"/>
        <v/>
      </c>
      <c r="N93" t="str">
        <f t="shared" si="22"/>
        <v>Continental Premium Contact 2 215/55/18 99V</v>
      </c>
      <c r="O93" t="str">
        <f t="shared" si="28"/>
        <v>18 99V</v>
      </c>
      <c r="P93" t="str">
        <f t="shared" si="17"/>
        <v>V</v>
      </c>
      <c r="Q93" t="str">
        <f t="shared" si="23"/>
        <v/>
      </c>
      <c r="R93" t="str">
        <f t="shared" si="30"/>
        <v xml:space="preserve">Continental  Premium Contact 2 </v>
      </c>
      <c r="S93" t="str">
        <f t="shared" si="24"/>
        <v>215/55/18</v>
      </c>
      <c r="T93" t="str">
        <f t="shared" si="25"/>
        <v/>
      </c>
      <c r="U93" t="str">
        <f t="shared" si="26"/>
        <v xml:space="preserve">215/55/18 Continental  V </v>
      </c>
      <c r="V93" t="str">
        <f t="shared" si="27"/>
        <v>215/55/18 Continental V</v>
      </c>
      <c r="W93" t="s">
        <v>426</v>
      </c>
      <c r="X93" t="s">
        <v>499</v>
      </c>
      <c r="Y93" s="25">
        <v>2</v>
      </c>
      <c r="Z93" s="27">
        <v>8964</v>
      </c>
    </row>
    <row r="94" spans="1:26" ht="12.75" customHeight="1" x14ac:dyDescent="0.2">
      <c r="A94" s="14" t="s">
        <v>213</v>
      </c>
      <c r="B94" s="14" t="s">
        <v>214</v>
      </c>
      <c r="C94" s="15">
        <v>9108935</v>
      </c>
      <c r="D94" s="16">
        <v>2300</v>
      </c>
      <c r="E94" s="17">
        <v>28</v>
      </c>
      <c r="F94" s="18" t="s">
        <v>9</v>
      </c>
      <c r="G94" s="25">
        <v>12</v>
      </c>
      <c r="H94" s="22"/>
      <c r="I94" t="str">
        <f t="shared" si="18"/>
        <v>185</v>
      </c>
      <c r="J94" t="str">
        <f t="shared" si="19"/>
        <v>60</v>
      </c>
      <c r="K94" t="str">
        <f t="shared" si="20"/>
        <v>14</v>
      </c>
      <c r="L94" t="str">
        <f>LEFT(B94,FIND(" ",B94,1)-1)</f>
        <v>Continental</v>
      </c>
      <c r="M94" t="str">
        <f t="shared" si="29"/>
        <v/>
      </c>
      <c r="N94" t="str">
        <f t="shared" si="22"/>
        <v>Continental Premium Contact 5 185/60/14 82H</v>
      </c>
      <c r="O94" t="str">
        <f t="shared" si="28"/>
        <v>14 82H</v>
      </c>
      <c r="P94" t="str">
        <f t="shared" si="17"/>
        <v>H</v>
      </c>
      <c r="Q94" t="str">
        <f t="shared" si="23"/>
        <v/>
      </c>
      <c r="R94" t="str">
        <f t="shared" si="30"/>
        <v xml:space="preserve">Continental  Premium Contact 5 </v>
      </c>
      <c r="S94" t="str">
        <f t="shared" si="24"/>
        <v>185/60/14</v>
      </c>
      <c r="T94" t="str">
        <f t="shared" si="25"/>
        <v/>
      </c>
      <c r="U94" t="str">
        <f t="shared" si="26"/>
        <v xml:space="preserve">185/60/14 Continental  H </v>
      </c>
      <c r="V94" t="str">
        <f t="shared" si="27"/>
        <v>185/60/14 Continental H</v>
      </c>
      <c r="W94" t="s">
        <v>427</v>
      </c>
      <c r="X94" t="s">
        <v>499</v>
      </c>
      <c r="Y94" s="25">
        <v>12</v>
      </c>
      <c r="Z94" s="27">
        <v>2300</v>
      </c>
    </row>
    <row r="95" spans="1:26" ht="12.75" customHeight="1" x14ac:dyDescent="0.2">
      <c r="A95" s="14" t="s">
        <v>215</v>
      </c>
      <c r="B95" s="14" t="s">
        <v>216</v>
      </c>
      <c r="C95" s="15">
        <v>9108940</v>
      </c>
      <c r="D95" s="16">
        <v>2822</v>
      </c>
      <c r="E95" s="17">
        <v>54</v>
      </c>
      <c r="F95" s="18" t="s">
        <v>9</v>
      </c>
      <c r="G95" s="25">
        <v>4</v>
      </c>
      <c r="H95" s="22"/>
      <c r="I95" t="str">
        <f t="shared" si="18"/>
        <v>195</v>
      </c>
      <c r="J95" t="str">
        <f t="shared" si="19"/>
        <v>65</v>
      </c>
      <c r="K95" t="str">
        <f t="shared" si="20"/>
        <v>15</v>
      </c>
      <c r="L95" t="str">
        <f>LEFT(B95,FIND(" ",B95,1)-1)</f>
        <v>Continental</v>
      </c>
      <c r="M95" t="str">
        <f t="shared" si="29"/>
        <v/>
      </c>
      <c r="N95" t="str">
        <f t="shared" si="22"/>
        <v>Continental Premium Contact 5 195/65/15 91 H</v>
      </c>
      <c r="O95" t="str">
        <f t="shared" si="28"/>
        <v>5 91 H</v>
      </c>
      <c r="P95" t="str">
        <f t="shared" si="17"/>
        <v>H</v>
      </c>
      <c r="Q95" t="str">
        <f t="shared" si="23"/>
        <v/>
      </c>
      <c r="R95" t="str">
        <f t="shared" si="30"/>
        <v xml:space="preserve">Continental  Premium Contact 5 </v>
      </c>
      <c r="S95" t="str">
        <f t="shared" si="24"/>
        <v>195/65/15</v>
      </c>
      <c r="T95" t="str">
        <f t="shared" si="25"/>
        <v/>
      </c>
      <c r="U95" t="str">
        <f t="shared" si="26"/>
        <v xml:space="preserve">195/65/15 Continental  H </v>
      </c>
      <c r="V95" t="str">
        <f t="shared" si="27"/>
        <v>195/65/15 Continental H</v>
      </c>
      <c r="W95" t="s">
        <v>428</v>
      </c>
      <c r="X95" t="s">
        <v>499</v>
      </c>
      <c r="Y95" s="25">
        <v>4</v>
      </c>
      <c r="Z95" s="27">
        <v>2822</v>
      </c>
    </row>
    <row r="96" spans="1:26" ht="12.75" customHeight="1" x14ac:dyDescent="0.2">
      <c r="A96" s="14" t="s">
        <v>217</v>
      </c>
      <c r="B96" s="14" t="s">
        <v>218</v>
      </c>
      <c r="C96" s="15">
        <v>9108922</v>
      </c>
      <c r="D96" s="16">
        <v>2689</v>
      </c>
      <c r="E96" s="17">
        <v>32</v>
      </c>
      <c r="F96" s="18" t="s">
        <v>9</v>
      </c>
      <c r="G96" s="25">
        <v>4</v>
      </c>
      <c r="H96" s="22"/>
      <c r="I96" t="str">
        <f t="shared" si="18"/>
        <v>185</v>
      </c>
      <c r="J96" t="str">
        <f t="shared" si="19"/>
        <v>65</v>
      </c>
      <c r="K96" t="str">
        <f t="shared" si="20"/>
        <v>15</v>
      </c>
      <c r="L96" t="str">
        <f>LEFT(B96,FIND(" ",B96,1)-1)</f>
        <v>Continental</v>
      </c>
      <c r="M96" t="str">
        <f t="shared" si="29"/>
        <v/>
      </c>
      <c r="N96" t="str">
        <f t="shared" si="22"/>
        <v>Continental EcoContact 5 185/65/15 88T</v>
      </c>
      <c r="O96" t="str">
        <f t="shared" si="28"/>
        <v>15 88T</v>
      </c>
      <c r="P96" t="str">
        <f t="shared" si="17"/>
        <v>T</v>
      </c>
      <c r="Q96" t="str">
        <f t="shared" si="23"/>
        <v/>
      </c>
      <c r="R96" t="str">
        <f t="shared" si="30"/>
        <v xml:space="preserve">Continental EcoContact 5 </v>
      </c>
      <c r="S96" t="str">
        <f t="shared" si="24"/>
        <v>185/65/15</v>
      </c>
      <c r="T96" t="str">
        <f t="shared" si="25"/>
        <v>EcoContact</v>
      </c>
      <c r="U96" t="str">
        <f t="shared" si="26"/>
        <v xml:space="preserve">185/65/15 Continental EcoContact T </v>
      </c>
      <c r="V96" t="str">
        <f t="shared" si="27"/>
        <v>185/65/15 Continental EcoContact T</v>
      </c>
      <c r="W96" t="s">
        <v>429</v>
      </c>
      <c r="X96" t="s">
        <v>499</v>
      </c>
      <c r="Y96" s="25">
        <v>4</v>
      </c>
      <c r="Z96" s="27">
        <v>2689</v>
      </c>
    </row>
    <row r="97" spans="1:26" ht="12.75" customHeight="1" x14ac:dyDescent="0.2">
      <c r="A97" s="11"/>
      <c r="B97" s="12" t="s">
        <v>219</v>
      </c>
      <c r="C97" s="12"/>
      <c r="D97" s="12"/>
      <c r="E97" s="13" t="s">
        <v>9</v>
      </c>
      <c r="F97" s="13" t="s">
        <v>9</v>
      </c>
      <c r="G97" s="26">
        <v>0</v>
      </c>
      <c r="H97" s="22"/>
      <c r="I97" t="str">
        <f t="shared" si="18"/>
        <v/>
      </c>
      <c r="J97" t="str">
        <f t="shared" si="19"/>
        <v/>
      </c>
      <c r="K97" t="str">
        <f t="shared" si="20"/>
        <v/>
      </c>
      <c r="M97" t="str">
        <f t="shared" si="29"/>
        <v/>
      </c>
      <c r="N97" t="str">
        <f t="shared" si="22"/>
        <v>CONTYRE</v>
      </c>
      <c r="O97" t="str">
        <f t="shared" si="28"/>
        <v>ONTYRE</v>
      </c>
      <c r="P97" t="str">
        <f t="shared" si="17"/>
        <v>R</v>
      </c>
      <c r="Q97" t="str">
        <f t="shared" si="23"/>
        <v>Y</v>
      </c>
      <c r="R97" t="e">
        <f t="shared" si="30"/>
        <v>#VALUE!</v>
      </c>
      <c r="S97" t="str">
        <f t="shared" si="24"/>
        <v>//</v>
      </c>
      <c r="T97" t="e">
        <f t="shared" si="25"/>
        <v>#VALUE!</v>
      </c>
      <c r="U97" t="e">
        <f t="shared" si="26"/>
        <v>#VALUE!</v>
      </c>
      <c r="V97" t="e">
        <f t="shared" si="27"/>
        <v>#VALUE!</v>
      </c>
      <c r="W97" t="s">
        <v>498</v>
      </c>
      <c r="X97" t="s">
        <v>499</v>
      </c>
      <c r="Y97" s="26">
        <v>0</v>
      </c>
      <c r="Z97" s="28">
        <v>0</v>
      </c>
    </row>
    <row r="98" spans="1:26" ht="12.75" customHeight="1" x14ac:dyDescent="0.2">
      <c r="A98" s="14" t="s">
        <v>220</v>
      </c>
      <c r="B98" s="14" t="s">
        <v>221</v>
      </c>
      <c r="C98" s="15">
        <v>9093250</v>
      </c>
      <c r="D98" s="16">
        <v>1361</v>
      </c>
      <c r="E98" s="17">
        <v>32</v>
      </c>
      <c r="F98" s="18" t="s">
        <v>9</v>
      </c>
      <c r="G98" s="25">
        <v>0</v>
      </c>
      <c r="H98" s="22"/>
      <c r="I98" t="str">
        <f t="shared" si="18"/>
        <v>155</v>
      </c>
      <c r="J98" t="str">
        <f t="shared" si="19"/>
        <v>70</v>
      </c>
      <c r="K98" t="str">
        <f t="shared" si="20"/>
        <v>13</v>
      </c>
      <c r="L98" t="str">
        <f t="shared" ref="L98:L119" si="31">LEFT(B98,FIND(" ",B98,1)-1)</f>
        <v>CONTYRE</v>
      </c>
      <c r="M98" t="str">
        <f t="shared" si="29"/>
        <v/>
      </c>
      <c r="N98" t="str">
        <f t="shared" si="22"/>
        <v>CONTYRE Arctic Ice 155/70/13 75Q б/к</v>
      </c>
      <c r="O98" t="str">
        <f t="shared" si="28"/>
        <v>5Q б/к</v>
      </c>
      <c r="P98">
        <f t="shared" si="17"/>
        <v>0</v>
      </c>
      <c r="Q98" t="str">
        <f t="shared" si="23"/>
        <v>Q</v>
      </c>
      <c r="R98" t="str">
        <f t="shared" si="30"/>
        <v xml:space="preserve">CONTYRE Arctic Ice </v>
      </c>
      <c r="S98" t="str">
        <f t="shared" si="24"/>
        <v>155/70/13</v>
      </c>
      <c r="T98" t="str">
        <f t="shared" si="25"/>
        <v>Arctic</v>
      </c>
      <c r="U98" t="str">
        <f t="shared" si="26"/>
        <v xml:space="preserve">155/70/13 CONTYRE Arctic 0 </v>
      </c>
      <c r="V98" t="str">
        <f t="shared" si="27"/>
        <v>155/70/13 CONTYRE Arctic Q</v>
      </c>
      <c r="W98" t="s">
        <v>430</v>
      </c>
      <c r="X98" t="s">
        <v>499</v>
      </c>
      <c r="Y98" s="25">
        <v>0</v>
      </c>
      <c r="Z98" s="27">
        <v>1361</v>
      </c>
    </row>
    <row r="99" spans="1:26" ht="12.75" customHeight="1" x14ac:dyDescent="0.2">
      <c r="A99" s="14" t="s">
        <v>222</v>
      </c>
      <c r="B99" s="14" t="s">
        <v>223</v>
      </c>
      <c r="C99" s="15">
        <v>91567</v>
      </c>
      <c r="D99" s="16">
        <v>1485</v>
      </c>
      <c r="E99" s="18" t="s">
        <v>9</v>
      </c>
      <c r="F99" s="17">
        <v>32</v>
      </c>
      <c r="G99" s="25">
        <v>28</v>
      </c>
      <c r="H99" s="22"/>
      <c r="I99" t="str">
        <f t="shared" si="18"/>
        <v>175</v>
      </c>
      <c r="J99" t="str">
        <f t="shared" si="19"/>
        <v>65</v>
      </c>
      <c r="K99" t="str">
        <f t="shared" si="20"/>
        <v>14</v>
      </c>
      <c r="L99" t="str">
        <f t="shared" si="31"/>
        <v>CONTYRE</v>
      </c>
      <c r="M99" t="str">
        <f t="shared" si="29"/>
        <v/>
      </c>
      <c r="N99" t="str">
        <f t="shared" si="22"/>
        <v>CONTYRE Arctic Ice 175/65/14 82Q б/к 00</v>
      </c>
      <c r="O99" t="str">
        <f t="shared" si="28"/>
        <v>б/к 00</v>
      </c>
      <c r="P99">
        <f t="shared" si="17"/>
        <v>0</v>
      </c>
      <c r="Q99" t="s">
        <v>363</v>
      </c>
      <c r="R99" t="str">
        <f t="shared" si="30"/>
        <v xml:space="preserve">CONTYRE Arctic Ice </v>
      </c>
      <c r="S99" t="str">
        <f t="shared" si="24"/>
        <v>175/65/14</v>
      </c>
      <c r="T99" t="str">
        <f t="shared" si="25"/>
        <v>Arctic</v>
      </c>
      <c r="U99" t="str">
        <f t="shared" si="26"/>
        <v xml:space="preserve">175/65/14 CONTYRE Arctic 0 </v>
      </c>
      <c r="V99" t="str">
        <f t="shared" si="27"/>
        <v>175/65/14 CONTYRE Arctic Q</v>
      </c>
      <c r="W99" t="s">
        <v>431</v>
      </c>
      <c r="X99" t="s">
        <v>499</v>
      </c>
      <c r="Y99" s="25">
        <v>28</v>
      </c>
      <c r="Z99" s="27">
        <v>1485</v>
      </c>
    </row>
    <row r="100" spans="1:26" ht="12.75" customHeight="1" x14ac:dyDescent="0.2">
      <c r="A100" s="14" t="s">
        <v>224</v>
      </c>
      <c r="B100" s="14" t="s">
        <v>225</v>
      </c>
      <c r="C100" s="15">
        <v>9093251</v>
      </c>
      <c r="D100" s="16">
        <v>1594</v>
      </c>
      <c r="E100" s="17">
        <v>36</v>
      </c>
      <c r="F100" s="18" t="s">
        <v>9</v>
      </c>
      <c r="G100" s="25">
        <v>8</v>
      </c>
      <c r="H100" s="22"/>
      <c r="I100" t="str">
        <f t="shared" si="18"/>
        <v>185</v>
      </c>
      <c r="J100" t="str">
        <f t="shared" si="19"/>
        <v>70</v>
      </c>
      <c r="K100" t="str">
        <f t="shared" si="20"/>
        <v>14</v>
      </c>
      <c r="L100" t="str">
        <f t="shared" si="31"/>
        <v>CONTYRE</v>
      </c>
      <c r="M100" t="str">
        <f t="shared" si="29"/>
        <v/>
      </c>
      <c r="N100" t="str">
        <f t="shared" si="22"/>
        <v>CONTYRE Arctic Ice 185/70/14 88Q б/к</v>
      </c>
      <c r="O100" t="str">
        <f t="shared" si="28"/>
        <v>8Q б/к</v>
      </c>
      <c r="P100">
        <f t="shared" si="17"/>
        <v>0</v>
      </c>
      <c r="Q100" t="str">
        <f t="shared" si="23"/>
        <v>Q</v>
      </c>
      <c r="R100" t="str">
        <f t="shared" si="30"/>
        <v xml:space="preserve">CONTYRE Arctic Ice </v>
      </c>
      <c r="S100" t="str">
        <f t="shared" si="24"/>
        <v>185/70/14</v>
      </c>
      <c r="T100" t="str">
        <f t="shared" si="25"/>
        <v>Arctic</v>
      </c>
      <c r="U100" t="str">
        <f t="shared" si="26"/>
        <v xml:space="preserve">185/70/14 CONTYRE Arctic 0 </v>
      </c>
      <c r="V100" t="str">
        <f t="shared" si="27"/>
        <v>185/70/14 CONTYRE Arctic Q</v>
      </c>
      <c r="W100" t="s">
        <v>432</v>
      </c>
      <c r="X100" t="s">
        <v>499</v>
      </c>
      <c r="Y100" s="25">
        <v>8</v>
      </c>
      <c r="Z100" s="27">
        <v>1594</v>
      </c>
    </row>
    <row r="101" spans="1:26" ht="12.75" customHeight="1" x14ac:dyDescent="0.2">
      <c r="A101" s="14" t="s">
        <v>226</v>
      </c>
      <c r="B101" s="14" t="s">
        <v>227</v>
      </c>
      <c r="C101" s="15">
        <v>91568</v>
      </c>
      <c r="D101" s="16">
        <v>1660</v>
      </c>
      <c r="E101" s="18" t="s">
        <v>9</v>
      </c>
      <c r="F101" s="18" t="s">
        <v>9</v>
      </c>
      <c r="G101" s="25">
        <v>8</v>
      </c>
      <c r="H101" s="22"/>
      <c r="I101" t="str">
        <f t="shared" si="18"/>
        <v>195</v>
      </c>
      <c r="J101" t="str">
        <f t="shared" si="19"/>
        <v>65</v>
      </c>
      <c r="K101" t="str">
        <f t="shared" si="20"/>
        <v>15</v>
      </c>
      <c r="L101" t="str">
        <f t="shared" si="31"/>
        <v>CONTYRE</v>
      </c>
      <c r="M101" t="str">
        <f t="shared" si="29"/>
        <v/>
      </c>
      <c r="N101" t="str">
        <f t="shared" si="22"/>
        <v>CONTYRE Arctic Ice 195/65/15 91Q б/к 00</v>
      </c>
      <c r="O101" t="str">
        <f t="shared" si="28"/>
        <v>б/к 00</v>
      </c>
      <c r="P101">
        <f t="shared" si="17"/>
        <v>0</v>
      </c>
      <c r="Q101" t="s">
        <v>363</v>
      </c>
      <c r="R101" t="str">
        <f t="shared" si="30"/>
        <v xml:space="preserve">CONTYRE Arctic Ice </v>
      </c>
      <c r="S101" t="str">
        <f t="shared" si="24"/>
        <v>195/65/15</v>
      </c>
      <c r="T101" t="str">
        <f t="shared" si="25"/>
        <v>Arctic</v>
      </c>
      <c r="U101" t="str">
        <f t="shared" si="26"/>
        <v xml:space="preserve">195/65/15 CONTYRE Arctic 0 </v>
      </c>
      <c r="V101" t="str">
        <f t="shared" si="27"/>
        <v>195/65/15 CONTYRE Arctic Q</v>
      </c>
      <c r="W101" t="s">
        <v>433</v>
      </c>
      <c r="X101" t="s">
        <v>499</v>
      </c>
      <c r="Y101" s="25">
        <v>8</v>
      </c>
      <c r="Z101" s="27">
        <v>1660</v>
      </c>
    </row>
    <row r="102" spans="1:26" ht="12.75" customHeight="1" x14ac:dyDescent="0.2">
      <c r="A102" s="14" t="s">
        <v>228</v>
      </c>
      <c r="B102" s="14" t="s">
        <v>229</v>
      </c>
      <c r="C102" s="15">
        <v>9098887</v>
      </c>
      <c r="D102" s="16">
        <v>2535</v>
      </c>
      <c r="E102" s="17">
        <v>61</v>
      </c>
      <c r="F102" s="17">
        <v>2</v>
      </c>
      <c r="G102" s="25">
        <v>8</v>
      </c>
      <c r="H102" s="22"/>
      <c r="I102" t="str">
        <f t="shared" si="18"/>
        <v>205</v>
      </c>
      <c r="J102" t="str">
        <f t="shared" si="19"/>
        <v>55</v>
      </c>
      <c r="K102" t="str">
        <f t="shared" si="20"/>
        <v>16</v>
      </c>
      <c r="L102" t="str">
        <f t="shared" si="31"/>
        <v>CONTYRE</v>
      </c>
      <c r="M102" t="str">
        <f t="shared" si="29"/>
        <v/>
      </c>
      <c r="N102" t="str">
        <f t="shared" si="22"/>
        <v>CONTYRE Arctic Ice 2 205/55/16 91T б/к</v>
      </c>
      <c r="O102" t="str">
        <f t="shared" si="28"/>
        <v>1T б/к</v>
      </c>
      <c r="P102" t="str">
        <f t="shared" si="17"/>
        <v>T</v>
      </c>
      <c r="Q102" t="str">
        <f t="shared" si="23"/>
        <v/>
      </c>
      <c r="R102" t="str">
        <f t="shared" si="30"/>
        <v xml:space="preserve">CONTYRE Arctic Ice 2 </v>
      </c>
      <c r="S102" t="str">
        <f t="shared" si="24"/>
        <v>205/55/16</v>
      </c>
      <c r="T102" t="str">
        <f t="shared" si="25"/>
        <v>Arctic</v>
      </c>
      <c r="U102" t="str">
        <f t="shared" si="26"/>
        <v xml:space="preserve">205/55/16 CONTYRE Arctic T </v>
      </c>
      <c r="V102" t="str">
        <f t="shared" si="27"/>
        <v>205/55/16 CONTYRE Arctic T</v>
      </c>
      <c r="W102" t="s">
        <v>434</v>
      </c>
      <c r="X102" t="s">
        <v>499</v>
      </c>
      <c r="Y102" s="25">
        <v>8</v>
      </c>
      <c r="Z102" s="27">
        <v>2535</v>
      </c>
    </row>
    <row r="103" spans="1:26" ht="12.75" customHeight="1" x14ac:dyDescent="0.2">
      <c r="A103" s="14" t="s">
        <v>230</v>
      </c>
      <c r="B103" s="14" t="s">
        <v>231</v>
      </c>
      <c r="C103" s="15">
        <v>9128367</v>
      </c>
      <c r="D103" s="16">
        <v>1810</v>
      </c>
      <c r="E103" s="17">
        <v>24</v>
      </c>
      <c r="F103" s="18" t="s">
        <v>9</v>
      </c>
      <c r="G103" s="25">
        <v>0</v>
      </c>
      <c r="H103" s="22"/>
      <c r="I103" t="str">
        <f t="shared" si="18"/>
        <v>185</v>
      </c>
      <c r="J103" t="str">
        <f t="shared" si="19"/>
        <v>60</v>
      </c>
      <c r="K103" t="str">
        <f t="shared" si="20"/>
        <v>15</v>
      </c>
      <c r="L103" t="str">
        <f t="shared" si="31"/>
        <v>CONTYRE</v>
      </c>
      <c r="M103" t="str">
        <f t="shared" si="29"/>
        <v/>
      </c>
      <c r="N103" t="str">
        <f t="shared" si="22"/>
        <v>CONTYRE Arctic Ice 3 185/60/15 б/к</v>
      </c>
      <c r="O103" t="str">
        <f t="shared" si="28"/>
        <v>15 б/к</v>
      </c>
      <c r="P103">
        <f t="shared" si="17"/>
        <v>0</v>
      </c>
      <c r="Q103" t="str">
        <f t="shared" si="23"/>
        <v/>
      </c>
      <c r="R103" t="str">
        <f t="shared" si="30"/>
        <v xml:space="preserve">CONTYRE Arctic Ice 3 </v>
      </c>
      <c r="S103" t="str">
        <f t="shared" si="24"/>
        <v>185/60/15</v>
      </c>
      <c r="T103" t="str">
        <f t="shared" si="25"/>
        <v>Arctic</v>
      </c>
      <c r="U103" t="str">
        <f t="shared" si="26"/>
        <v xml:space="preserve">185/60/15 CONTYRE Arctic 0 </v>
      </c>
      <c r="V103" t="str">
        <f t="shared" si="27"/>
        <v>185/60/15 CONTYRE Arctic</v>
      </c>
      <c r="W103" t="s">
        <v>435</v>
      </c>
      <c r="X103" t="s">
        <v>499</v>
      </c>
      <c r="Y103" s="25">
        <v>0</v>
      </c>
      <c r="Z103" s="27">
        <v>1810</v>
      </c>
    </row>
    <row r="104" spans="1:26" ht="12.75" customHeight="1" x14ac:dyDescent="0.2">
      <c r="A104" s="14" t="s">
        <v>232</v>
      </c>
      <c r="B104" s="14" t="s">
        <v>233</v>
      </c>
      <c r="C104" s="15">
        <v>9118776</v>
      </c>
      <c r="D104" s="16">
        <v>1720</v>
      </c>
      <c r="E104" s="17">
        <v>2</v>
      </c>
      <c r="F104" s="18" t="s">
        <v>9</v>
      </c>
      <c r="G104" s="25">
        <v>0</v>
      </c>
      <c r="H104" s="22"/>
      <c r="I104" t="str">
        <f t="shared" si="18"/>
        <v>185</v>
      </c>
      <c r="J104" t="str">
        <f t="shared" si="19"/>
        <v>65</v>
      </c>
      <c r="K104" t="str">
        <f t="shared" si="20"/>
        <v>15</v>
      </c>
      <c r="L104" t="str">
        <f t="shared" si="31"/>
        <v>CONTYRE</v>
      </c>
      <c r="M104" t="str">
        <f t="shared" si="29"/>
        <v/>
      </c>
      <c r="N104" t="str">
        <f t="shared" si="22"/>
        <v>CONTYRE Arctic Ice 3 185/65/15 88T б/к</v>
      </c>
      <c r="O104" t="str">
        <f t="shared" si="28"/>
        <v>8T б/к</v>
      </c>
      <c r="P104" t="str">
        <f t="shared" si="17"/>
        <v>T</v>
      </c>
      <c r="Q104" t="str">
        <f t="shared" si="23"/>
        <v/>
      </c>
      <c r="R104" t="str">
        <f t="shared" si="30"/>
        <v xml:space="preserve">CONTYRE Arctic Ice 3 </v>
      </c>
      <c r="S104" t="str">
        <f t="shared" si="24"/>
        <v>185/65/15</v>
      </c>
      <c r="T104" t="str">
        <f t="shared" si="25"/>
        <v>Arctic</v>
      </c>
      <c r="U104" t="str">
        <f t="shared" si="26"/>
        <v xml:space="preserve">185/65/15 CONTYRE Arctic T </v>
      </c>
      <c r="V104" t="str">
        <f t="shared" si="27"/>
        <v>185/65/15 CONTYRE Arctic T</v>
      </c>
      <c r="W104" t="s">
        <v>436</v>
      </c>
      <c r="X104" t="s">
        <v>499</v>
      </c>
      <c r="Y104" s="25">
        <v>0</v>
      </c>
      <c r="Z104" s="27">
        <v>1720</v>
      </c>
    </row>
    <row r="105" spans="1:26" ht="12.75" customHeight="1" x14ac:dyDescent="0.2">
      <c r="A105" s="14" t="s">
        <v>234</v>
      </c>
      <c r="B105" s="14" t="s">
        <v>235</v>
      </c>
      <c r="C105" s="15">
        <v>9120966</v>
      </c>
      <c r="D105" s="16">
        <v>3161</v>
      </c>
      <c r="E105" s="18" t="s">
        <v>9</v>
      </c>
      <c r="F105" s="17">
        <v>2</v>
      </c>
      <c r="G105" s="25">
        <v>0</v>
      </c>
      <c r="H105" s="22"/>
      <c r="I105" t="str">
        <f t="shared" si="18"/>
        <v>215</v>
      </c>
      <c r="J105" t="str">
        <f t="shared" si="19"/>
        <v>65</v>
      </c>
      <c r="K105" t="str">
        <f t="shared" si="20"/>
        <v>16</v>
      </c>
      <c r="L105" t="str">
        <f t="shared" si="31"/>
        <v>CONTYRE</v>
      </c>
      <c r="M105" t="str">
        <f t="shared" si="29"/>
        <v/>
      </c>
      <c r="N105" t="str">
        <f t="shared" si="22"/>
        <v>CONTYRE Arctic Ice 3 215/65/16 98T б/к</v>
      </c>
      <c r="O105" t="str">
        <f t="shared" si="28"/>
        <v>8T б/к</v>
      </c>
      <c r="P105" t="str">
        <f t="shared" si="17"/>
        <v>T</v>
      </c>
      <c r="Q105" t="str">
        <f t="shared" si="23"/>
        <v/>
      </c>
      <c r="R105" t="str">
        <f t="shared" si="30"/>
        <v xml:space="preserve">CONTYRE Arctic Ice 3 </v>
      </c>
      <c r="S105" t="str">
        <f t="shared" si="24"/>
        <v>215/65/16</v>
      </c>
      <c r="T105" t="str">
        <f t="shared" si="25"/>
        <v>Arctic</v>
      </c>
      <c r="U105" t="str">
        <f t="shared" si="26"/>
        <v xml:space="preserve">215/65/16 CONTYRE Arctic T </v>
      </c>
      <c r="V105" t="str">
        <f t="shared" si="27"/>
        <v>215/65/16 CONTYRE Arctic T</v>
      </c>
      <c r="W105" t="s">
        <v>437</v>
      </c>
      <c r="X105" t="s">
        <v>499</v>
      </c>
      <c r="Y105" s="25">
        <v>0</v>
      </c>
      <c r="Z105" s="27">
        <v>3161</v>
      </c>
    </row>
    <row r="106" spans="1:26" ht="12.75" customHeight="1" x14ac:dyDescent="0.2">
      <c r="A106" s="14" t="s">
        <v>236</v>
      </c>
      <c r="B106" s="14" t="s">
        <v>237</v>
      </c>
      <c r="C106" s="15">
        <v>9126508</v>
      </c>
      <c r="D106" s="16">
        <v>2860</v>
      </c>
      <c r="E106" s="17">
        <v>25</v>
      </c>
      <c r="F106" s="18" t="s">
        <v>9</v>
      </c>
      <c r="G106" s="25">
        <v>16</v>
      </c>
      <c r="H106" s="22"/>
      <c r="I106" t="str">
        <f t="shared" si="18"/>
        <v>205</v>
      </c>
      <c r="J106" t="str">
        <f t="shared" si="19"/>
        <v>70</v>
      </c>
      <c r="K106" t="str">
        <f t="shared" si="20"/>
        <v>16</v>
      </c>
      <c r="L106" t="str">
        <f t="shared" si="31"/>
        <v>CONTYRE</v>
      </c>
      <c r="M106" t="str">
        <f t="shared" si="29"/>
        <v/>
      </c>
      <c r="N106" t="str">
        <f t="shared" si="22"/>
        <v>CONTYRE Cross Country 205/70/16 97Q</v>
      </c>
      <c r="O106" t="str">
        <f t="shared" si="28"/>
        <v>16 97Q</v>
      </c>
      <c r="P106">
        <f t="shared" si="17"/>
        <v>0</v>
      </c>
      <c r="Q106" t="str">
        <f t="shared" si="23"/>
        <v>Q</v>
      </c>
      <c r="R106" t="str">
        <f t="shared" si="30"/>
        <v xml:space="preserve">CONTYRE Cross Country  </v>
      </c>
      <c r="S106" t="str">
        <f t="shared" si="24"/>
        <v>205/70/16</v>
      </c>
      <c r="T106" t="str">
        <f t="shared" si="25"/>
        <v>Cross</v>
      </c>
      <c r="U106" t="str">
        <f t="shared" si="26"/>
        <v xml:space="preserve">205/70/16 CONTYRE Cross 0 </v>
      </c>
      <c r="V106" t="str">
        <f t="shared" si="27"/>
        <v>205/70/16 CONTYRE Cross Q</v>
      </c>
      <c r="W106" t="s">
        <v>438</v>
      </c>
      <c r="X106" t="s">
        <v>499</v>
      </c>
      <c r="Y106" s="25">
        <v>16</v>
      </c>
      <c r="Z106" s="27">
        <v>2860</v>
      </c>
    </row>
    <row r="107" spans="1:26" ht="12.75" customHeight="1" x14ac:dyDescent="0.2">
      <c r="A107" s="14" t="s">
        <v>238</v>
      </c>
      <c r="B107" s="14" t="s">
        <v>239</v>
      </c>
      <c r="C107" s="15">
        <v>9106377</v>
      </c>
      <c r="D107" s="16">
        <v>2512</v>
      </c>
      <c r="E107" s="18" t="s">
        <v>9</v>
      </c>
      <c r="F107" s="18" t="s">
        <v>9</v>
      </c>
      <c r="G107" s="25">
        <v>4</v>
      </c>
      <c r="H107" s="22"/>
      <c r="I107" t="str">
        <f t="shared" si="18"/>
        <v>205</v>
      </c>
      <c r="J107" t="str">
        <f t="shared" si="19"/>
        <v>70</v>
      </c>
      <c r="K107" t="str">
        <f t="shared" si="20"/>
        <v>15</v>
      </c>
      <c r="L107" t="str">
        <f t="shared" si="31"/>
        <v>CONTYRE</v>
      </c>
      <c r="M107" t="str">
        <f t="shared" si="29"/>
        <v/>
      </c>
      <c r="N107" t="str">
        <f t="shared" si="22"/>
        <v>CONTYRE Cross Road 205/70/15 96Q</v>
      </c>
      <c r="O107" t="str">
        <f t="shared" si="28"/>
        <v>15 96Q</v>
      </c>
      <c r="P107">
        <f t="shared" si="17"/>
        <v>0</v>
      </c>
      <c r="Q107" t="str">
        <f t="shared" si="23"/>
        <v>Q</v>
      </c>
      <c r="R107" t="str">
        <f t="shared" si="30"/>
        <v xml:space="preserve">CONTYRE Cross Road </v>
      </c>
      <c r="S107" t="str">
        <f t="shared" si="24"/>
        <v>205/70/15</v>
      </c>
      <c r="T107" t="str">
        <f t="shared" si="25"/>
        <v>Cross</v>
      </c>
      <c r="U107" t="str">
        <f t="shared" si="26"/>
        <v xml:space="preserve">205/70/15 CONTYRE Cross 0 </v>
      </c>
      <c r="V107" t="str">
        <f t="shared" si="27"/>
        <v>205/70/15 CONTYRE Cross Q</v>
      </c>
      <c r="W107" t="s">
        <v>439</v>
      </c>
      <c r="X107" t="s">
        <v>499</v>
      </c>
      <c r="Y107" s="25">
        <v>4</v>
      </c>
      <c r="Z107" s="27">
        <v>2512</v>
      </c>
    </row>
    <row r="108" spans="1:26" ht="12.75" customHeight="1" x14ac:dyDescent="0.2">
      <c r="A108" s="14" t="s">
        <v>240</v>
      </c>
      <c r="B108" s="14" t="s">
        <v>241</v>
      </c>
      <c r="C108" s="15">
        <v>9106376</v>
      </c>
      <c r="D108" s="16">
        <v>2772</v>
      </c>
      <c r="E108" s="18" t="s">
        <v>9</v>
      </c>
      <c r="F108" s="18" t="s">
        <v>9</v>
      </c>
      <c r="G108" s="25">
        <v>4</v>
      </c>
      <c r="H108" s="22"/>
      <c r="I108" t="str">
        <f t="shared" si="18"/>
        <v>215</v>
      </c>
      <c r="J108" t="str">
        <f t="shared" si="19"/>
        <v>65</v>
      </c>
      <c r="K108" t="str">
        <f t="shared" si="20"/>
        <v>16</v>
      </c>
      <c r="L108" t="str">
        <f t="shared" si="31"/>
        <v>CONTYRE</v>
      </c>
      <c r="M108" t="str">
        <f t="shared" si="29"/>
        <v/>
      </c>
      <c r="N108" t="str">
        <f t="shared" si="22"/>
        <v>CONTYRE Cross Road 215/65/16 98Q</v>
      </c>
      <c r="O108" t="str">
        <f t="shared" si="28"/>
        <v>16 98Q</v>
      </c>
      <c r="P108">
        <f t="shared" ref="P108:P157" si="32">IF(ISNUMBER(FIND("R",O108)),"R",IF(ISNUMBER(FIND("T",O108)),"T",IF(ISNUMBER(FIND("S",O108)),"S",IF(ISNUMBER(FIND("H",O108)),"H",IF(ISNUMBER(FIND("V",O108)),"V",IF(ISNUMBER(FIND("W",O108)),"W",))))))</f>
        <v>0</v>
      </c>
      <c r="Q108" t="str">
        <f t="shared" si="23"/>
        <v>Q</v>
      </c>
      <c r="R108" t="str">
        <f t="shared" si="30"/>
        <v xml:space="preserve">CONTYRE Cross Road </v>
      </c>
      <c r="S108" t="str">
        <f t="shared" si="24"/>
        <v>215/65/16</v>
      </c>
      <c r="T108" t="str">
        <f t="shared" si="25"/>
        <v>Cross</v>
      </c>
      <c r="U108" t="str">
        <f t="shared" si="26"/>
        <v xml:space="preserve">215/65/16 CONTYRE Cross 0 </v>
      </c>
      <c r="V108" t="str">
        <f t="shared" si="27"/>
        <v>215/65/16 CONTYRE Cross Q</v>
      </c>
      <c r="W108" t="s">
        <v>440</v>
      </c>
      <c r="X108" t="s">
        <v>499</v>
      </c>
      <c r="Y108" s="25">
        <v>4</v>
      </c>
      <c r="Z108" s="27">
        <v>2772</v>
      </c>
    </row>
    <row r="109" spans="1:26" ht="12.75" customHeight="1" x14ac:dyDescent="0.2">
      <c r="A109" s="14" t="s">
        <v>242</v>
      </c>
      <c r="B109" s="14" t="s">
        <v>243</v>
      </c>
      <c r="C109" s="15">
        <v>9106374</v>
      </c>
      <c r="D109" s="16">
        <v>3537</v>
      </c>
      <c r="E109" s="17">
        <v>1</v>
      </c>
      <c r="F109" s="18" t="s">
        <v>9</v>
      </c>
      <c r="G109" s="25">
        <v>0</v>
      </c>
      <c r="H109" s="22"/>
      <c r="I109" t="str">
        <f t="shared" si="18"/>
        <v>235</v>
      </c>
      <c r="J109" t="str">
        <f t="shared" si="19"/>
        <v>75</v>
      </c>
      <c r="K109" t="str">
        <f t="shared" si="20"/>
        <v>15</v>
      </c>
      <c r="L109" t="str">
        <f t="shared" si="31"/>
        <v>CONTYRE</v>
      </c>
      <c r="M109" t="str">
        <f t="shared" si="29"/>
        <v/>
      </c>
      <c r="N109" t="str">
        <f t="shared" si="22"/>
        <v>CONTYRE Expedition 235/75/15 105Q</v>
      </c>
      <c r="O109" t="str">
        <f t="shared" si="28"/>
        <v>5 105Q</v>
      </c>
      <c r="P109">
        <f t="shared" si="32"/>
        <v>0</v>
      </c>
      <c r="Q109" t="str">
        <f t="shared" si="23"/>
        <v>Q</v>
      </c>
      <c r="R109" t="str">
        <f t="shared" si="30"/>
        <v xml:space="preserve">CONTYRE Expedition </v>
      </c>
      <c r="S109" t="str">
        <f t="shared" si="24"/>
        <v>235/75/15</v>
      </c>
      <c r="T109" t="str">
        <f t="shared" si="25"/>
        <v>Expedition</v>
      </c>
      <c r="U109" t="str">
        <f t="shared" si="26"/>
        <v xml:space="preserve">235/75/15 CONTYRE Expedition 0 </v>
      </c>
      <c r="V109" t="str">
        <f t="shared" si="27"/>
        <v>235/75/15 CONTYRE Expedition Q</v>
      </c>
      <c r="W109" t="s">
        <v>441</v>
      </c>
      <c r="X109" t="s">
        <v>499</v>
      </c>
      <c r="Y109" s="25">
        <v>0</v>
      </c>
      <c r="Z109" s="27">
        <v>3537</v>
      </c>
    </row>
    <row r="110" spans="1:26" ht="12.75" customHeight="1" x14ac:dyDescent="0.2">
      <c r="A110" s="14" t="s">
        <v>244</v>
      </c>
      <c r="B110" s="14" t="s">
        <v>245</v>
      </c>
      <c r="C110" s="15">
        <v>9096288</v>
      </c>
      <c r="D110" s="16">
        <v>1540</v>
      </c>
      <c r="E110" s="17">
        <v>33</v>
      </c>
      <c r="F110" s="18" t="s">
        <v>9</v>
      </c>
      <c r="G110" s="25">
        <v>0</v>
      </c>
      <c r="H110" s="22"/>
      <c r="I110" t="str">
        <f t="shared" si="18"/>
        <v>185</v>
      </c>
      <c r="J110" t="str">
        <f t="shared" si="19"/>
        <v>60</v>
      </c>
      <c r="K110" t="str">
        <f t="shared" si="20"/>
        <v>14</v>
      </c>
      <c r="L110" t="str">
        <f t="shared" si="31"/>
        <v>CONTYRE</v>
      </c>
      <c r="M110" t="str">
        <f t="shared" si="29"/>
        <v/>
      </c>
      <c r="N110" t="str">
        <f t="shared" si="22"/>
        <v>CONTYRE Megapolis 185/60/14 82H</v>
      </c>
      <c r="O110" t="str">
        <f t="shared" si="28"/>
        <v>14 82H</v>
      </c>
      <c r="P110" t="str">
        <f t="shared" si="32"/>
        <v>H</v>
      </c>
      <c r="Q110" t="str">
        <f t="shared" si="23"/>
        <v/>
      </c>
      <c r="R110" t="str">
        <f t="shared" si="30"/>
        <v xml:space="preserve">CONTYRE Megapolis </v>
      </c>
      <c r="S110" t="str">
        <f t="shared" si="24"/>
        <v>185/60/14</v>
      </c>
      <c r="T110" t="str">
        <f t="shared" si="25"/>
        <v>Megapolis</v>
      </c>
      <c r="U110" t="str">
        <f t="shared" si="26"/>
        <v xml:space="preserve">185/60/14 CONTYRE Megapolis H </v>
      </c>
      <c r="V110" t="str">
        <f t="shared" si="27"/>
        <v>185/60/14 CONTYRE Megapolis H</v>
      </c>
      <c r="W110" t="s">
        <v>442</v>
      </c>
      <c r="X110" t="s">
        <v>499</v>
      </c>
      <c r="Y110" s="25">
        <v>0</v>
      </c>
      <c r="Z110" s="27">
        <v>1540</v>
      </c>
    </row>
    <row r="111" spans="1:26" ht="12.75" customHeight="1" x14ac:dyDescent="0.2">
      <c r="A111" s="14" t="s">
        <v>246</v>
      </c>
      <c r="B111" s="14" t="s">
        <v>247</v>
      </c>
      <c r="C111" s="15">
        <v>9092134</v>
      </c>
      <c r="D111" s="16">
        <v>1595</v>
      </c>
      <c r="E111" s="17">
        <v>9</v>
      </c>
      <c r="F111" s="18" t="s">
        <v>9</v>
      </c>
      <c r="G111" s="25">
        <v>0</v>
      </c>
      <c r="H111" s="22"/>
      <c r="I111" t="str">
        <f t="shared" si="18"/>
        <v>185</v>
      </c>
      <c r="J111" t="str">
        <f t="shared" si="19"/>
        <v>65</v>
      </c>
      <c r="K111" t="str">
        <f t="shared" si="20"/>
        <v>14</v>
      </c>
      <c r="L111" t="str">
        <f t="shared" si="31"/>
        <v>CONTYRE</v>
      </c>
      <c r="M111" t="str">
        <f t="shared" si="29"/>
        <v/>
      </c>
      <c r="N111" t="str">
        <f t="shared" si="22"/>
        <v>CONTYRE Megapolis 185/65/14 84H</v>
      </c>
      <c r="O111" t="str">
        <f t="shared" si="28"/>
        <v>14 84H</v>
      </c>
      <c r="P111" t="str">
        <f t="shared" si="32"/>
        <v>H</v>
      </c>
      <c r="Q111" t="str">
        <f t="shared" si="23"/>
        <v/>
      </c>
      <c r="R111" t="str">
        <f t="shared" si="30"/>
        <v xml:space="preserve">CONTYRE Megapolis </v>
      </c>
      <c r="S111" t="str">
        <f t="shared" si="24"/>
        <v>185/65/14</v>
      </c>
      <c r="T111" t="str">
        <f t="shared" si="25"/>
        <v>Megapolis</v>
      </c>
      <c r="U111" t="str">
        <f t="shared" si="26"/>
        <v xml:space="preserve">185/65/14 CONTYRE Megapolis H </v>
      </c>
      <c r="V111" t="str">
        <f t="shared" si="27"/>
        <v>185/65/14 CONTYRE Megapolis H</v>
      </c>
      <c r="W111" t="s">
        <v>443</v>
      </c>
      <c r="X111" t="s">
        <v>499</v>
      </c>
      <c r="Y111" s="25">
        <v>0</v>
      </c>
      <c r="Z111" s="27">
        <v>1595</v>
      </c>
    </row>
    <row r="112" spans="1:26" ht="12.75" customHeight="1" x14ac:dyDescent="0.2">
      <c r="A112" s="14" t="s">
        <v>248</v>
      </c>
      <c r="B112" s="14" t="s">
        <v>249</v>
      </c>
      <c r="C112" s="15">
        <v>9092135</v>
      </c>
      <c r="D112" s="16">
        <v>1958</v>
      </c>
      <c r="E112" s="17">
        <v>4</v>
      </c>
      <c r="F112" s="18" t="s">
        <v>9</v>
      </c>
      <c r="G112" s="25">
        <v>0</v>
      </c>
      <c r="H112" s="22"/>
      <c r="I112" t="str">
        <f t="shared" si="18"/>
        <v>195</v>
      </c>
      <c r="J112" t="str">
        <f t="shared" si="19"/>
        <v>65</v>
      </c>
      <c r="K112" t="str">
        <f t="shared" si="20"/>
        <v>15</v>
      </c>
      <c r="L112" t="str">
        <f t="shared" si="31"/>
        <v>CONTYRE</v>
      </c>
      <c r="M112" t="str">
        <f t="shared" si="29"/>
        <v/>
      </c>
      <c r="N112" t="str">
        <f t="shared" si="22"/>
        <v>CONTYRE Megapolis 195/65/15 91H</v>
      </c>
      <c r="O112" t="str">
        <f t="shared" si="28"/>
        <v>15 91H</v>
      </c>
      <c r="P112" t="str">
        <f t="shared" si="32"/>
        <v>H</v>
      </c>
      <c r="Q112" t="str">
        <f t="shared" si="23"/>
        <v/>
      </c>
      <c r="R112" t="str">
        <f t="shared" si="30"/>
        <v xml:space="preserve">CONTYRE Megapolis </v>
      </c>
      <c r="S112" t="str">
        <f t="shared" si="24"/>
        <v>195/65/15</v>
      </c>
      <c r="T112" t="str">
        <f t="shared" si="25"/>
        <v>Megapolis</v>
      </c>
      <c r="U112" t="str">
        <f t="shared" si="26"/>
        <v xml:space="preserve">195/65/15 CONTYRE Megapolis H </v>
      </c>
      <c r="V112" t="str">
        <f t="shared" si="27"/>
        <v>195/65/15 CONTYRE Megapolis H</v>
      </c>
      <c r="W112" t="s">
        <v>444</v>
      </c>
      <c r="X112" t="s">
        <v>499</v>
      </c>
      <c r="Y112" s="25">
        <v>0</v>
      </c>
      <c r="Z112" s="27">
        <v>1958</v>
      </c>
    </row>
    <row r="113" spans="1:26" ht="12.75" customHeight="1" x14ac:dyDescent="0.2">
      <c r="A113" s="14" t="s">
        <v>250</v>
      </c>
      <c r="B113" s="14" t="s">
        <v>251</v>
      </c>
      <c r="C113" s="15">
        <v>9137945</v>
      </c>
      <c r="D113" s="16">
        <v>1815</v>
      </c>
      <c r="E113" s="17">
        <v>2</v>
      </c>
      <c r="F113" s="18" t="s">
        <v>9</v>
      </c>
      <c r="G113" s="25">
        <v>0</v>
      </c>
      <c r="H113" s="22"/>
      <c r="I113" t="str">
        <f t="shared" si="18"/>
        <v>185</v>
      </c>
      <c r="J113" t="str">
        <f t="shared" si="19"/>
        <v>70</v>
      </c>
      <c r="K113" t="str">
        <f t="shared" si="20"/>
        <v>14</v>
      </c>
      <c r="L113" t="str">
        <f t="shared" si="31"/>
        <v>CONTYRE</v>
      </c>
      <c r="M113" t="str">
        <f t="shared" si="29"/>
        <v/>
      </c>
      <c r="N113" t="str">
        <f t="shared" si="22"/>
        <v>CONTYRE Megapolis3 185/70/14 88Q</v>
      </c>
      <c r="O113" t="str">
        <f t="shared" si="28"/>
        <v>14 88Q</v>
      </c>
      <c r="P113">
        <f t="shared" si="32"/>
        <v>0</v>
      </c>
      <c r="Q113" t="str">
        <f t="shared" si="23"/>
        <v>Q</v>
      </c>
      <c r="R113" t="str">
        <f t="shared" si="30"/>
        <v xml:space="preserve">CONTYRE Megapolis3 </v>
      </c>
      <c r="S113" t="str">
        <f t="shared" si="24"/>
        <v>185/70/14</v>
      </c>
      <c r="T113" t="str">
        <f t="shared" si="25"/>
        <v>Megapolis3</v>
      </c>
      <c r="U113" t="str">
        <f t="shared" si="26"/>
        <v xml:space="preserve">185/70/14 CONTYRE Megapolis3 0 </v>
      </c>
      <c r="V113" t="str">
        <f t="shared" si="27"/>
        <v>185/70/14 CONTYRE Megapolis3 Q</v>
      </c>
      <c r="W113" t="s">
        <v>445</v>
      </c>
      <c r="X113" t="s">
        <v>499</v>
      </c>
      <c r="Y113" s="25">
        <v>0</v>
      </c>
      <c r="Z113" s="27">
        <v>1815</v>
      </c>
    </row>
    <row r="114" spans="1:26" ht="12.75" customHeight="1" x14ac:dyDescent="0.2">
      <c r="A114" s="14" t="s">
        <v>252</v>
      </c>
      <c r="B114" s="14" t="s">
        <v>253</v>
      </c>
      <c r="C114" s="19"/>
      <c r="D114" s="16">
        <v>1919</v>
      </c>
      <c r="E114" s="17">
        <v>1</v>
      </c>
      <c r="F114" s="18" t="s">
        <v>9</v>
      </c>
      <c r="G114" s="25">
        <v>0</v>
      </c>
      <c r="H114" s="22"/>
      <c r="I114" t="str">
        <f t="shared" si="18"/>
        <v>195</v>
      </c>
      <c r="J114" t="str">
        <f t="shared" si="19"/>
        <v>55</v>
      </c>
      <c r="K114" t="str">
        <f t="shared" si="20"/>
        <v>15</v>
      </c>
      <c r="L114" t="str">
        <f t="shared" si="31"/>
        <v>CONTYRE</v>
      </c>
      <c r="M114" t="str">
        <f t="shared" si="29"/>
        <v/>
      </c>
      <c r="N114" t="str">
        <f t="shared" si="22"/>
        <v>CONTYRE Megapolis3 195/55/15 85H</v>
      </c>
      <c r="O114" t="str">
        <f t="shared" si="28"/>
        <v>15 85H</v>
      </c>
      <c r="P114" t="str">
        <f t="shared" si="32"/>
        <v>H</v>
      </c>
      <c r="Q114" t="str">
        <f t="shared" si="23"/>
        <v/>
      </c>
      <c r="R114" t="str">
        <f t="shared" si="30"/>
        <v xml:space="preserve">CONTYRE Megapolis3 </v>
      </c>
      <c r="S114" t="str">
        <f t="shared" si="24"/>
        <v>195/55/15</v>
      </c>
      <c r="T114" t="str">
        <f t="shared" si="25"/>
        <v>Megapolis3</v>
      </c>
      <c r="U114" t="str">
        <f t="shared" si="26"/>
        <v xml:space="preserve">195/55/15 CONTYRE Megapolis3 H </v>
      </c>
      <c r="V114" t="str">
        <f t="shared" si="27"/>
        <v>195/55/15 CONTYRE Megapolis3 H</v>
      </c>
      <c r="W114" t="s">
        <v>446</v>
      </c>
      <c r="X114" t="s">
        <v>499</v>
      </c>
      <c r="Y114" s="25">
        <v>0</v>
      </c>
      <c r="Z114" s="27">
        <v>1919</v>
      </c>
    </row>
    <row r="115" spans="1:26" ht="12.75" customHeight="1" x14ac:dyDescent="0.2">
      <c r="A115" s="14" t="s">
        <v>254</v>
      </c>
      <c r="B115" s="14" t="s">
        <v>255</v>
      </c>
      <c r="C115" s="19"/>
      <c r="D115" s="16">
        <v>1930</v>
      </c>
      <c r="E115" s="17">
        <v>10</v>
      </c>
      <c r="F115" s="18" t="s">
        <v>9</v>
      </c>
      <c r="G115" s="25">
        <v>0</v>
      </c>
      <c r="H115" s="22"/>
      <c r="I115" t="str">
        <f t="shared" si="18"/>
        <v>195</v>
      </c>
      <c r="J115" t="str">
        <f t="shared" si="19"/>
        <v>60</v>
      </c>
      <c r="K115" t="str">
        <f t="shared" si="20"/>
        <v>15</v>
      </c>
      <c r="L115" t="str">
        <f t="shared" si="31"/>
        <v>CONTYRE</v>
      </c>
      <c r="M115" t="str">
        <f t="shared" si="29"/>
        <v/>
      </c>
      <c r="N115" t="str">
        <f t="shared" si="22"/>
        <v>CONTYRE Megapolis3 195/60/15 88H</v>
      </c>
      <c r="O115" t="str">
        <f t="shared" si="28"/>
        <v>15 88H</v>
      </c>
      <c r="P115" t="str">
        <f t="shared" si="32"/>
        <v>H</v>
      </c>
      <c r="Q115" t="str">
        <f t="shared" si="23"/>
        <v/>
      </c>
      <c r="R115" t="str">
        <f t="shared" si="30"/>
        <v xml:space="preserve">CONTYRE Megapolis3 </v>
      </c>
      <c r="S115" t="str">
        <f t="shared" si="24"/>
        <v>195/60/15</v>
      </c>
      <c r="T115" t="str">
        <f t="shared" si="25"/>
        <v>Megapolis3</v>
      </c>
      <c r="U115" t="str">
        <f t="shared" si="26"/>
        <v xml:space="preserve">195/60/15 CONTYRE Megapolis3 H </v>
      </c>
      <c r="V115" t="str">
        <f t="shared" si="27"/>
        <v>195/60/15 CONTYRE Megapolis3 H</v>
      </c>
      <c r="W115" t="s">
        <v>447</v>
      </c>
      <c r="X115" t="s">
        <v>499</v>
      </c>
      <c r="Y115" s="25">
        <v>0</v>
      </c>
      <c r="Z115" s="27">
        <v>1930</v>
      </c>
    </row>
    <row r="116" spans="1:26" ht="12.75" customHeight="1" x14ac:dyDescent="0.2">
      <c r="A116" s="14" t="s">
        <v>256</v>
      </c>
      <c r="B116" s="14" t="s">
        <v>257</v>
      </c>
      <c r="C116" s="19"/>
      <c r="D116" s="16">
        <v>2255</v>
      </c>
      <c r="E116" s="17">
        <v>26</v>
      </c>
      <c r="F116" s="18" t="s">
        <v>9</v>
      </c>
      <c r="G116" s="25">
        <v>0</v>
      </c>
      <c r="H116" s="22"/>
      <c r="I116" t="str">
        <f t="shared" si="18"/>
        <v>205</v>
      </c>
      <c r="J116" t="str">
        <f t="shared" si="19"/>
        <v>55</v>
      </c>
      <c r="K116" t="str">
        <f t="shared" si="20"/>
        <v>16</v>
      </c>
      <c r="L116" t="str">
        <f t="shared" si="31"/>
        <v>CONTYRE</v>
      </c>
      <c r="M116" t="str">
        <f t="shared" si="29"/>
        <v/>
      </c>
      <c r="N116" t="str">
        <f t="shared" si="22"/>
        <v>CONTYRE Megapolis3 205/55/16 91H</v>
      </c>
      <c r="O116" t="str">
        <f t="shared" si="28"/>
        <v>16 91H</v>
      </c>
      <c r="P116" t="str">
        <f t="shared" si="32"/>
        <v>H</v>
      </c>
      <c r="Q116" t="str">
        <f t="shared" si="23"/>
        <v/>
      </c>
      <c r="R116" t="str">
        <f t="shared" si="30"/>
        <v xml:space="preserve">CONTYRE Megapolis3 </v>
      </c>
      <c r="S116" t="str">
        <f t="shared" si="24"/>
        <v>205/55/16</v>
      </c>
      <c r="T116" t="str">
        <f t="shared" si="25"/>
        <v>Megapolis3</v>
      </c>
      <c r="U116" t="str">
        <f t="shared" si="26"/>
        <v xml:space="preserve">205/55/16 CONTYRE Megapolis3 H </v>
      </c>
      <c r="V116" t="str">
        <f t="shared" si="27"/>
        <v>205/55/16 CONTYRE Megapolis3 H</v>
      </c>
      <c r="W116" t="s">
        <v>448</v>
      </c>
      <c r="X116" t="s">
        <v>499</v>
      </c>
      <c r="Y116" s="25">
        <v>0</v>
      </c>
      <c r="Z116" s="27">
        <v>2255</v>
      </c>
    </row>
    <row r="117" spans="1:26" ht="12.75" customHeight="1" x14ac:dyDescent="0.2">
      <c r="A117" s="14" t="s">
        <v>258</v>
      </c>
      <c r="B117" s="14" t="s">
        <v>259</v>
      </c>
      <c r="C117" s="15">
        <v>9099327</v>
      </c>
      <c r="D117" s="16">
        <v>2744</v>
      </c>
      <c r="E117" s="18" t="s">
        <v>9</v>
      </c>
      <c r="F117" s="18" t="s">
        <v>9</v>
      </c>
      <c r="G117" s="25">
        <v>6</v>
      </c>
      <c r="H117" s="22"/>
      <c r="I117" t="str">
        <f t="shared" si="18"/>
        <v>185</v>
      </c>
      <c r="J117" t="str">
        <f t="shared" si="19"/>
        <v>75</v>
      </c>
      <c r="K117" t="str">
        <f t="shared" si="20"/>
        <v>16</v>
      </c>
      <c r="L117" t="str">
        <f t="shared" si="31"/>
        <v>CONTYRE</v>
      </c>
      <c r="M117" t="str">
        <f t="shared" si="29"/>
        <v/>
      </c>
      <c r="N117" t="str">
        <f t="shared" si="22"/>
        <v>CONTYRE Transporter 185/75/16 104/102Q</v>
      </c>
      <c r="O117" t="str">
        <f t="shared" si="28"/>
        <v>4/102Q</v>
      </c>
      <c r="P117">
        <f t="shared" si="32"/>
        <v>0</v>
      </c>
      <c r="Q117" t="str">
        <f t="shared" si="23"/>
        <v>Q</v>
      </c>
      <c r="R117" t="str">
        <f t="shared" si="30"/>
        <v xml:space="preserve">CONTYRE Transporter </v>
      </c>
      <c r="S117" t="str">
        <f t="shared" si="24"/>
        <v>185/75/16</v>
      </c>
      <c r="T117" t="str">
        <f t="shared" si="25"/>
        <v>Transporter</v>
      </c>
      <c r="U117" t="str">
        <f t="shared" si="26"/>
        <v xml:space="preserve">185/75/16 CONTYRE Transporter 0 </v>
      </c>
      <c r="V117" t="str">
        <f t="shared" si="27"/>
        <v>185/75/16 CONTYRE Transporter Q</v>
      </c>
      <c r="W117" t="s">
        <v>449</v>
      </c>
      <c r="X117" t="s">
        <v>499</v>
      </c>
      <c r="Y117" s="25">
        <v>6</v>
      </c>
      <c r="Z117" s="27">
        <v>2744</v>
      </c>
    </row>
    <row r="118" spans="1:26" ht="12.75" customHeight="1" x14ac:dyDescent="0.2">
      <c r="A118" s="14" t="s">
        <v>260</v>
      </c>
      <c r="B118" s="14" t="s">
        <v>261</v>
      </c>
      <c r="C118" s="19"/>
      <c r="D118" s="16">
        <v>1552</v>
      </c>
      <c r="E118" s="17">
        <v>30</v>
      </c>
      <c r="F118" s="18" t="s">
        <v>9</v>
      </c>
      <c r="G118" s="25">
        <v>0</v>
      </c>
      <c r="H118" s="22"/>
      <c r="I118" t="str">
        <f t="shared" si="18"/>
        <v>185</v>
      </c>
      <c r="J118" t="str">
        <f t="shared" si="19"/>
        <v>60</v>
      </c>
      <c r="K118" t="str">
        <f t="shared" si="20"/>
        <v>14</v>
      </c>
      <c r="L118" t="str">
        <f t="shared" si="31"/>
        <v>CONTYRE</v>
      </c>
      <c r="M118" t="str">
        <f t="shared" si="29"/>
        <v/>
      </c>
      <c r="N118" t="str">
        <f t="shared" si="22"/>
        <v>CONTYRE Vegas 185/60/14 82H</v>
      </c>
      <c r="O118" t="str">
        <f t="shared" si="28"/>
        <v>14 82H</v>
      </c>
      <c r="P118" t="str">
        <f t="shared" si="32"/>
        <v>H</v>
      </c>
      <c r="Q118" t="str">
        <f t="shared" si="23"/>
        <v/>
      </c>
      <c r="R118" t="str">
        <f t="shared" si="30"/>
        <v xml:space="preserve">CONTYRE Vegas </v>
      </c>
      <c r="S118" t="str">
        <f t="shared" si="24"/>
        <v>185/60/14</v>
      </c>
      <c r="T118" t="str">
        <f t="shared" si="25"/>
        <v>Vegas</v>
      </c>
      <c r="U118" t="str">
        <f t="shared" si="26"/>
        <v xml:space="preserve">185/60/14 CONTYRE Vegas H </v>
      </c>
      <c r="V118" t="str">
        <f t="shared" si="27"/>
        <v>185/60/14 CONTYRE Vegas H</v>
      </c>
      <c r="W118" t="s">
        <v>450</v>
      </c>
      <c r="X118" t="s">
        <v>499</v>
      </c>
      <c r="Y118" s="25">
        <v>0</v>
      </c>
      <c r="Z118" s="27">
        <v>1552</v>
      </c>
    </row>
    <row r="119" spans="1:26" ht="12.75" customHeight="1" x14ac:dyDescent="0.2">
      <c r="A119" s="14" t="s">
        <v>262</v>
      </c>
      <c r="B119" s="14" t="s">
        <v>263</v>
      </c>
      <c r="C119" s="15">
        <v>9122795</v>
      </c>
      <c r="D119" s="16">
        <v>1980</v>
      </c>
      <c r="E119" s="17">
        <v>18</v>
      </c>
      <c r="F119" s="18" t="s">
        <v>9</v>
      </c>
      <c r="G119" s="25">
        <v>0</v>
      </c>
      <c r="H119" s="22"/>
      <c r="I119" t="str">
        <f t="shared" si="18"/>
        <v>195</v>
      </c>
      <c r="J119" t="str">
        <f t="shared" si="19"/>
        <v>50</v>
      </c>
      <c r="K119" t="str">
        <f t="shared" si="20"/>
        <v>15</v>
      </c>
      <c r="L119" t="str">
        <f t="shared" si="31"/>
        <v>CONTYRE</v>
      </c>
      <c r="M119" t="str">
        <f t="shared" si="29"/>
        <v/>
      </c>
      <c r="N119" t="str">
        <f t="shared" si="22"/>
        <v>CONTYRE Vegas 195/50/15 82H</v>
      </c>
      <c r="O119" t="str">
        <f t="shared" si="28"/>
        <v>15 82H</v>
      </c>
      <c r="P119" t="str">
        <f t="shared" si="32"/>
        <v>H</v>
      </c>
      <c r="Q119" t="str">
        <f t="shared" si="23"/>
        <v/>
      </c>
      <c r="R119" t="str">
        <f t="shared" si="30"/>
        <v xml:space="preserve">CONTYRE Vegas </v>
      </c>
      <c r="S119" t="str">
        <f t="shared" si="24"/>
        <v>195/50/15</v>
      </c>
      <c r="T119" t="str">
        <f t="shared" si="25"/>
        <v>Vegas</v>
      </c>
      <c r="U119" t="str">
        <f t="shared" si="26"/>
        <v xml:space="preserve">195/50/15 CONTYRE Vegas H </v>
      </c>
      <c r="V119" t="str">
        <f t="shared" si="27"/>
        <v>195/50/15 CONTYRE Vegas H</v>
      </c>
      <c r="W119" t="s">
        <v>451</v>
      </c>
      <c r="X119" t="s">
        <v>499</v>
      </c>
      <c r="Y119" s="25">
        <v>0</v>
      </c>
      <c r="Z119" s="27">
        <v>1980</v>
      </c>
    </row>
    <row r="120" spans="1:26" ht="12.75" customHeight="1" x14ac:dyDescent="0.2">
      <c r="A120" s="11"/>
      <c r="B120" s="12" t="s">
        <v>264</v>
      </c>
      <c r="C120" s="12"/>
      <c r="D120" s="12"/>
      <c r="E120" s="13" t="s">
        <v>9</v>
      </c>
      <c r="F120" s="13" t="s">
        <v>9</v>
      </c>
      <c r="G120" s="26">
        <v>0</v>
      </c>
      <c r="H120" s="22"/>
      <c r="I120" t="str">
        <f t="shared" si="18"/>
        <v/>
      </c>
      <c r="J120" t="str">
        <f t="shared" si="19"/>
        <v/>
      </c>
      <c r="K120" t="str">
        <f t="shared" si="20"/>
        <v/>
      </c>
      <c r="M120" t="str">
        <f t="shared" si="29"/>
        <v/>
      </c>
      <c r="N120" t="str">
        <f t="shared" si="22"/>
        <v>FULLWAY</v>
      </c>
      <c r="O120" t="str">
        <f t="shared" si="28"/>
        <v>ULLWAY</v>
      </c>
      <c r="P120" t="str">
        <f t="shared" si="32"/>
        <v>W</v>
      </c>
      <c r="Q120" t="str">
        <f t="shared" si="23"/>
        <v>Y</v>
      </c>
      <c r="R120" t="e">
        <f t="shared" si="30"/>
        <v>#VALUE!</v>
      </c>
      <c r="S120" t="str">
        <f t="shared" si="24"/>
        <v>//</v>
      </c>
      <c r="T120" t="e">
        <f t="shared" si="25"/>
        <v>#VALUE!</v>
      </c>
      <c r="U120" t="e">
        <f t="shared" si="26"/>
        <v>#VALUE!</v>
      </c>
      <c r="V120" t="e">
        <f t="shared" si="27"/>
        <v>#VALUE!</v>
      </c>
      <c r="W120" t="s">
        <v>498</v>
      </c>
      <c r="X120" t="s">
        <v>499</v>
      </c>
      <c r="Y120" s="26">
        <v>0</v>
      </c>
      <c r="Z120" s="28">
        <v>0</v>
      </c>
    </row>
    <row r="121" spans="1:26" ht="12.75" x14ac:dyDescent="0.2">
      <c r="A121" s="11"/>
      <c r="B121" s="12" t="s">
        <v>360</v>
      </c>
      <c r="C121" s="12"/>
      <c r="D121" s="12"/>
      <c r="E121" s="13" t="s">
        <v>9</v>
      </c>
      <c r="F121" s="13" t="s">
        <v>9</v>
      </c>
      <c r="G121" s="26">
        <v>0</v>
      </c>
      <c r="H121" s="22"/>
      <c r="I121" t="str">
        <f t="shared" si="18"/>
        <v/>
      </c>
      <c r="J121" t="str">
        <f t="shared" si="19"/>
        <v/>
      </c>
      <c r="K121" t="str">
        <f t="shared" si="20"/>
        <v/>
      </c>
      <c r="M121" t="str">
        <f t="shared" si="29"/>
        <v/>
      </c>
      <c r="N121" t="str">
        <f t="shared" si="22"/>
        <v>ЛеTо</v>
      </c>
      <c r="O121" t="str">
        <f t="shared" si="28"/>
        <v>ЛеTо</v>
      </c>
      <c r="P121" t="str">
        <f t="shared" si="32"/>
        <v>T</v>
      </c>
      <c r="Q121" t="str">
        <f t="shared" si="23"/>
        <v/>
      </c>
      <c r="R121" t="e">
        <f t="shared" si="30"/>
        <v>#VALUE!</v>
      </c>
      <c r="S121" t="str">
        <f t="shared" si="24"/>
        <v>//</v>
      </c>
      <c r="T121" t="e">
        <f t="shared" si="25"/>
        <v>#VALUE!</v>
      </c>
      <c r="U121" t="e">
        <f t="shared" si="26"/>
        <v>#VALUE!</v>
      </c>
      <c r="V121" t="e">
        <f t="shared" si="27"/>
        <v>#VALUE!</v>
      </c>
      <c r="W121" t="s">
        <v>498</v>
      </c>
      <c r="X121" t="s">
        <v>499</v>
      </c>
      <c r="Y121" s="26">
        <v>0</v>
      </c>
      <c r="Z121" s="28">
        <v>0</v>
      </c>
    </row>
    <row r="122" spans="1:26" ht="12.75" customHeight="1" x14ac:dyDescent="0.2">
      <c r="A122" s="14" t="s">
        <v>265</v>
      </c>
      <c r="B122" s="14" t="s">
        <v>266</v>
      </c>
      <c r="C122" s="15">
        <v>9107388</v>
      </c>
      <c r="D122" s="16">
        <v>1388</v>
      </c>
      <c r="E122" s="17">
        <v>22</v>
      </c>
      <c r="F122" s="18" t="s">
        <v>9</v>
      </c>
      <c r="G122" s="25">
        <v>0</v>
      </c>
      <c r="H122" s="22"/>
      <c r="I122" s="4">
        <v>155</v>
      </c>
      <c r="J122" s="4">
        <v>70</v>
      </c>
      <c r="K122" s="4">
        <v>13</v>
      </c>
      <c r="L122" t="str">
        <f>LEFT(B122,FIND(" ",B122,1)-1)</f>
        <v>FULLWAY/HIFLY</v>
      </c>
      <c r="M122" t="str">
        <f t="shared" si="29"/>
        <v/>
      </c>
      <c r="N122" t="str">
        <f t="shared" si="22"/>
        <v>FULLWAY/HIFLY HF201 155/70/13 75T</v>
      </c>
      <c r="O122" t="str">
        <f t="shared" si="28"/>
        <v>13 75T</v>
      </c>
      <c r="P122" t="str">
        <f t="shared" si="32"/>
        <v>T</v>
      </c>
      <c r="Q122" t="str">
        <f t="shared" si="23"/>
        <v/>
      </c>
      <c r="R122" t="str">
        <f t="shared" si="30"/>
        <v xml:space="preserve">FULLWAY/HIFLY HF201 </v>
      </c>
      <c r="S122" t="str">
        <f t="shared" si="24"/>
        <v>155/70/13</v>
      </c>
      <c r="T122" t="str">
        <f t="shared" si="25"/>
        <v>HF201</v>
      </c>
      <c r="U122" t="str">
        <f t="shared" si="26"/>
        <v xml:space="preserve">155/70/13 FULLWAY/HIFLY HF201 T </v>
      </c>
      <c r="V122" t="str">
        <f t="shared" si="27"/>
        <v>155/70/13 FULLWAY/HIFLY HF201 T</v>
      </c>
      <c r="W122" t="s">
        <v>452</v>
      </c>
      <c r="X122" t="s">
        <v>499</v>
      </c>
      <c r="Y122" s="25">
        <v>0</v>
      </c>
      <c r="Z122" s="27">
        <v>1388</v>
      </c>
    </row>
    <row r="123" spans="1:26" ht="12.75" customHeight="1" x14ac:dyDescent="0.2">
      <c r="A123" s="14" t="s">
        <v>267</v>
      </c>
      <c r="B123" s="14" t="s">
        <v>268</v>
      </c>
      <c r="C123" s="15">
        <v>9112833</v>
      </c>
      <c r="D123" s="16">
        <v>1644</v>
      </c>
      <c r="E123" s="17">
        <v>8</v>
      </c>
      <c r="F123" s="18" t="s">
        <v>9</v>
      </c>
      <c r="G123" s="25">
        <v>0</v>
      </c>
      <c r="H123" s="22"/>
      <c r="I123" s="4">
        <v>175</v>
      </c>
      <c r="J123" s="4">
        <v>65</v>
      </c>
      <c r="K123" s="4">
        <v>14</v>
      </c>
      <c r="L123" t="str">
        <f>LEFT(B123,FIND(" ",B123,1)-1)</f>
        <v>FULLWAY/HIFLY</v>
      </c>
      <c r="M123" t="str">
        <f t="shared" si="29"/>
        <v/>
      </c>
      <c r="N123" t="str">
        <f t="shared" si="22"/>
        <v>FULLWAY/HIFLY HF201 175/65/14 82T</v>
      </c>
      <c r="O123" t="str">
        <f t="shared" si="28"/>
        <v>14 82T</v>
      </c>
      <c r="P123" t="str">
        <f t="shared" si="32"/>
        <v>T</v>
      </c>
      <c r="Q123" t="str">
        <f t="shared" si="23"/>
        <v/>
      </c>
      <c r="R123" t="str">
        <f t="shared" si="30"/>
        <v xml:space="preserve">FULLWAY/HIFLY HF201 </v>
      </c>
      <c r="S123" t="str">
        <f t="shared" si="24"/>
        <v>175/65/14</v>
      </c>
      <c r="T123" t="str">
        <f t="shared" si="25"/>
        <v>HF201</v>
      </c>
      <c r="U123" t="str">
        <f t="shared" si="26"/>
        <v xml:space="preserve">175/65/14 FULLWAY/HIFLY HF201 T </v>
      </c>
      <c r="V123" t="str">
        <f t="shared" si="27"/>
        <v>175/65/14 FULLWAY/HIFLY HF201 T</v>
      </c>
      <c r="W123" t="s">
        <v>453</v>
      </c>
      <c r="X123" t="s">
        <v>499</v>
      </c>
      <c r="Y123" s="25">
        <v>0</v>
      </c>
      <c r="Z123" s="27">
        <v>1644</v>
      </c>
    </row>
    <row r="124" spans="1:26" ht="12.75" customHeight="1" x14ac:dyDescent="0.2">
      <c r="A124" s="11"/>
      <c r="B124" s="12" t="s">
        <v>269</v>
      </c>
      <c r="C124" s="12"/>
      <c r="D124" s="12"/>
      <c r="E124" s="13" t="s">
        <v>9</v>
      </c>
      <c r="F124" s="13" t="s">
        <v>9</v>
      </c>
      <c r="G124" s="26">
        <v>0</v>
      </c>
      <c r="H124" s="22"/>
      <c r="I124" t="str">
        <f t="shared" si="18"/>
        <v/>
      </c>
      <c r="J124" t="str">
        <f t="shared" si="19"/>
        <v/>
      </c>
      <c r="K124" t="str">
        <f t="shared" si="20"/>
        <v/>
      </c>
      <c r="M124" t="str">
        <f t="shared" si="29"/>
        <v/>
      </c>
      <c r="N124" t="str">
        <f t="shared" si="22"/>
        <v>Hankook</v>
      </c>
      <c r="O124" t="str">
        <f t="shared" si="28"/>
        <v>ankook</v>
      </c>
      <c r="P124">
        <f t="shared" si="32"/>
        <v>0</v>
      </c>
      <c r="Q124" t="str">
        <f t="shared" si="23"/>
        <v/>
      </c>
      <c r="R124" t="e">
        <f t="shared" si="30"/>
        <v>#VALUE!</v>
      </c>
      <c r="S124" t="str">
        <f t="shared" si="24"/>
        <v>//</v>
      </c>
      <c r="T124" t="e">
        <f t="shared" si="25"/>
        <v>#VALUE!</v>
      </c>
      <c r="U124" t="e">
        <f t="shared" si="26"/>
        <v>#VALUE!</v>
      </c>
      <c r="V124" t="e">
        <f t="shared" si="27"/>
        <v>#VALUE!</v>
      </c>
      <c r="W124" t="s">
        <v>498</v>
      </c>
      <c r="X124" t="s">
        <v>499</v>
      </c>
      <c r="Y124" s="26">
        <v>0</v>
      </c>
      <c r="Z124" s="28">
        <v>0</v>
      </c>
    </row>
    <row r="125" spans="1:26" ht="12.75" customHeight="1" x14ac:dyDescent="0.2">
      <c r="A125" s="14" t="s">
        <v>270</v>
      </c>
      <c r="B125" s="14" t="s">
        <v>271</v>
      </c>
      <c r="C125" s="19"/>
      <c r="D125" s="16">
        <v>3110</v>
      </c>
      <c r="E125" s="17">
        <v>2</v>
      </c>
      <c r="F125" s="18" t="s">
        <v>9</v>
      </c>
      <c r="G125" s="25">
        <v>0</v>
      </c>
      <c r="H125" s="22"/>
      <c r="I125" t="str">
        <f t="shared" si="18"/>
        <v>205</v>
      </c>
      <c r="J125" t="str">
        <f t="shared" si="19"/>
        <v>55</v>
      </c>
      <c r="K125" t="str">
        <f t="shared" si="20"/>
        <v>16</v>
      </c>
      <c r="L125" t="str">
        <f>LEFT(B125,FIND(" ",B125,1)-1)</f>
        <v>HANKOOK</v>
      </c>
      <c r="M125" t="str">
        <f t="shared" si="29"/>
        <v/>
      </c>
      <c r="N125" t="str">
        <f t="shared" si="22"/>
        <v>HANKOOK 205/55/16 91 H K425</v>
      </c>
      <c r="O125" t="str">
        <f t="shared" si="28"/>
        <v>H K425</v>
      </c>
      <c r="P125" t="str">
        <f t="shared" si="32"/>
        <v>H</v>
      </c>
      <c r="Q125" t="str">
        <f t="shared" si="23"/>
        <v/>
      </c>
      <c r="R125" t="str">
        <f t="shared" si="30"/>
        <v xml:space="preserve">HANKOOK  </v>
      </c>
      <c r="S125" t="str">
        <f t="shared" si="24"/>
        <v>205/55/16</v>
      </c>
      <c r="T125" t="str">
        <f t="shared" si="25"/>
        <v/>
      </c>
      <c r="U125" t="str">
        <f t="shared" si="26"/>
        <v xml:space="preserve">205/55/16 HANKOOK  H </v>
      </c>
      <c r="V125" t="str">
        <f t="shared" si="27"/>
        <v>205/55/16 HANKOOK H</v>
      </c>
      <c r="W125" t="s">
        <v>454</v>
      </c>
      <c r="X125" t="s">
        <v>499</v>
      </c>
      <c r="Y125" s="25">
        <v>0</v>
      </c>
      <c r="Z125" s="27">
        <v>3110</v>
      </c>
    </row>
    <row r="126" spans="1:26" ht="12.75" customHeight="1" x14ac:dyDescent="0.2">
      <c r="A126" s="14" t="s">
        <v>272</v>
      </c>
      <c r="B126" s="14" t="s">
        <v>362</v>
      </c>
      <c r="C126" s="19"/>
      <c r="D126" s="16">
        <v>1760</v>
      </c>
      <c r="E126" s="17">
        <v>1</v>
      </c>
      <c r="F126" s="18" t="s">
        <v>9</v>
      </c>
      <c r="G126" s="25">
        <v>0</v>
      </c>
      <c r="H126" s="22"/>
      <c r="I126" t="str">
        <f t="shared" si="18"/>
        <v>175</v>
      </c>
      <c r="J126" t="str">
        <f t="shared" si="19"/>
        <v>65</v>
      </c>
      <c r="K126" t="str">
        <f t="shared" si="20"/>
        <v>14</v>
      </c>
      <c r="L126" t="str">
        <f>LEFT(B126,FIND(" ",B126,1)-1)</f>
        <v>HANKOOK</v>
      </c>
      <c r="M126" t="str">
        <f t="shared" si="29"/>
        <v/>
      </c>
      <c r="N126" t="str">
        <f t="shared" si="22"/>
        <v>HANKOOK Optimo 175/65/14 82H K415</v>
      </c>
      <c r="O126" t="str">
        <f t="shared" si="28"/>
        <v>H K415</v>
      </c>
      <c r="P126" t="str">
        <f t="shared" si="32"/>
        <v>H</v>
      </c>
      <c r="Q126" t="str">
        <f t="shared" si="23"/>
        <v/>
      </c>
      <c r="R126" t="str">
        <f t="shared" si="30"/>
        <v xml:space="preserve">HANKOOK Optimo </v>
      </c>
      <c r="S126" t="str">
        <f t="shared" si="24"/>
        <v>175/65/14</v>
      </c>
      <c r="T126" t="str">
        <f t="shared" si="25"/>
        <v>Optimo</v>
      </c>
      <c r="U126" t="str">
        <f t="shared" si="26"/>
        <v xml:space="preserve">175/65/14 HANKOOK Optimo H </v>
      </c>
      <c r="V126" t="str">
        <f t="shared" si="27"/>
        <v>175/65/14 HANKOOK Optimo H</v>
      </c>
      <c r="W126" t="s">
        <v>455</v>
      </c>
      <c r="X126" t="s">
        <v>499</v>
      </c>
      <c r="Y126" s="25">
        <v>0</v>
      </c>
      <c r="Z126" s="27">
        <v>1760</v>
      </c>
    </row>
    <row r="127" spans="1:26" ht="12.75" x14ac:dyDescent="0.2">
      <c r="A127" s="11"/>
      <c r="B127" s="12" t="s">
        <v>273</v>
      </c>
      <c r="C127" s="12"/>
      <c r="D127" s="12"/>
      <c r="E127" s="13" t="s">
        <v>9</v>
      </c>
      <c r="F127" s="13" t="s">
        <v>9</v>
      </c>
      <c r="G127" s="26">
        <v>0</v>
      </c>
      <c r="H127" s="22"/>
      <c r="I127" t="str">
        <f t="shared" si="18"/>
        <v/>
      </c>
      <c r="J127" t="str">
        <f t="shared" si="19"/>
        <v/>
      </c>
      <c r="K127" t="str">
        <f t="shared" si="20"/>
        <v/>
      </c>
      <c r="M127" t="str">
        <f t="shared" si="29"/>
        <v/>
      </c>
      <c r="N127" t="str">
        <f t="shared" si="22"/>
        <v>Joyroad</v>
      </c>
      <c r="O127" t="str">
        <f t="shared" si="28"/>
        <v>oyroad</v>
      </c>
      <c r="P127">
        <f t="shared" si="32"/>
        <v>0</v>
      </c>
      <c r="Q127" t="str">
        <f t="shared" si="23"/>
        <v/>
      </c>
      <c r="R127" t="e">
        <f t="shared" si="30"/>
        <v>#VALUE!</v>
      </c>
      <c r="S127" t="str">
        <f t="shared" si="24"/>
        <v>//</v>
      </c>
      <c r="T127" t="e">
        <f t="shared" si="25"/>
        <v>#VALUE!</v>
      </c>
      <c r="U127" t="e">
        <f t="shared" si="26"/>
        <v>#VALUE!</v>
      </c>
      <c r="V127" t="e">
        <f t="shared" si="27"/>
        <v>#VALUE!</v>
      </c>
      <c r="W127" t="s">
        <v>498</v>
      </c>
      <c r="X127" t="s">
        <v>499</v>
      </c>
      <c r="Y127" s="26">
        <v>0</v>
      </c>
      <c r="Z127" s="28">
        <v>0</v>
      </c>
    </row>
    <row r="128" spans="1:26" ht="12.75" x14ac:dyDescent="0.2">
      <c r="A128" s="11"/>
      <c r="B128" s="12" t="s">
        <v>10</v>
      </c>
      <c r="C128" s="12"/>
      <c r="D128" s="12"/>
      <c r="E128" s="13" t="s">
        <v>9</v>
      </c>
      <c r="F128" s="13" t="s">
        <v>9</v>
      </c>
      <c r="G128" s="26">
        <v>0</v>
      </c>
      <c r="H128" s="22"/>
      <c r="I128" t="str">
        <f t="shared" si="18"/>
        <v/>
      </c>
      <c r="J128" t="str">
        <f t="shared" si="19"/>
        <v/>
      </c>
      <c r="K128" t="str">
        <f t="shared" si="20"/>
        <v/>
      </c>
      <c r="M128" t="str">
        <f t="shared" si="29"/>
        <v/>
      </c>
      <c r="N128" t="str">
        <f t="shared" si="22"/>
        <v>Зима</v>
      </c>
      <c r="O128" t="str">
        <f t="shared" si="28"/>
        <v>Зима</v>
      </c>
      <c r="P128">
        <f t="shared" si="32"/>
        <v>0</v>
      </c>
      <c r="Q128" t="str">
        <f t="shared" si="23"/>
        <v/>
      </c>
      <c r="R128" t="e">
        <f t="shared" si="30"/>
        <v>#VALUE!</v>
      </c>
      <c r="S128" t="str">
        <f t="shared" si="24"/>
        <v>//</v>
      </c>
      <c r="T128" t="e">
        <f t="shared" si="25"/>
        <v>#VALUE!</v>
      </c>
      <c r="U128" t="e">
        <f t="shared" si="26"/>
        <v>#VALUE!</v>
      </c>
      <c r="V128" t="e">
        <f t="shared" si="27"/>
        <v>#VALUE!</v>
      </c>
      <c r="W128" t="s">
        <v>498</v>
      </c>
      <c r="X128" t="s">
        <v>499</v>
      </c>
      <c r="Y128" s="26">
        <v>0</v>
      </c>
      <c r="Z128" s="28">
        <v>0</v>
      </c>
    </row>
    <row r="129" spans="1:26" ht="12.75" customHeight="1" x14ac:dyDescent="0.2">
      <c r="A129" s="14" t="s">
        <v>274</v>
      </c>
      <c r="B129" s="14" t="s">
        <v>275</v>
      </c>
      <c r="C129" s="15">
        <v>9166006</v>
      </c>
      <c r="D129" s="16">
        <v>2177</v>
      </c>
      <c r="E129" s="18" t="s">
        <v>9</v>
      </c>
      <c r="F129" s="18" t="s">
        <v>9</v>
      </c>
      <c r="G129" s="25">
        <v>4</v>
      </c>
      <c r="H129" s="22"/>
      <c r="I129" t="str">
        <f t="shared" si="18"/>
        <v>185</v>
      </c>
      <c r="J129" t="str">
        <f t="shared" si="19"/>
        <v>60</v>
      </c>
      <c r="K129" t="str">
        <f t="shared" si="20"/>
        <v>14</v>
      </c>
      <c r="L129" t="str">
        <f t="shared" ref="L129:L143" si="33">LEFT(B129,FIND(" ",B129,1)-1)</f>
        <v>Joyroad</v>
      </c>
      <c r="M129" t="str">
        <f t="shared" si="29"/>
        <v/>
      </c>
      <c r="N129" t="str">
        <f t="shared" si="22"/>
        <v>Joyroad Winter RX808 185/60/14 82T</v>
      </c>
      <c r="O129" t="str">
        <f t="shared" si="28"/>
        <v>14 82T</v>
      </c>
      <c r="P129" t="str">
        <f t="shared" si="32"/>
        <v>T</v>
      </c>
      <c r="Q129" t="str">
        <f t="shared" si="23"/>
        <v/>
      </c>
      <c r="R129" t="str">
        <f t="shared" si="30"/>
        <v xml:space="preserve">Joyroad Winter RX808 </v>
      </c>
      <c r="S129" t="str">
        <f t="shared" si="24"/>
        <v>185/60/14</v>
      </c>
      <c r="T129" t="str">
        <f t="shared" si="25"/>
        <v>Winter</v>
      </c>
      <c r="U129" t="str">
        <f t="shared" si="26"/>
        <v xml:space="preserve">185/60/14 Joyroad Winter T </v>
      </c>
      <c r="V129" t="str">
        <f t="shared" si="27"/>
        <v>185/60/14 Joyroad Winter T</v>
      </c>
      <c r="W129" t="s">
        <v>456</v>
      </c>
      <c r="X129" t="s">
        <v>499</v>
      </c>
      <c r="Y129" s="25">
        <v>4</v>
      </c>
      <c r="Z129" s="27">
        <v>2177</v>
      </c>
    </row>
    <row r="130" spans="1:26" ht="12.75" customHeight="1" x14ac:dyDescent="0.2">
      <c r="A130" s="14" t="s">
        <v>276</v>
      </c>
      <c r="B130" s="14" t="s">
        <v>277</v>
      </c>
      <c r="C130" s="15">
        <v>9166007</v>
      </c>
      <c r="D130" s="16">
        <v>2358</v>
      </c>
      <c r="E130" s="18" t="s">
        <v>9</v>
      </c>
      <c r="F130" s="18" t="s">
        <v>9</v>
      </c>
      <c r="G130" s="25">
        <v>4</v>
      </c>
      <c r="H130" s="22"/>
      <c r="I130" t="str">
        <f t="shared" si="18"/>
        <v>185</v>
      </c>
      <c r="J130" t="str">
        <f t="shared" si="19"/>
        <v>65</v>
      </c>
      <c r="K130" t="str">
        <f t="shared" si="20"/>
        <v>14</v>
      </c>
      <c r="L130" t="str">
        <f t="shared" si="33"/>
        <v>Joyroad</v>
      </c>
      <c r="M130" t="str">
        <f t="shared" si="29"/>
        <v/>
      </c>
      <c r="N130" t="str">
        <f t="shared" si="22"/>
        <v>Joyroad Winter RX808 185/65/14 90T XL</v>
      </c>
      <c r="O130" t="str">
        <f t="shared" si="28"/>
        <v>90T XL</v>
      </c>
      <c r="P130" t="str">
        <f t="shared" si="32"/>
        <v>T</v>
      </c>
      <c r="Q130" t="str">
        <f t="shared" si="23"/>
        <v/>
      </c>
      <c r="R130" t="str">
        <f t="shared" si="30"/>
        <v xml:space="preserve">Joyroad Winter RX808 </v>
      </c>
      <c r="S130" t="str">
        <f t="shared" si="24"/>
        <v>185/65/14</v>
      </c>
      <c r="T130" t="str">
        <f t="shared" si="25"/>
        <v>Winter</v>
      </c>
      <c r="U130" t="str">
        <f t="shared" si="26"/>
        <v xml:space="preserve">185/65/14 Joyroad Winter T </v>
      </c>
      <c r="V130" t="str">
        <f t="shared" si="27"/>
        <v>185/65/14 Joyroad Winter XL T</v>
      </c>
      <c r="W130" t="s">
        <v>457</v>
      </c>
      <c r="X130" t="s">
        <v>499</v>
      </c>
      <c r="Y130" s="25">
        <v>4</v>
      </c>
      <c r="Z130" s="27">
        <v>2358</v>
      </c>
    </row>
    <row r="131" spans="1:26" ht="12.75" customHeight="1" x14ac:dyDescent="0.2">
      <c r="A131" s="14" t="s">
        <v>278</v>
      </c>
      <c r="B131" s="14" t="s">
        <v>279</v>
      </c>
      <c r="C131" s="15">
        <v>9166011</v>
      </c>
      <c r="D131" s="16">
        <v>2351</v>
      </c>
      <c r="E131" s="17">
        <v>150</v>
      </c>
      <c r="F131" s="18" t="s">
        <v>9</v>
      </c>
      <c r="G131" s="25">
        <v>12</v>
      </c>
      <c r="H131" s="22"/>
      <c r="I131" t="str">
        <f t="shared" si="18"/>
        <v>185</v>
      </c>
      <c r="J131" t="str">
        <f t="shared" si="19"/>
        <v>65</v>
      </c>
      <c r="K131" t="str">
        <f t="shared" si="20"/>
        <v>15</v>
      </c>
      <c r="L131" t="str">
        <f t="shared" si="33"/>
        <v>Joyroad</v>
      </c>
      <c r="M131" t="str">
        <f t="shared" si="29"/>
        <v/>
      </c>
      <c r="N131" t="str">
        <f t="shared" si="22"/>
        <v>Joyroad Winter RX808 185/65/15 88T</v>
      </c>
      <c r="O131" t="str">
        <f t="shared" si="28"/>
        <v>15 88T</v>
      </c>
      <c r="P131" t="str">
        <f t="shared" si="32"/>
        <v>T</v>
      </c>
      <c r="Q131" t="str">
        <f t="shared" si="23"/>
        <v/>
      </c>
      <c r="R131" t="str">
        <f t="shared" si="30"/>
        <v xml:space="preserve">Joyroad Winter RX808 </v>
      </c>
      <c r="S131" t="str">
        <f t="shared" si="24"/>
        <v>185/65/15</v>
      </c>
      <c r="T131" t="str">
        <f t="shared" si="25"/>
        <v>Winter</v>
      </c>
      <c r="U131" t="str">
        <f t="shared" si="26"/>
        <v xml:space="preserve">185/65/15 Joyroad Winter T </v>
      </c>
      <c r="V131" t="str">
        <f t="shared" si="27"/>
        <v>185/65/15 Joyroad Winter T</v>
      </c>
      <c r="W131" t="s">
        <v>458</v>
      </c>
      <c r="X131" t="s">
        <v>499</v>
      </c>
      <c r="Y131" s="25">
        <v>12</v>
      </c>
      <c r="Z131" s="27">
        <v>2351</v>
      </c>
    </row>
    <row r="132" spans="1:26" ht="12.75" customHeight="1" x14ac:dyDescent="0.2">
      <c r="A132" s="14" t="s">
        <v>280</v>
      </c>
      <c r="B132" s="14" t="s">
        <v>281</v>
      </c>
      <c r="C132" s="15">
        <v>9166009</v>
      </c>
      <c r="D132" s="16">
        <v>2338</v>
      </c>
      <c r="E132" s="17">
        <v>32</v>
      </c>
      <c r="F132" s="18" t="s">
        <v>9</v>
      </c>
      <c r="G132" s="25">
        <v>4</v>
      </c>
      <c r="H132" s="22"/>
      <c r="I132" t="str">
        <f t="shared" si="18"/>
        <v>195</v>
      </c>
      <c r="J132" t="str">
        <f t="shared" si="19"/>
        <v>55</v>
      </c>
      <c r="K132" t="str">
        <f t="shared" si="20"/>
        <v>15</v>
      </c>
      <c r="L132" t="str">
        <f t="shared" si="33"/>
        <v>Joyroad</v>
      </c>
      <c r="M132" t="str">
        <f t="shared" si="29"/>
        <v/>
      </c>
      <c r="N132" t="str">
        <f t="shared" si="22"/>
        <v>Joyroad Winter RX808 195/55/15 85T</v>
      </c>
      <c r="O132" t="str">
        <f t="shared" si="28"/>
        <v>15 85T</v>
      </c>
      <c r="P132" t="str">
        <f t="shared" si="32"/>
        <v>T</v>
      </c>
      <c r="Q132" t="str">
        <f t="shared" si="23"/>
        <v/>
      </c>
      <c r="R132" t="str">
        <f t="shared" si="30"/>
        <v xml:space="preserve">Joyroad Winter RX808 </v>
      </c>
      <c r="S132" t="str">
        <f t="shared" si="24"/>
        <v>195/55/15</v>
      </c>
      <c r="T132" t="str">
        <f t="shared" si="25"/>
        <v>Winter</v>
      </c>
      <c r="U132" t="str">
        <f t="shared" si="26"/>
        <v xml:space="preserve">195/55/15 Joyroad Winter T </v>
      </c>
      <c r="V132" t="str">
        <f t="shared" si="27"/>
        <v>195/55/15 Joyroad Winter T</v>
      </c>
      <c r="W132" t="s">
        <v>459</v>
      </c>
      <c r="X132" t="s">
        <v>499</v>
      </c>
      <c r="Y132" s="25">
        <v>4</v>
      </c>
      <c r="Z132" s="27">
        <v>2338</v>
      </c>
    </row>
    <row r="133" spans="1:26" ht="12.75" customHeight="1" x14ac:dyDescent="0.2">
      <c r="A133" s="14" t="s">
        <v>282</v>
      </c>
      <c r="B133" s="14" t="s">
        <v>283</v>
      </c>
      <c r="C133" s="15">
        <v>9166010</v>
      </c>
      <c r="D133" s="16">
        <v>2397</v>
      </c>
      <c r="E133" s="17">
        <v>12</v>
      </c>
      <c r="F133" s="18" t="s">
        <v>9</v>
      </c>
      <c r="G133" s="25">
        <v>4</v>
      </c>
      <c r="H133" s="22"/>
      <c r="I133" t="str">
        <f t="shared" si="18"/>
        <v>195</v>
      </c>
      <c r="J133" t="str">
        <f t="shared" si="19"/>
        <v>60</v>
      </c>
      <c r="K133" t="str">
        <f t="shared" si="20"/>
        <v>15</v>
      </c>
      <c r="L133" t="str">
        <f t="shared" si="33"/>
        <v>Joyroad</v>
      </c>
      <c r="M133" t="str">
        <f t="shared" si="29"/>
        <v/>
      </c>
      <c r="N133" t="str">
        <f t="shared" si="22"/>
        <v>Joyroad Winter RX808 195/60/15 88T</v>
      </c>
      <c r="O133" t="str">
        <f t="shared" si="28"/>
        <v>15 88T</v>
      </c>
      <c r="P133" t="str">
        <f t="shared" si="32"/>
        <v>T</v>
      </c>
      <c r="Q133" t="str">
        <f t="shared" si="23"/>
        <v/>
      </c>
      <c r="R133" t="str">
        <f t="shared" si="30"/>
        <v xml:space="preserve">Joyroad Winter RX808 </v>
      </c>
      <c r="S133" t="str">
        <f t="shared" si="24"/>
        <v>195/60/15</v>
      </c>
      <c r="T133" t="str">
        <f t="shared" si="25"/>
        <v>Winter</v>
      </c>
      <c r="U133" t="str">
        <f t="shared" si="26"/>
        <v xml:space="preserve">195/60/15 Joyroad Winter T </v>
      </c>
      <c r="V133" t="str">
        <f t="shared" si="27"/>
        <v>195/60/15 Joyroad Winter T</v>
      </c>
      <c r="W133" t="s">
        <v>460</v>
      </c>
      <c r="X133" t="s">
        <v>499</v>
      </c>
      <c r="Y133" s="25">
        <v>4</v>
      </c>
      <c r="Z133" s="27">
        <v>2397</v>
      </c>
    </row>
    <row r="134" spans="1:26" ht="12.75" customHeight="1" x14ac:dyDescent="0.2">
      <c r="A134" s="14" t="s">
        <v>284</v>
      </c>
      <c r="B134" s="14" t="s">
        <v>285</v>
      </c>
      <c r="C134" s="15">
        <v>9166012</v>
      </c>
      <c r="D134" s="16">
        <v>2467</v>
      </c>
      <c r="E134" s="17">
        <v>76</v>
      </c>
      <c r="F134" s="18" t="s">
        <v>9</v>
      </c>
      <c r="G134" s="25">
        <v>16</v>
      </c>
      <c r="H134" s="22"/>
      <c r="I134" t="str">
        <f t="shared" si="18"/>
        <v>195</v>
      </c>
      <c r="J134" t="str">
        <f t="shared" si="19"/>
        <v>65</v>
      </c>
      <c r="K134" t="str">
        <f t="shared" si="20"/>
        <v>15</v>
      </c>
      <c r="L134" t="str">
        <f t="shared" si="33"/>
        <v>Joyroad</v>
      </c>
      <c r="M134" t="str">
        <f t="shared" si="29"/>
        <v/>
      </c>
      <c r="N134" t="str">
        <f t="shared" si="22"/>
        <v>Joyroad Winter RX808 195/65/15 91T</v>
      </c>
      <c r="O134" t="str">
        <f t="shared" si="28"/>
        <v>15 91T</v>
      </c>
      <c r="P134" t="str">
        <f t="shared" si="32"/>
        <v>T</v>
      </c>
      <c r="Q134" t="str">
        <f t="shared" si="23"/>
        <v/>
      </c>
      <c r="R134" t="str">
        <f t="shared" si="30"/>
        <v xml:space="preserve">Joyroad Winter RX808 </v>
      </c>
      <c r="S134" t="str">
        <f t="shared" si="24"/>
        <v>195/65/15</v>
      </c>
      <c r="T134" t="str">
        <f t="shared" si="25"/>
        <v>Winter</v>
      </c>
      <c r="U134" t="str">
        <f t="shared" si="26"/>
        <v xml:space="preserve">195/65/15 Joyroad Winter T </v>
      </c>
      <c r="V134" t="str">
        <f t="shared" si="27"/>
        <v>195/65/15 Joyroad Winter T</v>
      </c>
      <c r="W134" t="s">
        <v>461</v>
      </c>
      <c r="X134" t="s">
        <v>499</v>
      </c>
      <c r="Y134" s="25">
        <v>16</v>
      </c>
      <c r="Z134" s="27">
        <v>2467</v>
      </c>
    </row>
    <row r="135" spans="1:26" ht="12.75" customHeight="1" x14ac:dyDescent="0.2">
      <c r="A135" s="14" t="s">
        <v>286</v>
      </c>
      <c r="B135" s="14" t="s">
        <v>287</v>
      </c>
      <c r="C135" s="15">
        <v>9166014</v>
      </c>
      <c r="D135" s="16">
        <v>2551</v>
      </c>
      <c r="E135" s="17">
        <v>140</v>
      </c>
      <c r="F135" s="18" t="s">
        <v>9</v>
      </c>
      <c r="G135" s="25">
        <v>20</v>
      </c>
      <c r="H135" s="22"/>
      <c r="I135" t="str">
        <f t="shared" si="18"/>
        <v>205</v>
      </c>
      <c r="J135" t="str">
        <f t="shared" si="19"/>
        <v>55</v>
      </c>
      <c r="K135" t="str">
        <f t="shared" si="20"/>
        <v>16</v>
      </c>
      <c r="L135" t="str">
        <f t="shared" si="33"/>
        <v>Joyroad</v>
      </c>
      <c r="M135" t="str">
        <f t="shared" si="29"/>
        <v/>
      </c>
      <c r="N135" t="str">
        <f t="shared" si="22"/>
        <v>Joyroad Winter RX808 205/55/16 91T</v>
      </c>
      <c r="O135" t="str">
        <f t="shared" si="28"/>
        <v>16 91T</v>
      </c>
      <c r="P135" t="str">
        <f t="shared" si="32"/>
        <v>T</v>
      </c>
      <c r="Q135" t="str">
        <f t="shared" si="23"/>
        <v/>
      </c>
      <c r="R135" t="str">
        <f t="shared" si="30"/>
        <v xml:space="preserve">Joyroad Winter RX808 </v>
      </c>
      <c r="S135" t="str">
        <f t="shared" si="24"/>
        <v>205/55/16</v>
      </c>
      <c r="T135" t="str">
        <f t="shared" si="25"/>
        <v>Winter</v>
      </c>
      <c r="U135" t="str">
        <f t="shared" si="26"/>
        <v xml:space="preserve">205/55/16 Joyroad Winter T </v>
      </c>
      <c r="V135" t="str">
        <f t="shared" si="27"/>
        <v>205/55/16 Joyroad Winter T</v>
      </c>
      <c r="W135" t="s">
        <v>462</v>
      </c>
      <c r="X135" t="s">
        <v>499</v>
      </c>
      <c r="Y135" s="25">
        <v>20</v>
      </c>
      <c r="Z135" s="27">
        <v>2551</v>
      </c>
    </row>
    <row r="136" spans="1:26" ht="12.75" customHeight="1" x14ac:dyDescent="0.2">
      <c r="A136" s="14" t="s">
        <v>288</v>
      </c>
      <c r="B136" s="14" t="s">
        <v>289</v>
      </c>
      <c r="C136" s="15">
        <v>9166013</v>
      </c>
      <c r="D136" s="16">
        <v>2622</v>
      </c>
      <c r="E136" s="18" t="s">
        <v>9</v>
      </c>
      <c r="F136" s="18" t="s">
        <v>9</v>
      </c>
      <c r="G136" s="25">
        <v>4</v>
      </c>
      <c r="H136" s="22"/>
      <c r="I136" t="str">
        <f t="shared" si="18"/>
        <v>205</v>
      </c>
      <c r="J136" t="str">
        <f t="shared" si="19"/>
        <v>65</v>
      </c>
      <c r="K136" t="str">
        <f t="shared" si="20"/>
        <v>15</v>
      </c>
      <c r="L136" t="str">
        <f t="shared" si="33"/>
        <v>Joyroad</v>
      </c>
      <c r="M136" t="str">
        <f t="shared" si="29"/>
        <v/>
      </c>
      <c r="N136" t="str">
        <f t="shared" si="22"/>
        <v>Joyroad Winter RX808 205/65/15 94T</v>
      </c>
      <c r="O136" t="str">
        <f t="shared" si="28"/>
        <v>15 94T</v>
      </c>
      <c r="P136" t="str">
        <f t="shared" si="32"/>
        <v>T</v>
      </c>
      <c r="Q136" t="str">
        <f t="shared" si="23"/>
        <v/>
      </c>
      <c r="R136" t="str">
        <f t="shared" si="30"/>
        <v xml:space="preserve">Joyroad Winter RX808 </v>
      </c>
      <c r="S136" t="str">
        <f t="shared" si="24"/>
        <v>205/65/15</v>
      </c>
      <c r="T136" t="str">
        <f t="shared" si="25"/>
        <v>Winter</v>
      </c>
      <c r="U136" t="str">
        <f t="shared" si="26"/>
        <v xml:space="preserve">205/65/15 Joyroad Winter T </v>
      </c>
      <c r="V136" t="str">
        <f t="shared" si="27"/>
        <v>205/65/15 Joyroad Winter T</v>
      </c>
      <c r="W136" t="s">
        <v>463</v>
      </c>
      <c r="X136" t="s">
        <v>499</v>
      </c>
      <c r="Y136" s="25">
        <v>4</v>
      </c>
      <c r="Z136" s="27">
        <v>2622</v>
      </c>
    </row>
    <row r="137" spans="1:26" ht="12.75" customHeight="1" x14ac:dyDescent="0.2">
      <c r="A137" s="14" t="s">
        <v>290</v>
      </c>
      <c r="B137" s="14" t="s">
        <v>291</v>
      </c>
      <c r="C137" s="15">
        <v>9166167</v>
      </c>
      <c r="D137" s="16">
        <v>3088</v>
      </c>
      <c r="E137" s="17">
        <v>46</v>
      </c>
      <c r="F137" s="18" t="s">
        <v>9</v>
      </c>
      <c r="G137" s="25">
        <v>12</v>
      </c>
      <c r="H137" s="22"/>
      <c r="I137" t="str">
        <f t="shared" si="18"/>
        <v>215</v>
      </c>
      <c r="J137" t="str">
        <f t="shared" si="19"/>
        <v>65</v>
      </c>
      <c r="K137" t="str">
        <f t="shared" si="20"/>
        <v>16</v>
      </c>
      <c r="L137" t="str">
        <f t="shared" si="33"/>
        <v>Joyroad</v>
      </c>
      <c r="M137" t="str">
        <f t="shared" si="29"/>
        <v/>
      </c>
      <c r="N137" t="str">
        <f t="shared" si="22"/>
        <v>Joyroad Winter RX808 215/65/16 98T</v>
      </c>
      <c r="O137" t="str">
        <f t="shared" si="28"/>
        <v>16 98T</v>
      </c>
      <c r="P137" t="str">
        <f t="shared" si="32"/>
        <v>T</v>
      </c>
      <c r="Q137" t="str">
        <f t="shared" si="23"/>
        <v/>
      </c>
      <c r="R137" t="str">
        <f t="shared" si="30"/>
        <v xml:space="preserve">Joyroad Winter RX808 </v>
      </c>
      <c r="S137" t="str">
        <f t="shared" si="24"/>
        <v>215/65/16</v>
      </c>
      <c r="T137" t="str">
        <f t="shared" si="25"/>
        <v>Winter</v>
      </c>
      <c r="U137" t="str">
        <f t="shared" si="26"/>
        <v xml:space="preserve">215/65/16 Joyroad Winter T </v>
      </c>
      <c r="V137" t="str">
        <f t="shared" si="27"/>
        <v>215/65/16 Joyroad Winter T</v>
      </c>
      <c r="W137" t="s">
        <v>464</v>
      </c>
      <c r="X137" t="s">
        <v>499</v>
      </c>
      <c r="Y137" s="25">
        <v>12</v>
      </c>
      <c r="Z137" s="27">
        <v>3088</v>
      </c>
    </row>
    <row r="138" spans="1:26" ht="12.75" customHeight="1" x14ac:dyDescent="0.2">
      <c r="A138" s="14" t="s">
        <v>292</v>
      </c>
      <c r="B138" s="14" t="s">
        <v>293</v>
      </c>
      <c r="C138" s="15">
        <v>9166170</v>
      </c>
      <c r="D138" s="16">
        <v>3081</v>
      </c>
      <c r="E138" s="17">
        <v>8</v>
      </c>
      <c r="F138" s="18" t="s">
        <v>9</v>
      </c>
      <c r="G138" s="25">
        <v>4</v>
      </c>
      <c r="H138" s="22"/>
      <c r="I138" t="str">
        <f t="shared" ref="I138:I201" si="34">IF(D138&gt;0,MID(B138,FIND("/",B138)-3,3),"")</f>
        <v>225</v>
      </c>
      <c r="J138" t="str">
        <f t="shared" si="19"/>
        <v>40</v>
      </c>
      <c r="K138" t="str">
        <f t="shared" si="20"/>
        <v>18</v>
      </c>
      <c r="L138" t="str">
        <f t="shared" si="33"/>
        <v>Joyroad</v>
      </c>
      <c r="M138" t="str">
        <f t="shared" si="29"/>
        <v/>
      </c>
      <c r="N138" t="str">
        <f t="shared" si="22"/>
        <v>Joyroad Winter RX808 225/40/18 88T</v>
      </c>
      <c r="O138" t="str">
        <f t="shared" si="28"/>
        <v>18 88T</v>
      </c>
      <c r="P138" t="str">
        <f t="shared" si="32"/>
        <v>T</v>
      </c>
      <c r="Q138" t="str">
        <f t="shared" si="23"/>
        <v/>
      </c>
      <c r="R138" t="str">
        <f t="shared" si="30"/>
        <v xml:space="preserve">Joyroad Winter RX808 </v>
      </c>
      <c r="S138" t="str">
        <f t="shared" si="24"/>
        <v>225/40/18</v>
      </c>
      <c r="T138" t="str">
        <f t="shared" si="25"/>
        <v>Winter</v>
      </c>
      <c r="U138" t="str">
        <f t="shared" si="26"/>
        <v xml:space="preserve">225/40/18 Joyroad Winter T </v>
      </c>
      <c r="V138" t="str">
        <f t="shared" si="27"/>
        <v>225/40/18 Joyroad Winter T</v>
      </c>
      <c r="W138" t="s">
        <v>465</v>
      </c>
      <c r="X138" t="s">
        <v>499</v>
      </c>
      <c r="Y138" s="25">
        <v>4</v>
      </c>
      <c r="Z138" s="27">
        <v>3081</v>
      </c>
    </row>
    <row r="139" spans="1:26" ht="12.75" customHeight="1" x14ac:dyDescent="0.2">
      <c r="A139" s="14" t="s">
        <v>294</v>
      </c>
      <c r="B139" s="14" t="s">
        <v>295</v>
      </c>
      <c r="C139" s="15">
        <v>9166171</v>
      </c>
      <c r="D139" s="16">
        <v>3035</v>
      </c>
      <c r="E139" s="17">
        <v>8</v>
      </c>
      <c r="F139" s="18" t="s">
        <v>9</v>
      </c>
      <c r="G139" s="25">
        <v>4</v>
      </c>
      <c r="H139" s="22"/>
      <c r="I139" t="str">
        <f t="shared" si="34"/>
        <v>225</v>
      </c>
      <c r="J139" t="str">
        <f t="shared" ref="J139:J202" si="35">IF(D139&gt;0,MID(B139,FIND("/",B139)+1,2),"")</f>
        <v>45</v>
      </c>
      <c r="K139" t="str">
        <f t="shared" ref="K139:K202" si="36">IF(D139&gt;0,MID(B139,FIND("/",B139)+4,2),"")</f>
        <v>17</v>
      </c>
      <c r="L139" t="str">
        <f t="shared" si="33"/>
        <v>Joyroad</v>
      </c>
      <c r="M139" t="str">
        <f t="shared" si="29"/>
        <v/>
      </c>
      <c r="N139" t="str">
        <f t="shared" ref="N139:N202" si="37">TRIM(MID(B139,1,LEN(B139)-LEN(C139)))</f>
        <v>Joyroad Winter RX808 225/45/17 94T XL</v>
      </c>
      <c r="O139" t="str">
        <f t="shared" si="28"/>
        <v>94T XL</v>
      </c>
      <c r="P139" t="str">
        <f t="shared" si="32"/>
        <v>T</v>
      </c>
      <c r="Q139" t="str">
        <f t="shared" ref="Q139:Q202" si="38">IF(ISNUMBER(FIND("Q",O139)),"Q",IF(ISNUMBER(FIND("Y",O139)),"Y",""))</f>
        <v/>
      </c>
      <c r="R139" t="str">
        <f t="shared" si="30"/>
        <v xml:space="preserve">Joyroad Winter RX808 </v>
      </c>
      <c r="S139" t="str">
        <f t="shared" ref="S139:S202" si="39">I139&amp;"/"&amp;J139&amp;"/"&amp;K139</f>
        <v>225/45/17</v>
      </c>
      <c r="T139" t="str">
        <f t="shared" ref="T139:T202" si="40">SUBSTITUTE(RIGHT(MID(" "&amp;SUBSTITUTE(R139," ",REPT(" ",999)),1,999*2),999)," ","")</f>
        <v>Winter</v>
      </c>
      <c r="U139" t="str">
        <f t="shared" ref="U139:U202" si="41">I139&amp;"/"&amp;J139&amp;"/"&amp;K139&amp;" "&amp;L139&amp;" "&amp;T139&amp;" "&amp;P139&amp;" "&amp;M139</f>
        <v xml:space="preserve">225/45/17 Joyroad Winter T </v>
      </c>
      <c r="V139" t="str">
        <f t="shared" ref="V139:V202" si="42">TRIM(IF(P139=0,I139&amp;"/"&amp;J139&amp;"/"&amp;K139&amp;" "&amp;L139&amp;" "&amp;T139&amp;""&amp;IF(ISNUMBER(FIND("XL",N139))," XL","")&amp;" "&amp;Q139&amp;" "&amp;M139,I139&amp;"/"&amp;J139&amp;"/"&amp;K139&amp;" "&amp;L139&amp;" "&amp;T139&amp;""&amp;IF(ISNUMBER(FIND("XL",N139))," XL","")&amp;" "&amp;P139&amp;" "&amp;M139))</f>
        <v>225/45/17 Joyroad Winter XL T</v>
      </c>
      <c r="W139" t="s">
        <v>466</v>
      </c>
      <c r="X139" t="s">
        <v>499</v>
      </c>
      <c r="Y139" s="25">
        <v>4</v>
      </c>
      <c r="Z139" s="27">
        <v>3035</v>
      </c>
    </row>
    <row r="140" spans="1:26" ht="12.75" customHeight="1" x14ac:dyDescent="0.2">
      <c r="A140" s="14" t="s">
        <v>296</v>
      </c>
      <c r="B140" s="14" t="s">
        <v>297</v>
      </c>
      <c r="C140" s="15">
        <v>9166168</v>
      </c>
      <c r="D140" s="16">
        <v>3057</v>
      </c>
      <c r="E140" s="18" t="s">
        <v>9</v>
      </c>
      <c r="F140" s="18" t="s">
        <v>9</v>
      </c>
      <c r="G140" s="25">
        <v>8</v>
      </c>
      <c r="H140" s="22"/>
      <c r="I140" t="str">
        <f t="shared" si="34"/>
        <v>225</v>
      </c>
      <c r="J140" t="str">
        <f t="shared" si="35"/>
        <v>50</v>
      </c>
      <c r="K140" t="str">
        <f t="shared" si="36"/>
        <v>17</v>
      </c>
      <c r="L140" t="str">
        <f t="shared" si="33"/>
        <v>Joyroad</v>
      </c>
      <c r="M140" t="str">
        <f t="shared" si="29"/>
        <v/>
      </c>
      <c r="N140" t="str">
        <f t="shared" si="37"/>
        <v>Joyroad Winter RX808 225/50/17 94T</v>
      </c>
      <c r="O140" t="str">
        <f t="shared" ref="O140:O203" si="43">IF(ISNUMBER(SEARCH("ш",N140)),RIGHT(N140,7),RIGHT(N140,6))</f>
        <v>17 94T</v>
      </c>
      <c r="P140" t="str">
        <f t="shared" si="32"/>
        <v>T</v>
      </c>
      <c r="Q140" t="str">
        <f t="shared" si="38"/>
        <v/>
      </c>
      <c r="R140" t="str">
        <f t="shared" si="30"/>
        <v xml:space="preserve">Joyroad Winter RX808 </v>
      </c>
      <c r="S140" t="str">
        <f t="shared" si="39"/>
        <v>225/50/17</v>
      </c>
      <c r="T140" t="str">
        <f t="shared" si="40"/>
        <v>Winter</v>
      </c>
      <c r="U140" t="str">
        <f t="shared" si="41"/>
        <v xml:space="preserve">225/50/17 Joyroad Winter T </v>
      </c>
      <c r="V140" t="str">
        <f t="shared" si="42"/>
        <v>225/50/17 Joyroad Winter T</v>
      </c>
      <c r="W140" t="s">
        <v>467</v>
      </c>
      <c r="X140" t="s">
        <v>499</v>
      </c>
      <c r="Y140" s="25">
        <v>8</v>
      </c>
      <c r="Z140" s="27">
        <v>3057</v>
      </c>
    </row>
    <row r="141" spans="1:26" ht="12.75" customHeight="1" x14ac:dyDescent="0.2">
      <c r="A141" s="14" t="s">
        <v>298</v>
      </c>
      <c r="B141" s="14" t="s">
        <v>299</v>
      </c>
      <c r="C141" s="15">
        <v>9166207</v>
      </c>
      <c r="D141" s="16">
        <v>3338</v>
      </c>
      <c r="E141" s="18" t="s">
        <v>9</v>
      </c>
      <c r="F141" s="18" t="s">
        <v>9</v>
      </c>
      <c r="G141" s="25">
        <v>4</v>
      </c>
      <c r="H141" s="22"/>
      <c r="I141" t="str">
        <f t="shared" si="34"/>
        <v>235</v>
      </c>
      <c r="J141" t="str">
        <f t="shared" si="35"/>
        <v>55</v>
      </c>
      <c r="K141" t="str">
        <f t="shared" si="36"/>
        <v>17</v>
      </c>
      <c r="L141" t="str">
        <f t="shared" si="33"/>
        <v>Joyroad</v>
      </c>
      <c r="M141" t="str">
        <f t="shared" si="29"/>
        <v/>
      </c>
      <c r="N141" t="str">
        <f t="shared" si="37"/>
        <v>Joyroad Winter RX808 235/55/17 99T</v>
      </c>
      <c r="O141" t="str">
        <f t="shared" si="43"/>
        <v>17 99T</v>
      </c>
      <c r="P141" t="str">
        <f t="shared" si="32"/>
        <v>T</v>
      </c>
      <c r="Q141" t="str">
        <f t="shared" si="38"/>
        <v/>
      </c>
      <c r="R141" t="str">
        <f t="shared" si="30"/>
        <v xml:space="preserve">Joyroad Winter RX808 </v>
      </c>
      <c r="S141" t="str">
        <f t="shared" si="39"/>
        <v>235/55/17</v>
      </c>
      <c r="T141" t="str">
        <f t="shared" si="40"/>
        <v>Winter</v>
      </c>
      <c r="U141" t="str">
        <f t="shared" si="41"/>
        <v xml:space="preserve">235/55/17 Joyroad Winter T </v>
      </c>
      <c r="V141" t="str">
        <f t="shared" si="42"/>
        <v>235/55/17 Joyroad Winter T</v>
      </c>
      <c r="W141" t="s">
        <v>468</v>
      </c>
      <c r="X141" t="s">
        <v>499</v>
      </c>
      <c r="Y141" s="25">
        <v>4</v>
      </c>
      <c r="Z141" s="27">
        <v>3338</v>
      </c>
    </row>
    <row r="142" spans="1:26" ht="12.75" customHeight="1" x14ac:dyDescent="0.2">
      <c r="A142" s="14" t="s">
        <v>300</v>
      </c>
      <c r="B142" s="14" t="s">
        <v>301</v>
      </c>
      <c r="C142" s="15">
        <v>9166177</v>
      </c>
      <c r="D142" s="16">
        <v>3495</v>
      </c>
      <c r="E142" s="18" t="s">
        <v>9</v>
      </c>
      <c r="F142" s="18" t="s">
        <v>9</v>
      </c>
      <c r="G142" s="25">
        <v>4</v>
      </c>
      <c r="H142" s="22"/>
      <c r="I142" t="str">
        <f t="shared" si="34"/>
        <v>235</v>
      </c>
      <c r="J142" t="str">
        <f t="shared" si="35"/>
        <v>65</v>
      </c>
      <c r="K142" t="str">
        <f t="shared" si="36"/>
        <v>17</v>
      </c>
      <c r="L142" t="str">
        <f t="shared" si="33"/>
        <v>Joyroad</v>
      </c>
      <c r="M142" t="str">
        <f t="shared" si="29"/>
        <v/>
      </c>
      <c r="N142" t="str">
        <f t="shared" si="37"/>
        <v>Joyroad Winter RX808 235/65/17 104T</v>
      </c>
      <c r="O142" t="str">
        <f t="shared" si="43"/>
        <v>7 104T</v>
      </c>
      <c r="P142" t="str">
        <f t="shared" si="32"/>
        <v>T</v>
      </c>
      <c r="Q142" t="str">
        <f t="shared" si="38"/>
        <v/>
      </c>
      <c r="R142" t="str">
        <f t="shared" si="30"/>
        <v xml:space="preserve">Joyroad Winter RX808 </v>
      </c>
      <c r="S142" t="str">
        <f t="shared" si="39"/>
        <v>235/65/17</v>
      </c>
      <c r="T142" t="str">
        <f t="shared" si="40"/>
        <v>Winter</v>
      </c>
      <c r="U142" t="str">
        <f t="shared" si="41"/>
        <v xml:space="preserve">235/65/17 Joyroad Winter T </v>
      </c>
      <c r="V142" t="str">
        <f t="shared" si="42"/>
        <v>235/65/17 Joyroad Winter T</v>
      </c>
      <c r="W142" t="s">
        <v>469</v>
      </c>
      <c r="X142" t="s">
        <v>499</v>
      </c>
      <c r="Y142" s="25">
        <v>4</v>
      </c>
      <c r="Z142" s="27">
        <v>3495</v>
      </c>
    </row>
    <row r="143" spans="1:26" ht="12.75" customHeight="1" x14ac:dyDescent="0.2">
      <c r="A143" s="14" t="s">
        <v>302</v>
      </c>
      <c r="B143" s="14" t="s">
        <v>303</v>
      </c>
      <c r="C143" s="15">
        <v>9166206</v>
      </c>
      <c r="D143" s="16">
        <v>4057</v>
      </c>
      <c r="E143" s="17">
        <v>4</v>
      </c>
      <c r="F143" s="18" t="s">
        <v>9</v>
      </c>
      <c r="G143" s="25">
        <v>4</v>
      </c>
      <c r="H143" s="22"/>
      <c r="I143" t="str">
        <f t="shared" si="34"/>
        <v>255</v>
      </c>
      <c r="J143" t="str">
        <f t="shared" si="35"/>
        <v>55</v>
      </c>
      <c r="K143" t="str">
        <f t="shared" si="36"/>
        <v>18</v>
      </c>
      <c r="L143" t="str">
        <f t="shared" si="33"/>
        <v>Joyroad</v>
      </c>
      <c r="M143" t="str">
        <f t="shared" si="29"/>
        <v/>
      </c>
      <c r="N143" t="str">
        <f t="shared" si="37"/>
        <v>Joyroad Winter RX808 255/55/18 105T</v>
      </c>
      <c r="O143" t="str">
        <f t="shared" si="43"/>
        <v>8 105T</v>
      </c>
      <c r="P143" t="str">
        <f t="shared" si="32"/>
        <v>T</v>
      </c>
      <c r="Q143" t="str">
        <f t="shared" si="38"/>
        <v/>
      </c>
      <c r="R143" t="str">
        <f t="shared" si="30"/>
        <v xml:space="preserve">Joyroad Winter RX808 </v>
      </c>
      <c r="S143" t="str">
        <f t="shared" si="39"/>
        <v>255/55/18</v>
      </c>
      <c r="T143" t="str">
        <f t="shared" si="40"/>
        <v>Winter</v>
      </c>
      <c r="U143" t="str">
        <f t="shared" si="41"/>
        <v xml:space="preserve">255/55/18 Joyroad Winter T </v>
      </c>
      <c r="V143" t="str">
        <f t="shared" si="42"/>
        <v>255/55/18 Joyroad Winter T</v>
      </c>
      <c r="W143" t="s">
        <v>470</v>
      </c>
      <c r="X143" t="s">
        <v>499</v>
      </c>
      <c r="Y143" s="25">
        <v>4</v>
      </c>
      <c r="Z143" s="27">
        <v>4057</v>
      </c>
    </row>
    <row r="144" spans="1:26" ht="12.75" x14ac:dyDescent="0.2">
      <c r="A144" s="11"/>
      <c r="B144" s="12" t="s">
        <v>360</v>
      </c>
      <c r="C144" s="12"/>
      <c r="D144" s="12"/>
      <c r="E144" s="13" t="s">
        <v>9</v>
      </c>
      <c r="F144" s="13" t="s">
        <v>9</v>
      </c>
      <c r="G144" s="26">
        <v>0</v>
      </c>
      <c r="H144" s="22"/>
      <c r="I144" t="str">
        <f t="shared" si="34"/>
        <v/>
      </c>
      <c r="J144" t="str">
        <f t="shared" si="35"/>
        <v/>
      </c>
      <c r="K144" t="str">
        <f t="shared" si="36"/>
        <v/>
      </c>
      <c r="M144" t="str">
        <f t="shared" si="29"/>
        <v/>
      </c>
      <c r="N144" t="str">
        <f t="shared" si="37"/>
        <v>ЛеTо</v>
      </c>
      <c r="O144" t="str">
        <f t="shared" si="43"/>
        <v>ЛеTо</v>
      </c>
      <c r="P144" t="str">
        <f t="shared" si="32"/>
        <v>T</v>
      </c>
      <c r="Q144" t="str">
        <f t="shared" si="38"/>
        <v/>
      </c>
      <c r="R144" t="e">
        <f t="shared" si="30"/>
        <v>#VALUE!</v>
      </c>
      <c r="S144" t="str">
        <f t="shared" si="39"/>
        <v>//</v>
      </c>
      <c r="T144" t="e">
        <f t="shared" si="40"/>
        <v>#VALUE!</v>
      </c>
      <c r="U144" t="e">
        <f t="shared" si="41"/>
        <v>#VALUE!</v>
      </c>
      <c r="V144" t="e">
        <f t="shared" si="42"/>
        <v>#VALUE!</v>
      </c>
      <c r="W144" t="s">
        <v>498</v>
      </c>
      <c r="X144" t="s">
        <v>499</v>
      </c>
      <c r="Y144" s="26">
        <v>0</v>
      </c>
      <c r="Z144" s="28">
        <v>0</v>
      </c>
    </row>
    <row r="145" spans="1:26" ht="12.75" customHeight="1" x14ac:dyDescent="0.2">
      <c r="A145" s="14" t="s">
        <v>304</v>
      </c>
      <c r="B145" s="14" t="s">
        <v>305</v>
      </c>
      <c r="C145" s="15">
        <v>9143476</v>
      </c>
      <c r="D145" s="16">
        <v>2014</v>
      </c>
      <c r="E145" s="17">
        <v>65</v>
      </c>
      <c r="F145" s="18" t="s">
        <v>9</v>
      </c>
      <c r="G145" s="25">
        <v>8</v>
      </c>
      <c r="H145" s="22"/>
      <c r="I145" t="str">
        <f t="shared" si="34"/>
        <v>195</v>
      </c>
      <c r="J145" t="str">
        <f t="shared" si="35"/>
        <v>50</v>
      </c>
      <c r="K145" t="str">
        <f t="shared" si="36"/>
        <v>15</v>
      </c>
      <c r="L145" t="str">
        <f t="shared" ref="L145:L154" si="44">LEFT(B145,FIND(" ",B145,1)-1)</f>
        <v>Joyroad</v>
      </c>
      <c r="M145" t="str">
        <f t="shared" si="29"/>
        <v/>
      </c>
      <c r="N145" t="str">
        <f t="shared" si="37"/>
        <v>Joyroad HP RX3 195/50/15 82V</v>
      </c>
      <c r="O145" t="str">
        <f t="shared" si="43"/>
        <v>15 82V</v>
      </c>
      <c r="P145" t="str">
        <f t="shared" si="32"/>
        <v>V</v>
      </c>
      <c r="Q145" t="str">
        <f t="shared" si="38"/>
        <v/>
      </c>
      <c r="R145" t="str">
        <f t="shared" si="30"/>
        <v xml:space="preserve">Joyroad HP RX3 </v>
      </c>
      <c r="S145" t="str">
        <f t="shared" si="39"/>
        <v>195/50/15</v>
      </c>
      <c r="T145" t="str">
        <f t="shared" si="40"/>
        <v>HP</v>
      </c>
      <c r="U145" t="str">
        <f t="shared" si="41"/>
        <v xml:space="preserve">195/50/15 Joyroad HP V </v>
      </c>
      <c r="V145" t="str">
        <f t="shared" si="42"/>
        <v>195/50/15 Joyroad HP V</v>
      </c>
      <c r="W145" t="s">
        <v>471</v>
      </c>
      <c r="X145" t="s">
        <v>499</v>
      </c>
      <c r="Y145" s="25">
        <v>8</v>
      </c>
      <c r="Z145" s="27">
        <v>2014</v>
      </c>
    </row>
    <row r="146" spans="1:26" ht="12.75" customHeight="1" x14ac:dyDescent="0.2">
      <c r="A146" s="14" t="s">
        <v>306</v>
      </c>
      <c r="B146" s="14" t="s">
        <v>307</v>
      </c>
      <c r="C146" s="15">
        <v>9143477</v>
      </c>
      <c r="D146" s="16">
        <v>2311</v>
      </c>
      <c r="E146" s="17">
        <v>36</v>
      </c>
      <c r="F146" s="18" t="s">
        <v>9</v>
      </c>
      <c r="G146" s="25">
        <v>8</v>
      </c>
      <c r="H146" s="22"/>
      <c r="I146" t="str">
        <f t="shared" si="34"/>
        <v>205</v>
      </c>
      <c r="J146" t="str">
        <f t="shared" si="35"/>
        <v>55</v>
      </c>
      <c r="K146" t="str">
        <f t="shared" si="36"/>
        <v>16</v>
      </c>
      <c r="L146" t="str">
        <f t="shared" si="44"/>
        <v>Joyroad</v>
      </c>
      <c r="M146" t="str">
        <f t="shared" si="29"/>
        <v/>
      </c>
      <c r="N146" t="str">
        <f t="shared" si="37"/>
        <v>Joyroad HP RX3 205/55/16 91V</v>
      </c>
      <c r="O146" t="str">
        <f t="shared" si="43"/>
        <v>16 91V</v>
      </c>
      <c r="P146" t="str">
        <f t="shared" si="32"/>
        <v>V</v>
      </c>
      <c r="Q146" t="str">
        <f t="shared" si="38"/>
        <v/>
      </c>
      <c r="R146" t="str">
        <f t="shared" si="30"/>
        <v xml:space="preserve">Joyroad HP RX3 </v>
      </c>
      <c r="S146" t="str">
        <f t="shared" si="39"/>
        <v>205/55/16</v>
      </c>
      <c r="T146" t="str">
        <f t="shared" si="40"/>
        <v>HP</v>
      </c>
      <c r="U146" t="str">
        <f t="shared" si="41"/>
        <v xml:space="preserve">205/55/16 Joyroad HP V </v>
      </c>
      <c r="V146" t="str">
        <f t="shared" si="42"/>
        <v>205/55/16 Joyroad HP V</v>
      </c>
      <c r="W146" t="s">
        <v>472</v>
      </c>
      <c r="X146" t="s">
        <v>499</v>
      </c>
      <c r="Y146" s="25">
        <v>8</v>
      </c>
      <c r="Z146" s="27">
        <v>2311</v>
      </c>
    </row>
    <row r="147" spans="1:26" ht="12.75" customHeight="1" x14ac:dyDescent="0.2">
      <c r="A147" s="14" t="s">
        <v>308</v>
      </c>
      <c r="B147" s="14" t="s">
        <v>309</v>
      </c>
      <c r="C147" s="15">
        <v>9143507</v>
      </c>
      <c r="D147" s="16">
        <v>2374</v>
      </c>
      <c r="E147" s="17">
        <v>4</v>
      </c>
      <c r="F147" s="18" t="s">
        <v>9</v>
      </c>
      <c r="G147" s="25">
        <v>0</v>
      </c>
      <c r="H147" s="22"/>
      <c r="I147" t="str">
        <f t="shared" si="34"/>
        <v>195</v>
      </c>
      <c r="J147" t="str">
        <f t="shared" si="35"/>
        <v>45</v>
      </c>
      <c r="K147" t="str">
        <f t="shared" si="36"/>
        <v>17</v>
      </c>
      <c r="L147" t="str">
        <f t="shared" si="44"/>
        <v>Joyroad</v>
      </c>
      <c r="M147" t="str">
        <f t="shared" si="29"/>
        <v/>
      </c>
      <c r="N147" t="str">
        <f t="shared" si="37"/>
        <v>Joyroad Sport RX6 195/45/17 85W XL</v>
      </c>
      <c r="O147" t="str">
        <f t="shared" si="43"/>
        <v>85W XL</v>
      </c>
      <c r="P147" t="str">
        <f t="shared" si="32"/>
        <v>W</v>
      </c>
      <c r="Q147" t="str">
        <f t="shared" si="38"/>
        <v/>
      </c>
      <c r="R147" t="str">
        <f t="shared" si="30"/>
        <v xml:space="preserve">Joyroad Sport RX6 </v>
      </c>
      <c r="S147" t="str">
        <f t="shared" si="39"/>
        <v>195/45/17</v>
      </c>
      <c r="T147" t="str">
        <f t="shared" si="40"/>
        <v>Sport</v>
      </c>
      <c r="U147" t="str">
        <f t="shared" si="41"/>
        <v xml:space="preserve">195/45/17 Joyroad Sport W </v>
      </c>
      <c r="V147" t="str">
        <f t="shared" si="42"/>
        <v>195/45/17 Joyroad Sport XL W</v>
      </c>
      <c r="W147" t="s">
        <v>473</v>
      </c>
      <c r="X147" t="s">
        <v>499</v>
      </c>
      <c r="Y147" s="25">
        <v>0</v>
      </c>
      <c r="Z147" s="27">
        <v>2374</v>
      </c>
    </row>
    <row r="148" spans="1:26" ht="12.75" customHeight="1" x14ac:dyDescent="0.2">
      <c r="A148" s="14" t="s">
        <v>310</v>
      </c>
      <c r="B148" s="14" t="s">
        <v>311</v>
      </c>
      <c r="C148" s="15">
        <v>9143481</v>
      </c>
      <c r="D148" s="16">
        <v>2470</v>
      </c>
      <c r="E148" s="17">
        <v>4</v>
      </c>
      <c r="F148" s="18" t="s">
        <v>9</v>
      </c>
      <c r="G148" s="25">
        <v>4</v>
      </c>
      <c r="H148" s="22"/>
      <c r="I148" t="str">
        <f t="shared" si="34"/>
        <v>205</v>
      </c>
      <c r="J148" t="str">
        <f t="shared" si="35"/>
        <v>45</v>
      </c>
      <c r="K148" t="str">
        <f t="shared" si="36"/>
        <v>17</v>
      </c>
      <c r="L148" t="str">
        <f t="shared" si="44"/>
        <v>Joyroad</v>
      </c>
      <c r="M148" t="str">
        <f t="shared" si="29"/>
        <v/>
      </c>
      <c r="N148" t="str">
        <f t="shared" si="37"/>
        <v>Joyroad Sport RX6 205/45/17 88W XL</v>
      </c>
      <c r="O148" t="str">
        <f t="shared" si="43"/>
        <v>88W XL</v>
      </c>
      <c r="P148" t="str">
        <f t="shared" si="32"/>
        <v>W</v>
      </c>
      <c r="Q148" t="str">
        <f t="shared" si="38"/>
        <v/>
      </c>
      <c r="R148" t="str">
        <f t="shared" si="30"/>
        <v xml:space="preserve">Joyroad Sport RX6 </v>
      </c>
      <c r="S148" t="str">
        <f t="shared" si="39"/>
        <v>205/45/17</v>
      </c>
      <c r="T148" t="str">
        <f t="shared" si="40"/>
        <v>Sport</v>
      </c>
      <c r="U148" t="str">
        <f t="shared" si="41"/>
        <v xml:space="preserve">205/45/17 Joyroad Sport W </v>
      </c>
      <c r="V148" t="str">
        <f t="shared" si="42"/>
        <v>205/45/17 Joyroad Sport XL W</v>
      </c>
      <c r="W148" t="s">
        <v>474</v>
      </c>
      <c r="X148" t="s">
        <v>499</v>
      </c>
      <c r="Y148" s="25">
        <v>4</v>
      </c>
      <c r="Z148" s="27">
        <v>2470</v>
      </c>
    </row>
    <row r="149" spans="1:26" ht="12.75" customHeight="1" x14ac:dyDescent="0.2">
      <c r="A149" s="14" t="s">
        <v>312</v>
      </c>
      <c r="B149" s="14" t="s">
        <v>313</v>
      </c>
      <c r="C149" s="15">
        <v>9143478</v>
      </c>
      <c r="D149" s="16">
        <v>2472</v>
      </c>
      <c r="E149" s="17">
        <v>78</v>
      </c>
      <c r="F149" s="18" t="s">
        <v>9</v>
      </c>
      <c r="G149" s="25">
        <v>8</v>
      </c>
      <c r="H149" s="22"/>
      <c r="I149" t="str">
        <f t="shared" si="34"/>
        <v>205</v>
      </c>
      <c r="J149" t="str">
        <f t="shared" si="35"/>
        <v>55</v>
      </c>
      <c r="K149" t="str">
        <f t="shared" si="36"/>
        <v>16</v>
      </c>
      <c r="L149" t="str">
        <f t="shared" si="44"/>
        <v>Joyroad</v>
      </c>
      <c r="M149" t="str">
        <f t="shared" ref="M149:M212" si="45">IF(ISNUMBER(SEARCH("ш",B149)),"шип","")</f>
        <v/>
      </c>
      <c r="N149" t="str">
        <f t="shared" si="37"/>
        <v>Joyroad Sport RX6 205/55/16 91W</v>
      </c>
      <c r="O149" t="str">
        <f t="shared" si="43"/>
        <v>16 91W</v>
      </c>
      <c r="P149" t="str">
        <f t="shared" si="32"/>
        <v>W</v>
      </c>
      <c r="Q149" t="str">
        <f t="shared" si="38"/>
        <v/>
      </c>
      <c r="R149" t="str">
        <f t="shared" si="30"/>
        <v xml:space="preserve">Joyroad Sport RX6 </v>
      </c>
      <c r="S149" t="str">
        <f t="shared" si="39"/>
        <v>205/55/16</v>
      </c>
      <c r="T149" t="str">
        <f t="shared" si="40"/>
        <v>Sport</v>
      </c>
      <c r="U149" t="str">
        <f t="shared" si="41"/>
        <v xml:space="preserve">205/55/16 Joyroad Sport W </v>
      </c>
      <c r="V149" t="str">
        <f t="shared" si="42"/>
        <v>205/55/16 Joyroad Sport W</v>
      </c>
      <c r="W149" t="s">
        <v>475</v>
      </c>
      <c r="X149" t="s">
        <v>499</v>
      </c>
      <c r="Y149" s="25">
        <v>8</v>
      </c>
      <c r="Z149" s="27">
        <v>2472</v>
      </c>
    </row>
    <row r="150" spans="1:26" ht="12.75" customHeight="1" x14ac:dyDescent="0.2">
      <c r="A150" s="14" t="s">
        <v>314</v>
      </c>
      <c r="B150" s="14" t="s">
        <v>315</v>
      </c>
      <c r="C150" s="15">
        <v>9143482</v>
      </c>
      <c r="D150" s="16">
        <v>2601</v>
      </c>
      <c r="E150" s="18" t="s">
        <v>9</v>
      </c>
      <c r="F150" s="18" t="s">
        <v>9</v>
      </c>
      <c r="G150" s="25">
        <v>2</v>
      </c>
      <c r="H150" s="22"/>
      <c r="I150" t="str">
        <f t="shared" si="34"/>
        <v>215</v>
      </c>
      <c r="J150" t="str">
        <f t="shared" si="35"/>
        <v>45</v>
      </c>
      <c r="K150" t="str">
        <f t="shared" si="36"/>
        <v>17</v>
      </c>
      <c r="L150" t="str">
        <f t="shared" si="44"/>
        <v>Joyroad</v>
      </c>
      <c r="M150" t="str">
        <f t="shared" si="45"/>
        <v/>
      </c>
      <c r="N150" t="str">
        <f t="shared" si="37"/>
        <v>Joyroad Sport RX6 215/45/17 87W</v>
      </c>
      <c r="O150" t="str">
        <f t="shared" si="43"/>
        <v>17 87W</v>
      </c>
      <c r="P150" t="str">
        <f t="shared" si="32"/>
        <v>W</v>
      </c>
      <c r="Q150" t="str">
        <f t="shared" si="38"/>
        <v/>
      </c>
      <c r="R150" t="str">
        <f t="shared" si="30"/>
        <v xml:space="preserve">Joyroad Sport RX6 </v>
      </c>
      <c r="S150" t="str">
        <f t="shared" si="39"/>
        <v>215/45/17</v>
      </c>
      <c r="T150" t="str">
        <f t="shared" si="40"/>
        <v>Sport</v>
      </c>
      <c r="U150" t="str">
        <f t="shared" si="41"/>
        <v xml:space="preserve">215/45/17 Joyroad Sport W </v>
      </c>
      <c r="V150" t="str">
        <f t="shared" si="42"/>
        <v>215/45/17 Joyroad Sport W</v>
      </c>
      <c r="W150" t="s">
        <v>476</v>
      </c>
      <c r="X150" t="s">
        <v>499</v>
      </c>
      <c r="Y150" s="25">
        <v>2</v>
      </c>
      <c r="Z150" s="27">
        <v>2601</v>
      </c>
    </row>
    <row r="151" spans="1:26" ht="12.75" customHeight="1" x14ac:dyDescent="0.2">
      <c r="A151" s="14" t="s">
        <v>316</v>
      </c>
      <c r="B151" s="14" t="s">
        <v>317</v>
      </c>
      <c r="C151" s="15">
        <v>9143483</v>
      </c>
      <c r="D151" s="16">
        <v>2707</v>
      </c>
      <c r="E151" s="17">
        <v>166</v>
      </c>
      <c r="F151" s="18" t="s">
        <v>9</v>
      </c>
      <c r="G151" s="25">
        <v>4</v>
      </c>
      <c r="H151" s="22"/>
      <c r="I151" t="str">
        <f t="shared" si="34"/>
        <v>225</v>
      </c>
      <c r="J151" t="str">
        <f t="shared" si="35"/>
        <v>45</v>
      </c>
      <c r="K151" t="str">
        <f t="shared" si="36"/>
        <v>17</v>
      </c>
      <c r="L151" t="str">
        <f t="shared" si="44"/>
        <v>Joyroad</v>
      </c>
      <c r="M151" t="str">
        <f t="shared" si="45"/>
        <v/>
      </c>
      <c r="N151" t="str">
        <f t="shared" si="37"/>
        <v>Joyroad Sport RX6 225/45/17 94 W XL</v>
      </c>
      <c r="O151" t="str">
        <f t="shared" si="43"/>
        <v>4 W XL</v>
      </c>
      <c r="P151" t="str">
        <f t="shared" si="32"/>
        <v>W</v>
      </c>
      <c r="Q151" t="str">
        <f t="shared" si="38"/>
        <v/>
      </c>
      <c r="R151" t="str">
        <f t="shared" si="30"/>
        <v xml:space="preserve">Joyroad Sport RX6 </v>
      </c>
      <c r="S151" t="str">
        <f t="shared" si="39"/>
        <v>225/45/17</v>
      </c>
      <c r="T151" t="str">
        <f t="shared" si="40"/>
        <v>Sport</v>
      </c>
      <c r="U151" t="str">
        <f t="shared" si="41"/>
        <v xml:space="preserve">225/45/17 Joyroad Sport W </v>
      </c>
      <c r="V151" t="str">
        <f t="shared" si="42"/>
        <v>225/45/17 Joyroad Sport XL W</v>
      </c>
      <c r="W151" t="s">
        <v>477</v>
      </c>
      <c r="X151" t="s">
        <v>499</v>
      </c>
      <c r="Y151" s="25">
        <v>4</v>
      </c>
      <c r="Z151" s="27">
        <v>2707</v>
      </c>
    </row>
    <row r="152" spans="1:26" ht="12.75" customHeight="1" x14ac:dyDescent="0.2">
      <c r="A152" s="14" t="s">
        <v>318</v>
      </c>
      <c r="B152" s="14" t="s">
        <v>319</v>
      </c>
      <c r="C152" s="15">
        <v>9143473</v>
      </c>
      <c r="D152" s="16">
        <v>1344</v>
      </c>
      <c r="E152" s="18" t="s">
        <v>9</v>
      </c>
      <c r="F152" s="18" t="s">
        <v>9</v>
      </c>
      <c r="G152" s="25">
        <v>12</v>
      </c>
      <c r="H152" s="22"/>
      <c r="I152" t="str">
        <f t="shared" si="34"/>
        <v>155</v>
      </c>
      <c r="J152" t="str">
        <f t="shared" si="35"/>
        <v>65</v>
      </c>
      <c r="K152" t="str">
        <f t="shared" si="36"/>
        <v>13</v>
      </c>
      <c r="L152" t="str">
        <f t="shared" si="44"/>
        <v>Joyroad</v>
      </c>
      <c r="M152" t="str">
        <f t="shared" si="45"/>
        <v/>
      </c>
      <c r="N152" t="str">
        <f t="shared" si="37"/>
        <v>Joyroad Tour RX1 155/65/13 73T</v>
      </c>
      <c r="O152" t="str">
        <f t="shared" si="43"/>
        <v>13 73T</v>
      </c>
      <c r="P152" t="str">
        <f t="shared" si="32"/>
        <v>T</v>
      </c>
      <c r="Q152" t="str">
        <f t="shared" si="38"/>
        <v/>
      </c>
      <c r="R152" t="str">
        <f t="shared" si="30"/>
        <v xml:space="preserve">Joyroad Tour RX1 </v>
      </c>
      <c r="S152" t="str">
        <f t="shared" si="39"/>
        <v>155/65/13</v>
      </c>
      <c r="T152" t="str">
        <f t="shared" si="40"/>
        <v>Tour</v>
      </c>
      <c r="U152" t="str">
        <f t="shared" si="41"/>
        <v xml:space="preserve">155/65/13 Joyroad Tour T </v>
      </c>
      <c r="V152" t="str">
        <f t="shared" si="42"/>
        <v>155/65/13 Joyroad Tour T</v>
      </c>
      <c r="W152" t="s">
        <v>478</v>
      </c>
      <c r="X152" t="s">
        <v>499</v>
      </c>
      <c r="Y152" s="25">
        <v>12</v>
      </c>
      <c r="Z152" s="27">
        <v>1344</v>
      </c>
    </row>
    <row r="153" spans="1:26" ht="12.75" customHeight="1" x14ac:dyDescent="0.2">
      <c r="A153" s="14" t="s">
        <v>320</v>
      </c>
      <c r="B153" s="14" t="s">
        <v>321</v>
      </c>
      <c r="C153" s="15">
        <v>9143474</v>
      </c>
      <c r="D153" s="16">
        <v>1364</v>
      </c>
      <c r="E153" s="17">
        <v>60</v>
      </c>
      <c r="F153" s="18" t="s">
        <v>9</v>
      </c>
      <c r="G153" s="25">
        <v>12</v>
      </c>
      <c r="H153" s="22"/>
      <c r="I153" t="str">
        <f t="shared" si="34"/>
        <v>155</v>
      </c>
      <c r="J153" t="str">
        <f t="shared" si="35"/>
        <v>70</v>
      </c>
      <c r="K153" t="str">
        <f t="shared" si="36"/>
        <v>13</v>
      </c>
      <c r="L153" t="str">
        <f t="shared" si="44"/>
        <v>Joyroad</v>
      </c>
      <c r="M153" t="str">
        <f t="shared" si="45"/>
        <v/>
      </c>
      <c r="N153" t="str">
        <f t="shared" si="37"/>
        <v>Joyroad Tour RX1 155/70/13 75T</v>
      </c>
      <c r="O153" t="str">
        <f t="shared" si="43"/>
        <v>13 75T</v>
      </c>
      <c r="P153" t="str">
        <f t="shared" si="32"/>
        <v>T</v>
      </c>
      <c r="Q153" t="str">
        <f t="shared" si="38"/>
        <v/>
      </c>
      <c r="R153" t="str">
        <f t="shared" si="30"/>
        <v xml:space="preserve">Joyroad Tour RX1 </v>
      </c>
      <c r="S153" t="str">
        <f t="shared" si="39"/>
        <v>155/70/13</v>
      </c>
      <c r="T153" t="str">
        <f t="shared" si="40"/>
        <v>Tour</v>
      </c>
      <c r="U153" t="str">
        <f t="shared" si="41"/>
        <v xml:space="preserve">155/70/13 Joyroad Tour T </v>
      </c>
      <c r="V153" t="str">
        <f t="shared" si="42"/>
        <v>155/70/13 Joyroad Tour T</v>
      </c>
      <c r="W153" t="s">
        <v>479</v>
      </c>
      <c r="X153" t="s">
        <v>499</v>
      </c>
      <c r="Y153" s="25">
        <v>12</v>
      </c>
      <c r="Z153" s="27">
        <v>1364</v>
      </c>
    </row>
    <row r="154" spans="1:26" ht="12.75" customHeight="1" x14ac:dyDescent="0.2">
      <c r="A154" s="14" t="s">
        <v>322</v>
      </c>
      <c r="B154" s="14" t="s">
        <v>323</v>
      </c>
      <c r="C154" s="15">
        <v>9143488</v>
      </c>
      <c r="D154" s="16">
        <v>2452</v>
      </c>
      <c r="E154" s="17">
        <v>20</v>
      </c>
      <c r="F154" s="18" t="s">
        <v>9</v>
      </c>
      <c r="G154" s="25">
        <v>4</v>
      </c>
      <c r="H154" s="22"/>
      <c r="I154" t="str">
        <f t="shared" si="34"/>
        <v>185</v>
      </c>
      <c r="K154" s="4">
        <v>14</v>
      </c>
      <c r="L154" t="str">
        <f t="shared" si="44"/>
        <v>Joyroad</v>
      </c>
      <c r="M154" t="str">
        <f t="shared" si="45"/>
        <v/>
      </c>
      <c r="N154" t="str">
        <f t="shared" si="37"/>
        <v>Joyroad Van RX5 185/14C 100/102Q</v>
      </c>
      <c r="O154" t="str">
        <f t="shared" si="43"/>
        <v>0/102Q</v>
      </c>
      <c r="P154">
        <f t="shared" si="32"/>
        <v>0</v>
      </c>
      <c r="Q154" t="str">
        <f t="shared" si="38"/>
        <v>Q</v>
      </c>
      <c r="R154" t="e">
        <f t="shared" si="30"/>
        <v>#VALUE!</v>
      </c>
      <c r="S154" t="str">
        <f t="shared" si="39"/>
        <v>185//14</v>
      </c>
      <c r="T154" t="s">
        <v>273</v>
      </c>
      <c r="U154" t="str">
        <f t="shared" si="41"/>
        <v xml:space="preserve">185//14 Joyroad Joyroad 0 </v>
      </c>
      <c r="V154" t="s">
        <v>364</v>
      </c>
      <c r="W154" t="s">
        <v>364</v>
      </c>
      <c r="X154" t="s">
        <v>499</v>
      </c>
      <c r="Y154" s="25">
        <v>4</v>
      </c>
      <c r="Z154" s="27">
        <v>2452</v>
      </c>
    </row>
    <row r="155" spans="1:26" ht="12.75" x14ac:dyDescent="0.2">
      <c r="A155" s="11"/>
      <c r="B155" s="12" t="s">
        <v>324</v>
      </c>
      <c r="C155" s="12"/>
      <c r="D155" s="12"/>
      <c r="E155" s="13" t="s">
        <v>9</v>
      </c>
      <c r="F155" s="13" t="s">
        <v>9</v>
      </c>
      <c r="G155" s="26">
        <v>0</v>
      </c>
      <c r="H155" s="22"/>
      <c r="I155" t="str">
        <f t="shared" si="34"/>
        <v/>
      </c>
      <c r="J155" t="str">
        <f t="shared" si="35"/>
        <v/>
      </c>
      <c r="K155" t="str">
        <f t="shared" si="36"/>
        <v/>
      </c>
      <c r="M155" t="str">
        <f t="shared" si="45"/>
        <v/>
      </c>
      <c r="N155" t="str">
        <f t="shared" si="37"/>
        <v>Kumho</v>
      </c>
      <c r="O155" t="str">
        <f t="shared" si="43"/>
        <v>Kumho</v>
      </c>
      <c r="P155">
        <f t="shared" si="32"/>
        <v>0</v>
      </c>
      <c r="Q155" t="str">
        <f t="shared" si="38"/>
        <v/>
      </c>
      <c r="R155" t="e">
        <f t="shared" si="30"/>
        <v>#VALUE!</v>
      </c>
      <c r="S155" t="str">
        <f t="shared" si="39"/>
        <v>//</v>
      </c>
      <c r="T155" t="e">
        <f t="shared" si="40"/>
        <v>#VALUE!</v>
      </c>
      <c r="U155" t="e">
        <f t="shared" si="41"/>
        <v>#VALUE!</v>
      </c>
      <c r="V155" t="e">
        <f t="shared" si="42"/>
        <v>#VALUE!</v>
      </c>
      <c r="W155" t="s">
        <v>498</v>
      </c>
      <c r="X155" t="s">
        <v>499</v>
      </c>
      <c r="Y155" s="26">
        <v>0</v>
      </c>
      <c r="Z155" s="28">
        <v>0</v>
      </c>
    </row>
    <row r="156" spans="1:26" ht="12.75" x14ac:dyDescent="0.2">
      <c r="A156" s="11"/>
      <c r="B156" s="12" t="s">
        <v>10</v>
      </c>
      <c r="C156" s="12"/>
      <c r="D156" s="12"/>
      <c r="E156" s="13" t="s">
        <v>9</v>
      </c>
      <c r="F156" s="13" t="s">
        <v>9</v>
      </c>
      <c r="G156" s="26">
        <v>0</v>
      </c>
      <c r="H156" s="22"/>
      <c r="I156" t="str">
        <f t="shared" si="34"/>
        <v/>
      </c>
      <c r="J156" t="str">
        <f t="shared" si="35"/>
        <v/>
      </c>
      <c r="K156" t="str">
        <f t="shared" si="36"/>
        <v/>
      </c>
      <c r="M156" t="str">
        <f t="shared" si="45"/>
        <v/>
      </c>
      <c r="N156" t="str">
        <f t="shared" si="37"/>
        <v>Зима</v>
      </c>
      <c r="O156" t="str">
        <f t="shared" si="43"/>
        <v>Зима</v>
      </c>
      <c r="P156">
        <f t="shared" si="32"/>
        <v>0</v>
      </c>
      <c r="Q156" t="str">
        <f t="shared" si="38"/>
        <v/>
      </c>
      <c r="R156" t="e">
        <f t="shared" ref="R156:R219" si="46">LEFT(B156,FIND(S156,B156,1)-1)</f>
        <v>#VALUE!</v>
      </c>
      <c r="S156" t="str">
        <f t="shared" si="39"/>
        <v>//</v>
      </c>
      <c r="T156" t="e">
        <f t="shared" si="40"/>
        <v>#VALUE!</v>
      </c>
      <c r="U156" t="e">
        <f t="shared" si="41"/>
        <v>#VALUE!</v>
      </c>
      <c r="V156" t="e">
        <f t="shared" si="42"/>
        <v>#VALUE!</v>
      </c>
      <c r="W156" t="s">
        <v>498</v>
      </c>
      <c r="X156" t="s">
        <v>499</v>
      </c>
      <c r="Y156" s="26">
        <v>0</v>
      </c>
      <c r="Z156" s="28">
        <v>0</v>
      </c>
    </row>
    <row r="157" spans="1:26" ht="12.75" customHeight="1" x14ac:dyDescent="0.2">
      <c r="A157" s="14" t="s">
        <v>325</v>
      </c>
      <c r="B157" s="14" t="s">
        <v>326</v>
      </c>
      <c r="C157" s="19"/>
      <c r="D157" s="16">
        <v>1719</v>
      </c>
      <c r="E157" s="18" t="s">
        <v>9</v>
      </c>
      <c r="F157" s="17">
        <v>1</v>
      </c>
      <c r="G157" s="25">
        <v>0</v>
      </c>
      <c r="H157" s="22"/>
      <c r="I157" t="str">
        <f t="shared" si="34"/>
        <v>155</v>
      </c>
      <c r="J157" t="str">
        <f t="shared" si="35"/>
        <v>70</v>
      </c>
      <c r="K157" t="str">
        <f t="shared" si="36"/>
        <v>13</v>
      </c>
      <c r="L157" t="str">
        <f t="shared" ref="L157:L186" si="47">LEFT(B157,FIND(" ",B157,1)-1)</f>
        <v>Kumho</v>
      </c>
      <c r="M157" t="str">
        <f t="shared" si="45"/>
        <v/>
      </c>
      <c r="N157" t="str">
        <f t="shared" si="37"/>
        <v>Kumho 155/70/13 T 7400</v>
      </c>
      <c r="O157" t="str">
        <f t="shared" si="43"/>
        <v>T 7400</v>
      </c>
      <c r="P157" t="str">
        <f t="shared" si="32"/>
        <v>T</v>
      </c>
      <c r="Q157" t="str">
        <f t="shared" si="38"/>
        <v/>
      </c>
      <c r="R157" t="str">
        <f t="shared" si="46"/>
        <v xml:space="preserve">Kumho </v>
      </c>
      <c r="S157" t="str">
        <f t="shared" si="39"/>
        <v>155/70/13</v>
      </c>
      <c r="T157" t="str">
        <f t="shared" si="40"/>
        <v/>
      </c>
      <c r="U157" t="str">
        <f t="shared" si="41"/>
        <v xml:space="preserve">155/70/13 Kumho  T </v>
      </c>
      <c r="V157" t="str">
        <f t="shared" si="42"/>
        <v>155/70/13 Kumho T</v>
      </c>
      <c r="W157" t="s">
        <v>480</v>
      </c>
      <c r="X157" t="s">
        <v>499</v>
      </c>
      <c r="Y157" s="25">
        <v>0</v>
      </c>
      <c r="Z157" s="27">
        <v>1719</v>
      </c>
    </row>
    <row r="158" spans="1:26" ht="12.75" customHeight="1" x14ac:dyDescent="0.2">
      <c r="A158" s="14" t="s">
        <v>327</v>
      </c>
      <c r="B158" s="14" t="s">
        <v>328</v>
      </c>
      <c r="C158" s="19"/>
      <c r="D158" s="16">
        <v>1992</v>
      </c>
      <c r="E158" s="18" t="s">
        <v>9</v>
      </c>
      <c r="F158" s="18" t="s">
        <v>9</v>
      </c>
      <c r="G158" s="25">
        <v>8</v>
      </c>
      <c r="H158" s="22"/>
      <c r="I158" t="str">
        <f t="shared" si="34"/>
        <v>175</v>
      </c>
      <c r="J158" t="str">
        <f t="shared" si="35"/>
        <v>65</v>
      </c>
      <c r="K158" t="str">
        <f t="shared" si="36"/>
        <v>14</v>
      </c>
      <c r="L158" t="str">
        <f t="shared" si="47"/>
        <v>Kumho</v>
      </c>
      <c r="M158" t="str">
        <f t="shared" si="45"/>
        <v/>
      </c>
      <c r="N158" t="str">
        <f t="shared" si="37"/>
        <v>Kumho 175/65/14 82T KW-23</v>
      </c>
      <c r="O158" t="str">
        <f t="shared" si="43"/>
        <v xml:space="preserve"> KW-23</v>
      </c>
      <c r="P158" t="s">
        <v>365</v>
      </c>
      <c r="Q158" t="str">
        <f t="shared" si="38"/>
        <v/>
      </c>
      <c r="R158" t="str">
        <f t="shared" si="46"/>
        <v xml:space="preserve">Kumho </v>
      </c>
      <c r="S158" t="str">
        <f t="shared" si="39"/>
        <v>175/65/14</v>
      </c>
      <c r="T158" t="str">
        <f t="shared" si="40"/>
        <v/>
      </c>
      <c r="U158" t="str">
        <f t="shared" si="41"/>
        <v xml:space="preserve">175/65/14 Kumho  T </v>
      </c>
      <c r="V158" t="str">
        <f t="shared" si="42"/>
        <v>175/65/14 Kumho T</v>
      </c>
      <c r="W158" t="s">
        <v>481</v>
      </c>
      <c r="X158" t="s">
        <v>499</v>
      </c>
      <c r="Y158" s="25">
        <v>8</v>
      </c>
      <c r="Z158" s="27">
        <v>1992</v>
      </c>
    </row>
    <row r="159" spans="1:26" ht="12.75" customHeight="1" x14ac:dyDescent="0.2">
      <c r="A159" s="14" t="s">
        <v>329</v>
      </c>
      <c r="B159" s="14" t="s">
        <v>330</v>
      </c>
      <c r="C159" s="15">
        <v>2167053</v>
      </c>
      <c r="D159" s="16">
        <v>2108</v>
      </c>
      <c r="E159" s="18" t="s">
        <v>9</v>
      </c>
      <c r="F159" s="18" t="s">
        <v>9</v>
      </c>
      <c r="G159" s="25">
        <v>12</v>
      </c>
      <c r="H159" s="22"/>
      <c r="I159" t="str">
        <f t="shared" si="34"/>
        <v>175</v>
      </c>
      <c r="J159" t="str">
        <f t="shared" si="35"/>
        <v>65</v>
      </c>
      <c r="K159" t="str">
        <f t="shared" si="36"/>
        <v>14</v>
      </c>
      <c r="L159" t="str">
        <f t="shared" si="47"/>
        <v>Kumho</v>
      </c>
      <c r="M159" t="str">
        <f t="shared" si="45"/>
        <v>шип</v>
      </c>
      <c r="N159" t="str">
        <f t="shared" si="37"/>
        <v>Kumho 175/65/14 82T WI-31 Ш</v>
      </c>
      <c r="O159" t="str">
        <f t="shared" si="43"/>
        <v>WI-31 Ш</v>
      </c>
      <c r="P159" t="s">
        <v>365</v>
      </c>
      <c r="Q159" t="str">
        <f t="shared" si="38"/>
        <v/>
      </c>
      <c r="R159" t="str">
        <f t="shared" si="46"/>
        <v xml:space="preserve">Kumho </v>
      </c>
      <c r="S159" t="str">
        <f t="shared" si="39"/>
        <v>175/65/14</v>
      </c>
      <c r="T159" t="str">
        <f t="shared" si="40"/>
        <v/>
      </c>
      <c r="U159" t="str">
        <f t="shared" si="41"/>
        <v>175/65/14 Kumho  T шип</v>
      </c>
      <c r="V159" t="str">
        <f t="shared" si="42"/>
        <v>175/65/14 Kumho T шип</v>
      </c>
      <c r="W159" t="s">
        <v>482</v>
      </c>
      <c r="X159" t="s">
        <v>499</v>
      </c>
      <c r="Y159" s="25">
        <v>12</v>
      </c>
      <c r="Z159" s="27">
        <v>2108</v>
      </c>
    </row>
    <row r="160" spans="1:26" ht="12.75" customHeight="1" x14ac:dyDescent="0.2">
      <c r="A160" s="14" t="s">
        <v>331</v>
      </c>
      <c r="B160" s="14" t="s">
        <v>332</v>
      </c>
      <c r="C160" s="19"/>
      <c r="D160" s="16">
        <v>2023</v>
      </c>
      <c r="E160" s="17">
        <v>1</v>
      </c>
      <c r="F160" s="18" t="s">
        <v>9</v>
      </c>
      <c r="G160" s="25">
        <v>0</v>
      </c>
      <c r="H160" s="22"/>
      <c r="I160" t="str">
        <f t="shared" si="34"/>
        <v>175</v>
      </c>
      <c r="J160" t="str">
        <f t="shared" si="35"/>
        <v>65</v>
      </c>
      <c r="K160" t="str">
        <f t="shared" si="36"/>
        <v>14</v>
      </c>
      <c r="L160" t="str">
        <f t="shared" si="47"/>
        <v>Kumho</v>
      </c>
      <c r="M160" t="str">
        <f t="shared" si="45"/>
        <v/>
      </c>
      <c r="N160" t="str">
        <f t="shared" si="37"/>
        <v>Kumho 175/65/14 R82 KW-31</v>
      </c>
      <c r="O160" t="str">
        <f t="shared" si="43"/>
        <v xml:space="preserve"> KW-31</v>
      </c>
      <c r="P160" t="s">
        <v>366</v>
      </c>
      <c r="Q160" t="str">
        <f t="shared" si="38"/>
        <v/>
      </c>
      <c r="R160" t="str">
        <f t="shared" si="46"/>
        <v xml:space="preserve">Kumho </v>
      </c>
      <c r="S160" t="str">
        <f t="shared" si="39"/>
        <v>175/65/14</v>
      </c>
      <c r="T160" t="str">
        <f t="shared" si="40"/>
        <v/>
      </c>
      <c r="U160" t="str">
        <f t="shared" si="41"/>
        <v xml:space="preserve">175/65/14 Kumho  R </v>
      </c>
      <c r="V160" t="str">
        <f t="shared" si="42"/>
        <v>175/65/14 Kumho R</v>
      </c>
      <c r="W160" t="s">
        <v>483</v>
      </c>
      <c r="X160" t="s">
        <v>499</v>
      </c>
      <c r="Y160" s="25">
        <v>0</v>
      </c>
      <c r="Z160" s="27">
        <v>2023</v>
      </c>
    </row>
    <row r="161" spans="1:26" ht="12.75" customHeight="1" x14ac:dyDescent="0.2">
      <c r="A161" s="14" t="s">
        <v>333</v>
      </c>
      <c r="B161" s="14" t="s">
        <v>334</v>
      </c>
      <c r="C161" s="15">
        <v>1481513</v>
      </c>
      <c r="D161" s="16">
        <v>1913</v>
      </c>
      <c r="E161" s="17">
        <v>137</v>
      </c>
      <c r="F161" s="18" t="s">
        <v>9</v>
      </c>
      <c r="G161" s="25">
        <v>20</v>
      </c>
      <c r="H161" s="22"/>
      <c r="I161" t="str">
        <f t="shared" si="34"/>
        <v>175</v>
      </c>
      <c r="J161" t="str">
        <f t="shared" si="35"/>
        <v>70</v>
      </c>
      <c r="K161" t="str">
        <f t="shared" si="36"/>
        <v>13</v>
      </c>
      <c r="L161" t="str">
        <f t="shared" si="47"/>
        <v>Kumho</v>
      </c>
      <c r="M161" t="str">
        <f t="shared" si="45"/>
        <v>шип</v>
      </c>
      <c r="N161" t="str">
        <f t="shared" si="37"/>
        <v>Kumho 175/70/13 82T 749 ш.</v>
      </c>
      <c r="O161" t="str">
        <f t="shared" si="43"/>
        <v xml:space="preserve"> 749 ш.</v>
      </c>
      <c r="P161" t="s">
        <v>365</v>
      </c>
      <c r="Q161" t="str">
        <f t="shared" si="38"/>
        <v/>
      </c>
      <c r="R161" t="str">
        <f t="shared" si="46"/>
        <v xml:space="preserve">Kumho </v>
      </c>
      <c r="S161" t="str">
        <f t="shared" si="39"/>
        <v>175/70/13</v>
      </c>
      <c r="T161" t="str">
        <f t="shared" si="40"/>
        <v/>
      </c>
      <c r="U161" t="str">
        <f t="shared" si="41"/>
        <v>175/70/13 Kumho  T шип</v>
      </c>
      <c r="V161" t="str">
        <f t="shared" si="42"/>
        <v>175/70/13 Kumho T шип</v>
      </c>
      <c r="W161" t="s">
        <v>484</v>
      </c>
      <c r="X161" t="s">
        <v>499</v>
      </c>
      <c r="Y161" s="25">
        <v>20</v>
      </c>
      <c r="Z161" s="27">
        <v>1913</v>
      </c>
    </row>
    <row r="162" spans="1:26" ht="12.75" customHeight="1" x14ac:dyDescent="0.2">
      <c r="A162" s="14" t="s">
        <v>335</v>
      </c>
      <c r="B162" s="14" t="s">
        <v>336</v>
      </c>
      <c r="C162" s="15">
        <v>1588413</v>
      </c>
      <c r="D162" s="16">
        <v>1947</v>
      </c>
      <c r="E162" s="17">
        <v>17</v>
      </c>
      <c r="F162" s="18" t="s">
        <v>9</v>
      </c>
      <c r="G162" s="25">
        <v>12</v>
      </c>
      <c r="H162" s="22"/>
      <c r="I162" t="str">
        <f t="shared" si="34"/>
        <v>175</v>
      </c>
      <c r="J162" t="str">
        <f t="shared" si="35"/>
        <v>70</v>
      </c>
      <c r="K162" t="str">
        <f t="shared" si="36"/>
        <v>14</v>
      </c>
      <c r="L162" t="str">
        <f t="shared" si="47"/>
        <v>Kumho</v>
      </c>
      <c r="M162" t="str">
        <f t="shared" si="45"/>
        <v>шип</v>
      </c>
      <c r="N162" t="str">
        <f t="shared" si="37"/>
        <v>Kumho 175/70/14 84T KW-11 ш</v>
      </c>
      <c r="O162" t="str">
        <f t="shared" si="43"/>
        <v>KW-11 ш</v>
      </c>
      <c r="P162" t="s">
        <v>365</v>
      </c>
      <c r="Q162" t="str">
        <f t="shared" si="38"/>
        <v/>
      </c>
      <c r="R162" t="str">
        <f t="shared" si="46"/>
        <v xml:space="preserve">Kumho </v>
      </c>
      <c r="S162" t="str">
        <f t="shared" si="39"/>
        <v>175/70/14</v>
      </c>
      <c r="T162" t="str">
        <f t="shared" si="40"/>
        <v/>
      </c>
      <c r="U162" t="str">
        <f t="shared" si="41"/>
        <v>175/70/14 Kumho  T шип</v>
      </c>
      <c r="V162" t="str">
        <f t="shared" si="42"/>
        <v>175/70/14 Kumho T шип</v>
      </c>
      <c r="W162" t="s">
        <v>485</v>
      </c>
      <c r="X162" t="s">
        <v>499</v>
      </c>
      <c r="Y162" s="25">
        <v>12</v>
      </c>
      <c r="Z162" s="27">
        <v>1947</v>
      </c>
    </row>
    <row r="163" spans="1:26" ht="12.75" customHeight="1" x14ac:dyDescent="0.2">
      <c r="A163" s="14" t="s">
        <v>337</v>
      </c>
      <c r="B163" s="14" t="s">
        <v>338</v>
      </c>
      <c r="C163" s="15">
        <v>2166993</v>
      </c>
      <c r="D163" s="16">
        <v>2368</v>
      </c>
      <c r="E163" s="18" t="s">
        <v>9</v>
      </c>
      <c r="F163" s="18" t="s">
        <v>9</v>
      </c>
      <c r="G163" s="25">
        <v>8</v>
      </c>
      <c r="H163" s="22"/>
      <c r="I163" t="str">
        <f t="shared" si="34"/>
        <v>185</v>
      </c>
      <c r="J163" t="str">
        <f t="shared" si="35"/>
        <v>60</v>
      </c>
      <c r="K163" t="str">
        <f t="shared" si="36"/>
        <v>14</v>
      </c>
      <c r="L163" t="str">
        <f t="shared" si="47"/>
        <v>Kumho</v>
      </c>
      <c r="M163" t="str">
        <f t="shared" si="45"/>
        <v>шип</v>
      </c>
      <c r="N163" t="str">
        <f t="shared" si="37"/>
        <v>Kumho 185/60/14 82T WI-31 ш</v>
      </c>
      <c r="O163" t="str">
        <f t="shared" si="43"/>
        <v>WI-31 ш</v>
      </c>
      <c r="P163" t="s">
        <v>365</v>
      </c>
      <c r="Q163" t="str">
        <f t="shared" si="38"/>
        <v/>
      </c>
      <c r="R163" t="str">
        <f t="shared" si="46"/>
        <v xml:space="preserve">Kumho </v>
      </c>
      <c r="S163" t="str">
        <f t="shared" si="39"/>
        <v>185/60/14</v>
      </c>
      <c r="T163" t="str">
        <f t="shared" si="40"/>
        <v/>
      </c>
      <c r="U163" t="str">
        <f t="shared" si="41"/>
        <v>185/60/14 Kumho  T шип</v>
      </c>
      <c r="V163" t="str">
        <f t="shared" si="42"/>
        <v>185/60/14 Kumho T шип</v>
      </c>
      <c r="W163" t="s">
        <v>486</v>
      </c>
      <c r="X163" t="s">
        <v>499</v>
      </c>
      <c r="Y163" s="25">
        <v>8</v>
      </c>
      <c r="Z163" s="27">
        <v>2368</v>
      </c>
    </row>
    <row r="164" spans="1:26" ht="12.75" customHeight="1" x14ac:dyDescent="0.2">
      <c r="A164" s="14" t="s">
        <v>339</v>
      </c>
      <c r="B164" s="14" t="s">
        <v>340</v>
      </c>
      <c r="C164" s="19"/>
      <c r="D164" s="16">
        <v>2203</v>
      </c>
      <c r="E164" s="18" t="s">
        <v>9</v>
      </c>
      <c r="F164" s="18" t="s">
        <v>9</v>
      </c>
      <c r="G164" s="25">
        <v>12</v>
      </c>
      <c r="H164" s="22"/>
      <c r="I164" t="str">
        <f t="shared" si="34"/>
        <v>185</v>
      </c>
      <c r="J164" t="str">
        <f t="shared" si="35"/>
        <v>60</v>
      </c>
      <c r="K164" t="str">
        <f t="shared" si="36"/>
        <v>14</v>
      </c>
      <c r="L164" t="str">
        <f t="shared" si="47"/>
        <v>Kumho</v>
      </c>
      <c r="M164" t="str">
        <f t="shared" si="45"/>
        <v/>
      </c>
      <c r="N164" t="str">
        <f t="shared" si="37"/>
        <v>Kumho 185/60/14 T82 KW-17</v>
      </c>
      <c r="O164" t="str">
        <f t="shared" si="43"/>
        <v xml:space="preserve"> KW-17</v>
      </c>
      <c r="P164" t="s">
        <v>365</v>
      </c>
      <c r="Q164" t="str">
        <f t="shared" si="38"/>
        <v/>
      </c>
      <c r="R164" t="str">
        <f t="shared" si="46"/>
        <v xml:space="preserve">Kumho </v>
      </c>
      <c r="S164" t="str">
        <f t="shared" si="39"/>
        <v>185/60/14</v>
      </c>
      <c r="T164" t="str">
        <f t="shared" si="40"/>
        <v/>
      </c>
      <c r="U164" t="str">
        <f t="shared" si="41"/>
        <v xml:space="preserve">185/60/14 Kumho  T </v>
      </c>
      <c r="V164" t="str">
        <f t="shared" si="42"/>
        <v>185/60/14 Kumho T</v>
      </c>
      <c r="W164" t="s">
        <v>487</v>
      </c>
      <c r="X164" t="s">
        <v>499</v>
      </c>
      <c r="Y164" s="25">
        <v>12</v>
      </c>
      <c r="Z164" s="27">
        <v>2203</v>
      </c>
    </row>
    <row r="165" spans="1:26" ht="12.75" customHeight="1" x14ac:dyDescent="0.2">
      <c r="A165" s="14" t="s">
        <v>341</v>
      </c>
      <c r="B165" s="14" t="s">
        <v>342</v>
      </c>
      <c r="C165" s="19"/>
      <c r="D165" s="16">
        <v>2139</v>
      </c>
      <c r="E165" s="17">
        <v>8</v>
      </c>
      <c r="F165" s="18" t="s">
        <v>9</v>
      </c>
      <c r="G165" s="25">
        <v>12</v>
      </c>
      <c r="H165" s="22"/>
      <c r="I165" t="str">
        <f t="shared" si="34"/>
        <v>185</v>
      </c>
      <c r="J165" t="str">
        <f t="shared" si="35"/>
        <v>65</v>
      </c>
      <c r="K165" t="str">
        <f t="shared" si="36"/>
        <v>14</v>
      </c>
      <c r="L165" t="str">
        <f t="shared" si="47"/>
        <v>Kumho</v>
      </c>
      <c r="M165" t="str">
        <f t="shared" si="45"/>
        <v>шип</v>
      </c>
      <c r="N165" t="str">
        <f t="shared" si="37"/>
        <v>Kumho 185/65/14 86T KW-22 Ш</v>
      </c>
      <c r="O165" t="str">
        <f t="shared" si="43"/>
        <v>KW-22 Ш</v>
      </c>
      <c r="P165" t="s">
        <v>365</v>
      </c>
      <c r="Q165" t="str">
        <f t="shared" si="38"/>
        <v/>
      </c>
      <c r="R165" t="str">
        <f t="shared" si="46"/>
        <v xml:space="preserve">Kumho </v>
      </c>
      <c r="S165" t="str">
        <f t="shared" si="39"/>
        <v>185/65/14</v>
      </c>
      <c r="T165" t="str">
        <f t="shared" si="40"/>
        <v/>
      </c>
      <c r="U165" t="str">
        <f t="shared" si="41"/>
        <v>185/65/14 Kumho  T шип</v>
      </c>
      <c r="V165" t="str">
        <f t="shared" si="42"/>
        <v>185/65/14 Kumho T шип</v>
      </c>
      <c r="W165" t="s">
        <v>488</v>
      </c>
      <c r="X165" t="s">
        <v>499</v>
      </c>
      <c r="Y165" s="25">
        <v>12</v>
      </c>
      <c r="Z165" s="27">
        <v>2139</v>
      </c>
    </row>
    <row r="166" spans="1:26" ht="12.75" customHeight="1" x14ac:dyDescent="0.2">
      <c r="A166" s="14" t="s">
        <v>343</v>
      </c>
      <c r="B166" s="14" t="s">
        <v>344</v>
      </c>
      <c r="C166" s="19"/>
      <c r="D166" s="16">
        <v>2122</v>
      </c>
      <c r="E166" s="18" t="s">
        <v>9</v>
      </c>
      <c r="F166" s="18" t="s">
        <v>9</v>
      </c>
      <c r="G166" s="25">
        <v>4</v>
      </c>
      <c r="H166" s="22"/>
      <c r="I166" t="str">
        <f t="shared" si="34"/>
        <v>185</v>
      </c>
      <c r="J166" t="str">
        <f t="shared" si="35"/>
        <v>65</v>
      </c>
      <c r="K166" t="str">
        <f t="shared" si="36"/>
        <v>14</v>
      </c>
      <c r="L166" t="str">
        <f t="shared" si="47"/>
        <v>Kumho</v>
      </c>
      <c r="M166" t="str">
        <f t="shared" si="45"/>
        <v/>
      </c>
      <c r="N166" t="str">
        <f t="shared" si="37"/>
        <v>Kumho 185/65/14 86T KW-23</v>
      </c>
      <c r="O166" t="str">
        <f t="shared" si="43"/>
        <v xml:space="preserve"> KW-23</v>
      </c>
      <c r="P166" t="s">
        <v>365</v>
      </c>
      <c r="Q166" t="str">
        <f t="shared" si="38"/>
        <v/>
      </c>
      <c r="R166" t="str">
        <f t="shared" si="46"/>
        <v xml:space="preserve">Kumho </v>
      </c>
      <c r="S166" t="str">
        <f t="shared" si="39"/>
        <v>185/65/14</v>
      </c>
      <c r="T166" t="str">
        <f t="shared" si="40"/>
        <v/>
      </c>
      <c r="U166" t="str">
        <f t="shared" si="41"/>
        <v xml:space="preserve">185/65/14 Kumho  T </v>
      </c>
      <c r="V166" t="str">
        <f t="shared" si="42"/>
        <v>185/65/14 Kumho T</v>
      </c>
      <c r="W166" t="s">
        <v>489</v>
      </c>
      <c r="X166" t="s">
        <v>499</v>
      </c>
      <c r="Y166" s="25">
        <v>4</v>
      </c>
      <c r="Z166" s="27">
        <v>2122</v>
      </c>
    </row>
    <row r="167" spans="1:26" ht="12.75" customHeight="1" x14ac:dyDescent="0.2">
      <c r="A167" s="14" t="s">
        <v>345</v>
      </c>
      <c r="B167" s="14" t="s">
        <v>346</v>
      </c>
      <c r="C167" s="15">
        <v>2166953</v>
      </c>
      <c r="D167" s="16">
        <v>2225</v>
      </c>
      <c r="E167" s="17">
        <v>2</v>
      </c>
      <c r="F167" s="18" t="s">
        <v>9</v>
      </c>
      <c r="G167" s="25">
        <v>8</v>
      </c>
      <c r="H167" s="22"/>
      <c r="I167" t="str">
        <f t="shared" si="34"/>
        <v>185</v>
      </c>
      <c r="J167" t="str">
        <f t="shared" si="35"/>
        <v>65</v>
      </c>
      <c r="K167" t="str">
        <f t="shared" si="36"/>
        <v>14</v>
      </c>
      <c r="L167" t="str">
        <f t="shared" si="47"/>
        <v>Kumho</v>
      </c>
      <c r="M167" t="str">
        <f t="shared" si="45"/>
        <v>шип</v>
      </c>
      <c r="N167" t="str">
        <f t="shared" si="37"/>
        <v>Kumho 185/65/14 86T WI-31 ш</v>
      </c>
      <c r="O167" t="str">
        <f t="shared" si="43"/>
        <v>WI-31 ш</v>
      </c>
      <c r="P167" t="s">
        <v>365</v>
      </c>
      <c r="Q167" t="str">
        <f t="shared" si="38"/>
        <v/>
      </c>
      <c r="R167" t="str">
        <f t="shared" si="46"/>
        <v xml:space="preserve">Kumho </v>
      </c>
      <c r="S167" t="str">
        <f t="shared" si="39"/>
        <v>185/65/14</v>
      </c>
      <c r="T167" t="str">
        <f t="shared" si="40"/>
        <v/>
      </c>
      <c r="U167" t="str">
        <f t="shared" si="41"/>
        <v>185/65/14 Kumho  T шип</v>
      </c>
      <c r="V167" t="str">
        <f t="shared" si="42"/>
        <v>185/65/14 Kumho T шип</v>
      </c>
      <c r="W167" t="s">
        <v>488</v>
      </c>
      <c r="X167" t="s">
        <v>499</v>
      </c>
      <c r="Y167" s="25">
        <v>8</v>
      </c>
      <c r="Z167" s="27">
        <v>2225</v>
      </c>
    </row>
    <row r="168" spans="1:26" ht="12.75" customHeight="1" x14ac:dyDescent="0.2">
      <c r="A168" s="14"/>
      <c r="B168" s="14"/>
      <c r="C168" s="19"/>
      <c r="D168" s="16"/>
      <c r="E168" s="18"/>
      <c r="F168" s="17"/>
      <c r="G168" s="25"/>
      <c r="H168" s="22"/>
      <c r="Y168" s="25"/>
      <c r="Z168" s="27"/>
    </row>
    <row r="169" spans="1:26" ht="12.75" customHeight="1" x14ac:dyDescent="0.2">
      <c r="A169" s="14"/>
      <c r="B169" s="14"/>
      <c r="C169" s="19"/>
      <c r="D169" s="16"/>
      <c r="E169" s="17"/>
      <c r="F169" s="18"/>
      <c r="G169" s="25"/>
      <c r="H169" s="22"/>
      <c r="Y169" s="25"/>
      <c r="Z169" s="27"/>
    </row>
    <row r="170" spans="1:26" ht="12.75" customHeight="1" x14ac:dyDescent="0.2">
      <c r="A170" s="14"/>
      <c r="B170" s="14"/>
      <c r="C170" s="19"/>
      <c r="D170" s="16"/>
      <c r="E170" s="18"/>
      <c r="F170" s="18"/>
      <c r="G170" s="25"/>
      <c r="H170" s="22"/>
      <c r="Y170" s="25"/>
      <c r="Z170" s="27"/>
    </row>
    <row r="171" spans="1:26" ht="12.75" customHeight="1" x14ac:dyDescent="0.2">
      <c r="A171" s="14"/>
      <c r="B171" s="14"/>
      <c r="C171" s="19"/>
      <c r="D171" s="16"/>
      <c r="E171" s="18"/>
      <c r="F171" s="17"/>
      <c r="G171" s="25"/>
      <c r="H171" s="22"/>
      <c r="Y171" s="25"/>
      <c r="Z171" s="27"/>
    </row>
    <row r="172" spans="1:26" ht="12.75" customHeight="1" x14ac:dyDescent="0.2">
      <c r="A172" s="14"/>
      <c r="B172" s="14"/>
      <c r="C172" s="15"/>
      <c r="D172" s="16"/>
      <c r="E172" s="17"/>
      <c r="F172" s="18"/>
      <c r="G172" s="25"/>
      <c r="H172" s="22"/>
      <c r="Y172" s="25"/>
      <c r="Z172" s="27"/>
    </row>
    <row r="173" spans="1:26" ht="12.75" customHeight="1" x14ac:dyDescent="0.2">
      <c r="A173" s="14"/>
      <c r="B173" s="14"/>
      <c r="C173" s="19"/>
      <c r="D173" s="16"/>
      <c r="E173" s="17"/>
      <c r="F173" s="18"/>
      <c r="G173" s="25"/>
      <c r="H173" s="22"/>
      <c r="Y173" s="25"/>
      <c r="Z173" s="27"/>
    </row>
    <row r="174" spans="1:26" ht="12.75" customHeight="1" x14ac:dyDescent="0.2">
      <c r="A174" s="14"/>
      <c r="B174" s="14"/>
      <c r="C174" s="19"/>
      <c r="D174" s="16"/>
      <c r="E174" s="18"/>
      <c r="F174" s="18"/>
      <c r="G174" s="25"/>
      <c r="H174" s="22"/>
      <c r="Y174" s="25"/>
      <c r="Z174" s="27"/>
    </row>
    <row r="175" spans="1:26" ht="12.75" customHeight="1" x14ac:dyDescent="0.2">
      <c r="A175" s="14"/>
      <c r="B175" s="14"/>
      <c r="C175" s="15"/>
      <c r="D175" s="16"/>
      <c r="E175" s="17"/>
      <c r="F175" s="18"/>
      <c r="G175" s="25"/>
      <c r="H175" s="22"/>
      <c r="Y175" s="25"/>
      <c r="Z175" s="27"/>
    </row>
    <row r="176" spans="1:26" ht="12.75" customHeight="1" x14ac:dyDescent="0.2">
      <c r="A176" s="14"/>
      <c r="B176" s="14"/>
      <c r="C176" s="19"/>
      <c r="D176" s="16"/>
      <c r="E176" s="18"/>
      <c r="F176" s="17"/>
      <c r="G176" s="25"/>
      <c r="H176" s="22"/>
      <c r="Y176" s="25"/>
      <c r="Z176" s="27"/>
    </row>
    <row r="177" spans="1:26" ht="12.75" customHeight="1" x14ac:dyDescent="0.2">
      <c r="A177" s="14"/>
      <c r="B177" s="14"/>
      <c r="C177" s="19"/>
      <c r="D177" s="16"/>
      <c r="E177" s="18"/>
      <c r="F177" s="17"/>
      <c r="G177" s="25"/>
      <c r="H177" s="22"/>
      <c r="Y177" s="25"/>
      <c r="Z177" s="27"/>
    </row>
    <row r="178" spans="1:26" ht="12.75" customHeight="1" x14ac:dyDescent="0.2">
      <c r="A178" s="14"/>
      <c r="B178" s="14"/>
      <c r="C178" s="15"/>
      <c r="D178" s="16"/>
      <c r="E178" s="17"/>
      <c r="F178" s="18"/>
      <c r="G178" s="25"/>
      <c r="H178" s="22"/>
      <c r="Y178" s="25"/>
      <c r="Z178" s="27"/>
    </row>
    <row r="179" spans="1:26" ht="12.75" customHeight="1" x14ac:dyDescent="0.2">
      <c r="A179" s="14"/>
      <c r="B179" s="14"/>
      <c r="C179" s="15"/>
      <c r="D179" s="16"/>
      <c r="E179" s="17"/>
      <c r="F179" s="18"/>
      <c r="G179" s="25"/>
      <c r="H179" s="22"/>
      <c r="Y179" s="25"/>
      <c r="Z179" s="27"/>
    </row>
    <row r="180" spans="1:26" ht="12.75" customHeight="1" x14ac:dyDescent="0.2">
      <c r="A180" s="14"/>
      <c r="B180" s="14"/>
      <c r="C180" s="19"/>
      <c r="D180" s="16"/>
      <c r="E180" s="17"/>
      <c r="F180" s="18"/>
      <c r="G180" s="25"/>
      <c r="H180" s="22"/>
      <c r="Y180" s="25"/>
      <c r="Z180" s="27"/>
    </row>
    <row r="181" spans="1:26" ht="12.75" customHeight="1" x14ac:dyDescent="0.2">
      <c r="A181" s="14"/>
      <c r="B181" s="14"/>
      <c r="C181" s="15"/>
      <c r="D181" s="16"/>
      <c r="E181" s="17"/>
      <c r="F181" s="18"/>
      <c r="G181" s="25"/>
      <c r="H181" s="22"/>
      <c r="Y181" s="25"/>
      <c r="Z181" s="27"/>
    </row>
    <row r="182" spans="1:26" ht="12.75" customHeight="1" x14ac:dyDescent="0.2">
      <c r="A182" s="14"/>
      <c r="B182" s="14"/>
      <c r="C182" s="19"/>
      <c r="D182" s="16"/>
      <c r="E182" s="18"/>
      <c r="F182" s="18"/>
      <c r="G182" s="25"/>
      <c r="H182" s="22"/>
      <c r="Y182" s="25"/>
      <c r="Z182" s="27"/>
    </row>
    <row r="183" spans="1:26" ht="12.75" customHeight="1" x14ac:dyDescent="0.2">
      <c r="A183" s="14"/>
      <c r="B183" s="14"/>
      <c r="C183" s="19"/>
      <c r="D183" s="16"/>
      <c r="E183" s="18"/>
      <c r="F183" s="18"/>
      <c r="G183" s="25"/>
      <c r="H183" s="22"/>
      <c r="Y183" s="25"/>
      <c r="Z183" s="27"/>
    </row>
    <row r="184" spans="1:26" ht="12.75" customHeight="1" x14ac:dyDescent="0.2">
      <c r="A184" s="14"/>
      <c r="B184" s="14"/>
      <c r="C184" s="19"/>
      <c r="D184" s="16"/>
      <c r="E184" s="17"/>
      <c r="F184" s="18"/>
      <c r="G184" s="25"/>
      <c r="H184" s="22"/>
      <c r="Y184" s="25"/>
      <c r="Z184" s="27"/>
    </row>
    <row r="185" spans="1:26" ht="12.75" customHeight="1" x14ac:dyDescent="0.2">
      <c r="A185" s="14"/>
      <c r="B185" s="14"/>
      <c r="C185" s="19"/>
      <c r="D185" s="16"/>
      <c r="E185" s="18"/>
      <c r="F185" s="17"/>
      <c r="G185" s="25"/>
      <c r="H185" s="22"/>
      <c r="Y185" s="25"/>
      <c r="Z185" s="27"/>
    </row>
    <row r="186" spans="1:26" ht="12.75" customHeight="1" x14ac:dyDescent="0.2">
      <c r="A186" s="14"/>
      <c r="B186" s="14"/>
      <c r="C186" s="19"/>
      <c r="D186" s="16"/>
      <c r="E186" s="18"/>
      <c r="F186" s="18"/>
      <c r="G186" s="25"/>
      <c r="H186" s="22"/>
      <c r="Y186" s="25"/>
      <c r="Z186" s="27"/>
    </row>
    <row r="187" spans="1:26" ht="12.75" x14ac:dyDescent="0.2">
      <c r="A187" s="11"/>
      <c r="B187" s="12"/>
      <c r="C187" s="12"/>
      <c r="D187" s="12"/>
      <c r="E187" s="13"/>
      <c r="F187" s="13"/>
      <c r="G187" s="26"/>
      <c r="H187" s="22"/>
      <c r="Y187" s="26"/>
      <c r="Z187" s="28"/>
    </row>
    <row r="188" spans="1:26" ht="12.75" customHeight="1" x14ac:dyDescent="0.2">
      <c r="A188" s="14"/>
      <c r="B188" s="14"/>
      <c r="C188" s="15"/>
      <c r="D188" s="16"/>
      <c r="E188" s="17"/>
      <c r="F188" s="18"/>
      <c r="G188" s="25"/>
      <c r="H188" s="22"/>
      <c r="Y188" s="25"/>
      <c r="Z188" s="27"/>
    </row>
    <row r="189" spans="1:26" ht="12.75" customHeight="1" x14ac:dyDescent="0.2">
      <c r="A189" s="14"/>
      <c r="B189" s="14"/>
      <c r="C189" s="15"/>
      <c r="D189" s="16"/>
      <c r="E189" s="17"/>
      <c r="F189" s="18"/>
      <c r="G189" s="25"/>
      <c r="H189" s="22"/>
      <c r="Y189" s="25"/>
      <c r="Z189" s="27"/>
    </row>
    <row r="190" spans="1:26" ht="12.75" customHeight="1" x14ac:dyDescent="0.2">
      <c r="A190" s="14"/>
      <c r="B190" s="14"/>
      <c r="C190" s="15"/>
      <c r="D190" s="16"/>
      <c r="E190" s="17"/>
      <c r="F190" s="18"/>
      <c r="G190" s="25"/>
      <c r="H190" s="22"/>
      <c r="Y190" s="25"/>
      <c r="Z190" s="27"/>
    </row>
    <row r="191" spans="1:26" ht="12.75" customHeight="1" x14ac:dyDescent="0.2">
      <c r="A191" s="14"/>
      <c r="B191" s="14"/>
      <c r="C191" s="15"/>
      <c r="D191" s="16"/>
      <c r="E191" s="18"/>
      <c r="F191" s="18"/>
      <c r="G191" s="25"/>
      <c r="H191" s="22"/>
      <c r="Y191" s="25"/>
      <c r="Z191" s="27"/>
    </row>
    <row r="192" spans="1:26" ht="12.75" customHeight="1" x14ac:dyDescent="0.2">
      <c r="A192" s="14"/>
      <c r="B192" s="14"/>
      <c r="C192" s="15"/>
      <c r="D192" s="16"/>
      <c r="E192" s="18"/>
      <c r="F192" s="18"/>
      <c r="G192" s="25"/>
      <c r="H192" s="22"/>
      <c r="Y192" s="25"/>
      <c r="Z192" s="27"/>
    </row>
    <row r="193" spans="1:26" ht="12.75" customHeight="1" x14ac:dyDescent="0.2">
      <c r="A193" s="14"/>
      <c r="B193" s="14"/>
      <c r="C193" s="19"/>
      <c r="D193" s="16"/>
      <c r="E193" s="17"/>
      <c r="F193" s="18"/>
      <c r="G193" s="25"/>
      <c r="H193" s="22"/>
      <c r="Y193" s="25"/>
      <c r="Z193" s="27"/>
    </row>
    <row r="194" spans="1:26" ht="12.75" customHeight="1" x14ac:dyDescent="0.2">
      <c r="A194" s="14"/>
      <c r="B194" s="14"/>
      <c r="C194" s="15"/>
      <c r="D194" s="16"/>
      <c r="E194" s="18"/>
      <c r="F194" s="18"/>
      <c r="G194" s="25"/>
      <c r="H194" s="22"/>
      <c r="Y194" s="25"/>
      <c r="Z194" s="27"/>
    </row>
    <row r="195" spans="1:26" ht="12.75" customHeight="1" x14ac:dyDescent="0.2">
      <c r="A195" s="14"/>
      <c r="B195" s="14"/>
      <c r="C195" s="15"/>
      <c r="D195" s="16"/>
      <c r="E195" s="17"/>
      <c r="F195" s="18"/>
      <c r="G195" s="25"/>
      <c r="H195" s="22"/>
      <c r="Y195" s="25"/>
      <c r="Z195" s="27"/>
    </row>
    <row r="196" spans="1:26" ht="12.75" customHeight="1" x14ac:dyDescent="0.2">
      <c r="A196" s="14"/>
      <c r="B196" s="14"/>
      <c r="C196" s="19"/>
      <c r="D196" s="16"/>
      <c r="E196" s="18"/>
      <c r="F196" s="18"/>
      <c r="G196" s="25"/>
      <c r="H196" s="22"/>
      <c r="Y196" s="25"/>
      <c r="Z196" s="27"/>
    </row>
    <row r="197" spans="1:26" ht="12.75" customHeight="1" x14ac:dyDescent="0.2">
      <c r="A197" s="14"/>
      <c r="B197" s="14"/>
      <c r="C197" s="19"/>
      <c r="D197" s="16"/>
      <c r="E197" s="18"/>
      <c r="F197" s="18"/>
      <c r="G197" s="25"/>
      <c r="H197" s="22"/>
      <c r="Y197" s="25"/>
      <c r="Z197" s="27"/>
    </row>
    <row r="198" spans="1:26" ht="12.75" customHeight="1" x14ac:dyDescent="0.2">
      <c r="A198" s="14"/>
      <c r="B198" s="14"/>
      <c r="C198" s="15"/>
      <c r="D198" s="16"/>
      <c r="E198" s="18"/>
      <c r="F198" s="18"/>
      <c r="G198" s="25"/>
      <c r="H198" s="22"/>
      <c r="Y198" s="25"/>
      <c r="Z198" s="27"/>
    </row>
    <row r="199" spans="1:26" ht="12.75" customHeight="1" x14ac:dyDescent="0.2">
      <c r="A199" s="14"/>
      <c r="B199" s="14"/>
      <c r="C199" s="15"/>
      <c r="D199" s="16"/>
      <c r="E199" s="17"/>
      <c r="F199" s="18"/>
      <c r="G199" s="25"/>
      <c r="H199" s="22"/>
      <c r="Y199" s="25"/>
      <c r="Z199" s="27"/>
    </row>
    <row r="200" spans="1:26" ht="12.75" customHeight="1" x14ac:dyDescent="0.2">
      <c r="A200" s="14"/>
      <c r="B200" s="14"/>
      <c r="C200" s="15"/>
      <c r="D200" s="16"/>
      <c r="E200" s="18"/>
      <c r="F200" s="18"/>
      <c r="G200" s="25"/>
      <c r="H200" s="22"/>
      <c r="Y200" s="25"/>
      <c r="Z200" s="27"/>
    </row>
    <row r="201" spans="1:26" ht="12.75" customHeight="1" x14ac:dyDescent="0.2">
      <c r="A201" s="14"/>
      <c r="B201" s="14"/>
      <c r="C201" s="15"/>
      <c r="D201" s="16"/>
      <c r="E201" s="17"/>
      <c r="F201" s="18"/>
      <c r="G201" s="25"/>
      <c r="H201" s="22"/>
      <c r="Y201" s="25"/>
      <c r="Z201" s="27"/>
    </row>
    <row r="202" spans="1:26" ht="12.75" customHeight="1" x14ac:dyDescent="0.2">
      <c r="A202" s="14"/>
      <c r="B202" s="14"/>
      <c r="C202" s="19"/>
      <c r="D202" s="16"/>
      <c r="E202" s="18"/>
      <c r="F202" s="18"/>
      <c r="G202" s="25"/>
      <c r="H202" s="22"/>
      <c r="Y202" s="25"/>
      <c r="Z202" s="27"/>
    </row>
    <row r="203" spans="1:26" ht="12.75" customHeight="1" x14ac:dyDescent="0.2">
      <c r="A203" s="14"/>
      <c r="B203" s="14"/>
      <c r="C203" s="15"/>
      <c r="D203" s="16"/>
      <c r="E203" s="18"/>
      <c r="F203" s="18"/>
      <c r="G203" s="25"/>
      <c r="H203" s="22"/>
      <c r="Y203" s="25"/>
      <c r="Z203" s="27"/>
    </row>
    <row r="204" spans="1:26" ht="12.75" customHeight="1" x14ac:dyDescent="0.2">
      <c r="A204" s="14"/>
      <c r="B204" s="14"/>
      <c r="C204" s="19"/>
      <c r="D204" s="16"/>
      <c r="E204" s="18"/>
      <c r="F204" s="18"/>
      <c r="G204" s="25"/>
      <c r="H204" s="22"/>
      <c r="Y204" s="25"/>
      <c r="Z204" s="27"/>
    </row>
    <row r="205" spans="1:26" ht="12.75" customHeight="1" x14ac:dyDescent="0.2">
      <c r="A205" s="14"/>
      <c r="B205" s="14"/>
      <c r="C205" s="19"/>
      <c r="D205" s="16"/>
      <c r="E205" s="18"/>
      <c r="F205" s="18"/>
      <c r="G205" s="25"/>
      <c r="H205" s="22"/>
      <c r="Y205" s="25"/>
      <c r="Z205" s="27"/>
    </row>
    <row r="206" spans="1:26" ht="12.75" customHeight="1" x14ac:dyDescent="0.2">
      <c r="A206" s="14"/>
      <c r="B206" s="14"/>
      <c r="C206" s="15"/>
      <c r="D206" s="16"/>
      <c r="E206" s="17"/>
      <c r="F206" s="18"/>
      <c r="G206" s="25"/>
      <c r="H206" s="22"/>
      <c r="Y206" s="25"/>
      <c r="Z206" s="27"/>
    </row>
    <row r="207" spans="1:26" ht="12.75" customHeight="1" x14ac:dyDescent="0.2">
      <c r="A207" s="14"/>
      <c r="B207" s="14"/>
      <c r="C207" s="15"/>
      <c r="D207" s="16"/>
      <c r="E207" s="18"/>
      <c r="F207" s="18"/>
      <c r="G207" s="25"/>
      <c r="H207" s="22"/>
      <c r="Y207" s="25"/>
      <c r="Z207" s="27"/>
    </row>
    <row r="208" spans="1:26" ht="12.75" customHeight="1" x14ac:dyDescent="0.2">
      <c r="A208" s="14"/>
      <c r="B208" s="14"/>
      <c r="C208" s="19"/>
      <c r="D208" s="16"/>
      <c r="E208" s="17"/>
      <c r="F208" s="18"/>
      <c r="G208" s="25"/>
      <c r="H208" s="22"/>
      <c r="Y208" s="25"/>
      <c r="Z208" s="27"/>
    </row>
    <row r="209" spans="1:26" ht="12.75" customHeight="1" x14ac:dyDescent="0.2">
      <c r="A209" s="14"/>
      <c r="B209" s="14"/>
      <c r="C209" s="15"/>
      <c r="D209" s="16"/>
      <c r="E209" s="18"/>
      <c r="F209" s="18"/>
      <c r="G209" s="25"/>
      <c r="H209" s="22"/>
      <c r="Y209" s="25"/>
      <c r="Z209" s="27"/>
    </row>
    <row r="210" spans="1:26" ht="12.75" customHeight="1" x14ac:dyDescent="0.2">
      <c r="A210" s="14"/>
      <c r="B210" s="14"/>
      <c r="C210" s="15"/>
      <c r="D210" s="16"/>
      <c r="E210" s="17"/>
      <c r="F210" s="18"/>
      <c r="G210" s="25"/>
      <c r="H210" s="22"/>
      <c r="Y210" s="25"/>
      <c r="Z210" s="27"/>
    </row>
    <row r="211" spans="1:26" ht="12.75" customHeight="1" x14ac:dyDescent="0.2">
      <c r="A211" s="14"/>
      <c r="B211" s="14"/>
      <c r="C211" s="15"/>
      <c r="D211" s="16"/>
      <c r="E211" s="18"/>
      <c r="F211" s="18"/>
      <c r="G211" s="25"/>
      <c r="H211" s="22"/>
      <c r="Y211" s="25"/>
      <c r="Z211" s="27"/>
    </row>
    <row r="212" spans="1:26" ht="12.75" customHeight="1" x14ac:dyDescent="0.2">
      <c r="A212" s="14"/>
      <c r="B212" s="14"/>
      <c r="C212" s="19"/>
      <c r="D212" s="16"/>
      <c r="E212" s="17"/>
      <c r="F212" s="18"/>
      <c r="G212" s="25"/>
      <c r="H212" s="22"/>
      <c r="Y212" s="25"/>
      <c r="Z212" s="27"/>
    </row>
    <row r="213" spans="1:26" ht="12.75" customHeight="1" x14ac:dyDescent="0.2">
      <c r="A213" s="14"/>
      <c r="B213" s="14"/>
      <c r="C213" s="15"/>
      <c r="D213" s="16"/>
      <c r="E213" s="18"/>
      <c r="F213" s="18"/>
      <c r="G213" s="25"/>
      <c r="H213" s="22"/>
      <c r="Y213" s="25"/>
      <c r="Z213" s="27"/>
    </row>
    <row r="214" spans="1:26" ht="12.75" customHeight="1" x14ac:dyDescent="0.2">
      <c r="A214" s="14"/>
      <c r="B214" s="14"/>
      <c r="C214" s="15"/>
      <c r="D214" s="16"/>
      <c r="E214" s="18"/>
      <c r="F214" s="18"/>
      <c r="G214" s="25"/>
      <c r="H214" s="22"/>
      <c r="Y214" s="25"/>
      <c r="Z214" s="27"/>
    </row>
    <row r="215" spans="1:26" ht="12.75" customHeight="1" x14ac:dyDescent="0.2">
      <c r="A215" s="11"/>
      <c r="B215" s="12"/>
      <c r="C215" s="12"/>
      <c r="D215" s="12"/>
      <c r="E215" s="13"/>
      <c r="F215" s="13"/>
      <c r="G215" s="26"/>
      <c r="H215" s="22"/>
      <c r="Y215" s="26"/>
      <c r="Z215" s="28"/>
    </row>
    <row r="216" spans="1:26" ht="12.75" x14ac:dyDescent="0.2">
      <c r="A216" s="11"/>
      <c r="B216" s="12"/>
      <c r="C216" s="12"/>
      <c r="D216" s="12"/>
      <c r="E216" s="13"/>
      <c r="F216" s="13"/>
      <c r="G216" s="26"/>
      <c r="H216" s="22"/>
      <c r="Y216" s="26"/>
      <c r="Z216" s="28"/>
    </row>
    <row r="217" spans="1:26" ht="12.75" customHeight="1" x14ac:dyDescent="0.2">
      <c r="A217" s="14"/>
      <c r="B217" s="14"/>
      <c r="C217" s="15"/>
      <c r="D217" s="16"/>
      <c r="E217" s="17"/>
      <c r="F217" s="18"/>
      <c r="G217" s="25"/>
      <c r="H217" s="22"/>
      <c r="Y217" s="25"/>
      <c r="Z217" s="27"/>
    </row>
    <row r="218" spans="1:26" ht="12.75" x14ac:dyDescent="0.2">
      <c r="A218" s="11"/>
      <c r="B218" s="12"/>
      <c r="C218" s="12"/>
      <c r="D218" s="12"/>
      <c r="E218" s="13"/>
      <c r="F218" s="13"/>
      <c r="G218" s="26"/>
      <c r="H218" s="22"/>
      <c r="Y218" s="26"/>
      <c r="Z218" s="28"/>
    </row>
    <row r="219" spans="1:26" ht="12.75" customHeight="1" x14ac:dyDescent="0.2">
      <c r="A219" s="14"/>
      <c r="B219" s="14"/>
      <c r="C219" s="19"/>
      <c r="D219" s="16"/>
      <c r="E219" s="17"/>
      <c r="F219" s="18"/>
      <c r="G219" s="25"/>
      <c r="H219" s="22"/>
      <c r="Y219" s="25"/>
      <c r="Z219" s="27"/>
    </row>
    <row r="220" spans="1:26" ht="12.75" customHeight="1" x14ac:dyDescent="0.2">
      <c r="A220" s="11"/>
      <c r="B220" s="12"/>
      <c r="C220" s="12"/>
      <c r="D220" s="12"/>
      <c r="E220" s="13"/>
      <c r="F220" s="13"/>
      <c r="G220" s="26"/>
      <c r="H220" s="22"/>
      <c r="Y220" s="26"/>
      <c r="Z220" s="28"/>
    </row>
    <row r="221" spans="1:26" ht="12.75" customHeight="1" x14ac:dyDescent="0.2">
      <c r="A221" s="14"/>
      <c r="B221" s="14"/>
      <c r="C221" s="15"/>
      <c r="D221" s="16"/>
      <c r="E221" s="17"/>
      <c r="F221" s="18"/>
      <c r="G221" s="25"/>
      <c r="H221" s="22"/>
      <c r="Y221" s="25"/>
      <c r="Z221" s="27"/>
    </row>
    <row r="222" spans="1:26" ht="12.75" customHeight="1" x14ac:dyDescent="0.2">
      <c r="A222" s="14"/>
      <c r="B222" s="14"/>
      <c r="C222" s="19"/>
      <c r="D222" s="16"/>
      <c r="E222" s="17"/>
      <c r="F222" s="18"/>
      <c r="G222" s="25"/>
      <c r="H222" s="22"/>
      <c r="Y222" s="25"/>
      <c r="Z222" s="27"/>
    </row>
    <row r="223" spans="1:26" ht="12.75" customHeight="1" x14ac:dyDescent="0.2">
      <c r="A223" s="14"/>
      <c r="B223" s="14"/>
      <c r="C223" s="15"/>
      <c r="D223" s="16"/>
      <c r="E223" s="17"/>
      <c r="F223" s="18"/>
      <c r="G223" s="25"/>
      <c r="H223" s="22"/>
      <c r="Y223" s="25"/>
      <c r="Z223" s="27"/>
    </row>
    <row r="224" spans="1:26" ht="12.75" x14ac:dyDescent="0.2">
      <c r="A224" s="11"/>
      <c r="B224" s="12"/>
      <c r="C224" s="12"/>
      <c r="D224" s="12"/>
      <c r="E224" s="13"/>
      <c r="F224" s="13"/>
      <c r="G224" s="26"/>
      <c r="H224" s="22"/>
      <c r="Y224" s="26"/>
      <c r="Z224" s="28"/>
    </row>
    <row r="225" spans="1:26" ht="12.75" customHeight="1" x14ac:dyDescent="0.2">
      <c r="A225" s="14"/>
      <c r="B225" s="14"/>
      <c r="C225" s="15"/>
      <c r="D225" s="16"/>
      <c r="E225" s="17"/>
      <c r="F225" s="18"/>
      <c r="G225" s="25"/>
      <c r="H225" s="22"/>
      <c r="Y225" s="25"/>
      <c r="Z225" s="27"/>
    </row>
    <row r="226" spans="1:26" ht="12.75" x14ac:dyDescent="0.2">
      <c r="A226" s="11"/>
      <c r="B226" s="12"/>
      <c r="C226" s="12"/>
      <c r="D226" s="12"/>
      <c r="E226" s="13"/>
      <c r="F226" s="13"/>
      <c r="G226" s="26"/>
      <c r="H226" s="22"/>
      <c r="Y226" s="26"/>
      <c r="Z226" s="28"/>
    </row>
    <row r="227" spans="1:26" ht="12.75" customHeight="1" x14ac:dyDescent="0.2">
      <c r="A227" s="14"/>
      <c r="B227" s="14"/>
      <c r="C227" s="19"/>
      <c r="D227" s="16"/>
      <c r="E227" s="17"/>
      <c r="F227" s="18"/>
      <c r="G227" s="25"/>
      <c r="H227" s="22"/>
      <c r="Y227" s="25"/>
      <c r="Z227" s="27"/>
    </row>
    <row r="228" spans="1:26" ht="12.75" customHeight="1" x14ac:dyDescent="0.2">
      <c r="A228" s="14"/>
      <c r="B228" s="14"/>
      <c r="C228" s="19"/>
      <c r="D228" s="16"/>
      <c r="E228" s="17"/>
      <c r="F228" s="18"/>
      <c r="G228" s="25"/>
      <c r="H228" s="22"/>
      <c r="Y228" s="25"/>
      <c r="Z228" s="27"/>
    </row>
    <row r="229" spans="1:26" ht="12.75" customHeight="1" x14ac:dyDescent="0.2">
      <c r="A229" s="14"/>
      <c r="B229" s="14"/>
      <c r="C229" s="19"/>
      <c r="D229" s="16"/>
      <c r="E229" s="17"/>
      <c r="F229" s="18"/>
      <c r="G229" s="25"/>
      <c r="H229" s="22"/>
      <c r="Y229" s="25"/>
      <c r="Z229" s="27"/>
    </row>
    <row r="230" spans="1:26" ht="12.75" customHeight="1" x14ac:dyDescent="0.2">
      <c r="A230" s="14"/>
      <c r="B230" s="14"/>
      <c r="C230" s="19"/>
      <c r="D230" s="16"/>
      <c r="E230" s="17"/>
      <c r="F230" s="18"/>
      <c r="G230" s="25"/>
      <c r="H230" s="22"/>
      <c r="Y230" s="25"/>
      <c r="Z230" s="27"/>
    </row>
    <row r="231" spans="1:26" ht="12.75" x14ac:dyDescent="0.2">
      <c r="A231" s="11"/>
      <c r="B231" s="12"/>
      <c r="C231" s="12"/>
      <c r="D231" s="12"/>
      <c r="E231" s="13"/>
      <c r="F231" s="13"/>
      <c r="G231" s="26"/>
      <c r="H231" s="22"/>
      <c r="Y231" s="26"/>
      <c r="Z231" s="28"/>
    </row>
    <row r="232" spans="1:26" ht="12.75" customHeight="1" x14ac:dyDescent="0.2">
      <c r="A232" s="14"/>
      <c r="B232" s="14"/>
      <c r="C232" s="19"/>
      <c r="D232" s="16"/>
      <c r="E232" s="17"/>
      <c r="F232" s="18"/>
      <c r="G232" s="25"/>
      <c r="H232" s="22"/>
      <c r="Y232" s="25"/>
      <c r="Z232" s="27"/>
    </row>
    <row r="233" spans="1:26" ht="12.75" customHeight="1" x14ac:dyDescent="0.2">
      <c r="A233" s="14"/>
      <c r="B233" s="14"/>
      <c r="C233" s="19"/>
      <c r="D233" s="16"/>
      <c r="E233" s="17"/>
      <c r="F233" s="18"/>
      <c r="G233" s="25"/>
      <c r="H233" s="22"/>
      <c r="Y233" s="25"/>
      <c r="Z233" s="27"/>
    </row>
    <row r="234" spans="1:26" ht="12.75" customHeight="1" x14ac:dyDescent="0.2">
      <c r="A234" s="14"/>
      <c r="B234" s="14"/>
      <c r="C234" s="19"/>
      <c r="D234" s="16"/>
      <c r="E234" s="17"/>
      <c r="F234" s="18"/>
      <c r="G234" s="25"/>
      <c r="H234" s="22"/>
      <c r="Y234" s="25"/>
      <c r="Z234" s="27"/>
    </row>
    <row r="235" spans="1:26" ht="12.75" customHeight="1" x14ac:dyDescent="0.2">
      <c r="A235" s="14"/>
      <c r="B235" s="14"/>
      <c r="C235" s="19"/>
      <c r="D235" s="16"/>
      <c r="E235" s="17"/>
      <c r="F235" s="18"/>
      <c r="G235" s="25"/>
      <c r="H235" s="22"/>
      <c r="Y235" s="25"/>
      <c r="Z235" s="27"/>
    </row>
    <row r="236" spans="1:26" ht="12.75" customHeight="1" x14ac:dyDescent="0.2">
      <c r="A236" s="14"/>
      <c r="B236" s="14"/>
      <c r="C236" s="19"/>
      <c r="D236" s="16"/>
      <c r="E236" s="18"/>
      <c r="F236" s="18"/>
      <c r="G236" s="25"/>
      <c r="H236" s="22"/>
      <c r="Y236" s="25"/>
      <c r="Z236" s="27"/>
    </row>
    <row r="237" spans="1:26" ht="12.75" x14ac:dyDescent="0.2">
      <c r="A237" s="11"/>
      <c r="B237" s="12"/>
      <c r="C237" s="12"/>
      <c r="D237" s="12"/>
      <c r="E237" s="13"/>
      <c r="F237" s="13"/>
      <c r="G237" s="26"/>
      <c r="H237" s="22"/>
      <c r="Y237" s="26"/>
      <c r="Z237" s="28"/>
    </row>
    <row r="238" spans="1:26" ht="12.75" customHeight="1" x14ac:dyDescent="0.2">
      <c r="A238" s="14"/>
      <c r="B238" s="14"/>
      <c r="C238" s="15"/>
      <c r="D238" s="16"/>
      <c r="E238" s="17"/>
      <c r="F238" s="18"/>
      <c r="G238" s="25"/>
      <c r="H238" s="22"/>
      <c r="Y238" s="25"/>
      <c r="Z238" s="27"/>
    </row>
    <row r="239" spans="1:26" ht="12.75" customHeight="1" x14ac:dyDescent="0.2">
      <c r="A239" s="14"/>
      <c r="B239" s="14"/>
      <c r="C239" s="15"/>
      <c r="D239" s="16"/>
      <c r="E239" s="17"/>
      <c r="F239" s="18"/>
      <c r="G239" s="25"/>
      <c r="H239" s="22"/>
      <c r="Y239" s="25"/>
      <c r="Z239" s="27"/>
    </row>
    <row r="240" spans="1:26" ht="12.75" x14ac:dyDescent="0.2">
      <c r="A240" s="11"/>
      <c r="B240" s="12"/>
      <c r="C240" s="12"/>
      <c r="D240" s="12"/>
      <c r="E240" s="13"/>
      <c r="F240" s="13"/>
      <c r="G240" s="26"/>
      <c r="H240" s="22"/>
      <c r="Y240" s="26"/>
      <c r="Z240" s="28"/>
    </row>
    <row r="241" spans="1:26" ht="12.75" customHeight="1" x14ac:dyDescent="0.2">
      <c r="A241" s="14"/>
      <c r="B241" s="14"/>
      <c r="C241" s="19"/>
      <c r="D241" s="16"/>
      <c r="E241" s="17"/>
      <c r="F241" s="18"/>
      <c r="G241" s="25"/>
      <c r="H241" s="22"/>
      <c r="Y241" s="25"/>
      <c r="Z241" s="27"/>
    </row>
    <row r="242" spans="1:26" ht="12.75" customHeight="1" x14ac:dyDescent="0.2">
      <c r="A242" s="14"/>
      <c r="B242" s="14"/>
      <c r="C242" s="19"/>
      <c r="D242" s="16"/>
      <c r="E242" s="17"/>
      <c r="F242" s="18"/>
      <c r="G242" s="25"/>
      <c r="H242" s="22"/>
      <c r="Y242" s="25"/>
      <c r="Z242" s="27"/>
    </row>
    <row r="243" spans="1:26" ht="12.75" customHeight="1" x14ac:dyDescent="0.2">
      <c r="A243" s="14"/>
      <c r="B243" s="14"/>
      <c r="C243" s="19"/>
      <c r="D243" s="16"/>
      <c r="E243" s="17"/>
      <c r="F243" s="18"/>
      <c r="G243" s="25"/>
      <c r="H243" s="22"/>
      <c r="Y243" s="25"/>
      <c r="Z243" s="27"/>
    </row>
    <row r="244" spans="1:26" ht="12.75" customHeight="1" x14ac:dyDescent="0.2">
      <c r="A244" s="14"/>
      <c r="B244" s="14"/>
      <c r="C244" s="19"/>
      <c r="D244" s="16"/>
      <c r="E244" s="17"/>
      <c r="F244" s="18"/>
      <c r="G244" s="25"/>
      <c r="H244" s="22"/>
      <c r="Y244" s="25"/>
      <c r="Z244" s="27"/>
    </row>
    <row r="245" spans="1:26" ht="12.75" customHeight="1" x14ac:dyDescent="0.2">
      <c r="A245" s="14"/>
      <c r="B245" s="14"/>
      <c r="C245" s="19"/>
      <c r="D245" s="16"/>
      <c r="E245" s="17"/>
      <c r="F245" s="18"/>
      <c r="G245" s="25"/>
      <c r="H245" s="22"/>
      <c r="Y245" s="25"/>
      <c r="Z245" s="27"/>
    </row>
    <row r="246" spans="1:26" ht="12.75" x14ac:dyDescent="0.2">
      <c r="A246" s="11"/>
      <c r="B246" s="12"/>
      <c r="C246" s="12"/>
      <c r="D246" s="12"/>
      <c r="E246" s="13"/>
      <c r="F246" s="13"/>
      <c r="G246" s="26"/>
      <c r="H246" s="22"/>
      <c r="Y246" s="26"/>
      <c r="Z246" s="28"/>
    </row>
    <row r="247" spans="1:26" ht="12.75" customHeight="1" x14ac:dyDescent="0.2">
      <c r="A247" s="14"/>
      <c r="B247" s="14"/>
      <c r="C247" s="15"/>
      <c r="D247" s="16"/>
      <c r="E247" s="17"/>
      <c r="F247" s="18"/>
      <c r="G247" s="25"/>
      <c r="H247" s="22"/>
      <c r="Y247" s="25"/>
      <c r="Z247" s="27"/>
    </row>
    <row r="248" spans="1:26" ht="12.75" customHeight="1" x14ac:dyDescent="0.2">
      <c r="A248" s="14"/>
      <c r="B248" s="14"/>
      <c r="C248" s="15"/>
      <c r="D248" s="16"/>
      <c r="E248" s="17"/>
      <c r="F248" s="18"/>
      <c r="G248" s="25"/>
      <c r="H248" s="22"/>
      <c r="Y248" s="25"/>
      <c r="Z248" s="27"/>
    </row>
    <row r="249" spans="1:26" ht="12.75" customHeight="1" x14ac:dyDescent="0.2">
      <c r="A249" s="14"/>
      <c r="B249" s="14"/>
      <c r="C249" s="15"/>
      <c r="D249" s="16"/>
      <c r="E249" s="17"/>
      <c r="F249" s="18"/>
      <c r="G249" s="25"/>
      <c r="H249" s="22"/>
      <c r="Y249" s="25"/>
      <c r="Z249" s="27"/>
    </row>
    <row r="250" spans="1:26" ht="12.75" customHeight="1" x14ac:dyDescent="0.2">
      <c r="A250" s="14"/>
      <c r="B250" s="14"/>
      <c r="C250" s="15"/>
      <c r="D250" s="16"/>
      <c r="E250" s="17"/>
      <c r="F250" s="18"/>
      <c r="G250" s="25"/>
      <c r="H250" s="22"/>
      <c r="Y250" s="25"/>
      <c r="Z250" s="27"/>
    </row>
    <row r="251" spans="1:26" ht="12.75" customHeight="1" x14ac:dyDescent="0.2">
      <c r="A251" s="14"/>
      <c r="B251" s="14"/>
      <c r="C251" s="15"/>
      <c r="D251" s="16"/>
      <c r="E251" s="17"/>
      <c r="F251" s="18"/>
      <c r="G251" s="25"/>
      <c r="H251" s="22"/>
      <c r="Y251" s="25"/>
      <c r="Z251" s="27"/>
    </row>
    <row r="252" spans="1:26" ht="12.75" customHeight="1" x14ac:dyDescent="0.2">
      <c r="A252" s="14"/>
      <c r="B252" s="14"/>
      <c r="C252" s="15"/>
      <c r="D252" s="16"/>
      <c r="E252" s="17"/>
      <c r="F252" s="18"/>
      <c r="G252" s="25"/>
      <c r="H252" s="22"/>
      <c r="Y252" s="25"/>
      <c r="Z252" s="27"/>
    </row>
    <row r="253" spans="1:26" ht="12.75" customHeight="1" x14ac:dyDescent="0.2">
      <c r="A253" s="14"/>
      <c r="B253" s="14"/>
      <c r="C253" s="15"/>
      <c r="D253" s="16"/>
      <c r="E253" s="17"/>
      <c r="F253" s="18"/>
      <c r="G253" s="25"/>
      <c r="H253" s="22"/>
      <c r="Y253" s="25"/>
      <c r="Z253" s="27"/>
    </row>
    <row r="254" spans="1:26" ht="12.75" customHeight="1" x14ac:dyDescent="0.2">
      <c r="A254" s="14"/>
      <c r="B254" s="14"/>
      <c r="C254" s="15"/>
      <c r="D254" s="16"/>
      <c r="E254" s="17"/>
      <c r="F254" s="18"/>
      <c r="G254" s="25"/>
      <c r="H254" s="22"/>
      <c r="Y254" s="25"/>
      <c r="Z254" s="27"/>
    </row>
    <row r="255" spans="1:26" ht="12.75" customHeight="1" x14ac:dyDescent="0.2">
      <c r="A255" s="14"/>
      <c r="B255" s="14"/>
      <c r="C255" s="15"/>
      <c r="D255" s="16"/>
      <c r="E255" s="17"/>
      <c r="F255" s="18"/>
      <c r="G255" s="25"/>
      <c r="H255" s="22"/>
      <c r="Y255" s="25"/>
      <c r="Z255" s="27"/>
    </row>
    <row r="256" spans="1:26" ht="12.75" customHeight="1" x14ac:dyDescent="0.2">
      <c r="A256" s="14"/>
      <c r="B256" s="14"/>
      <c r="C256" s="15"/>
      <c r="D256" s="16"/>
      <c r="E256" s="17"/>
      <c r="F256" s="18"/>
      <c r="G256" s="25"/>
      <c r="H256" s="22"/>
      <c r="Y256" s="25"/>
      <c r="Z256" s="27"/>
    </row>
    <row r="257" spans="1:26" ht="12.75" customHeight="1" x14ac:dyDescent="0.2">
      <c r="A257" s="14"/>
      <c r="B257" s="14"/>
      <c r="C257" s="15"/>
      <c r="D257" s="16"/>
      <c r="E257" s="17"/>
      <c r="F257" s="18"/>
      <c r="G257" s="25"/>
      <c r="H257" s="22"/>
      <c r="Y257" s="25"/>
      <c r="Z257" s="27"/>
    </row>
    <row r="258" spans="1:26" ht="12.75" customHeight="1" x14ac:dyDescent="0.2">
      <c r="A258" s="14"/>
      <c r="B258" s="14"/>
      <c r="C258" s="15"/>
      <c r="D258" s="16"/>
      <c r="E258" s="17"/>
      <c r="F258" s="18"/>
      <c r="G258" s="25"/>
      <c r="H258" s="22"/>
      <c r="Y258" s="25"/>
      <c r="Z258" s="27"/>
    </row>
    <row r="259" spans="1:26" ht="12.75" customHeight="1" x14ac:dyDescent="0.2">
      <c r="A259" s="14"/>
      <c r="B259" s="14"/>
      <c r="C259" s="15"/>
      <c r="D259" s="16"/>
      <c r="E259" s="17"/>
      <c r="F259" s="18"/>
      <c r="G259" s="25"/>
      <c r="H259" s="22"/>
      <c r="Y259" s="25"/>
      <c r="Z259" s="27"/>
    </row>
    <row r="260" spans="1:26" ht="12.75" customHeight="1" x14ac:dyDescent="0.2">
      <c r="A260" s="14"/>
      <c r="B260" s="14"/>
      <c r="C260" s="15"/>
      <c r="D260" s="16"/>
      <c r="E260" s="17"/>
      <c r="F260" s="18"/>
      <c r="G260" s="25"/>
      <c r="H260" s="22"/>
      <c r="Y260" s="25"/>
      <c r="Z260" s="27"/>
    </row>
    <row r="261" spans="1:26" ht="12.75" customHeight="1" x14ac:dyDescent="0.2">
      <c r="A261" s="14"/>
      <c r="B261" s="14"/>
      <c r="C261" s="15"/>
      <c r="D261" s="16"/>
      <c r="E261" s="17"/>
      <c r="F261" s="18"/>
      <c r="G261" s="25"/>
      <c r="H261" s="22"/>
      <c r="Y261" s="25"/>
      <c r="Z261" s="27"/>
    </row>
    <row r="262" spans="1:26" ht="12.75" customHeight="1" x14ac:dyDescent="0.2">
      <c r="A262" s="14"/>
      <c r="B262" s="14"/>
      <c r="C262" s="15"/>
      <c r="D262" s="16"/>
      <c r="E262" s="17"/>
      <c r="F262" s="18"/>
      <c r="G262" s="25"/>
      <c r="H262" s="22"/>
      <c r="Y262" s="25"/>
      <c r="Z262" s="27"/>
    </row>
    <row r="263" spans="1:26" ht="12.75" x14ac:dyDescent="0.2">
      <c r="A263" s="11"/>
      <c r="B263" s="12"/>
      <c r="C263" s="12"/>
      <c r="D263" s="12"/>
      <c r="E263" s="13"/>
      <c r="F263" s="13"/>
      <c r="G263" s="26"/>
      <c r="H263" s="22"/>
      <c r="Y263" s="26"/>
      <c r="Z263" s="28"/>
    </row>
    <row r="264" spans="1:26" ht="12.75" customHeight="1" x14ac:dyDescent="0.2">
      <c r="A264" s="14"/>
      <c r="B264" s="14"/>
      <c r="C264" s="19"/>
      <c r="D264" s="16"/>
      <c r="E264" s="17"/>
      <c r="F264" s="18"/>
      <c r="G264" s="25"/>
      <c r="H264" s="22"/>
      <c r="Y264" s="25"/>
      <c r="Z264" s="27"/>
    </row>
    <row r="265" spans="1:26" ht="12.75" x14ac:dyDescent="0.2">
      <c r="A265" s="11"/>
      <c r="B265" s="12"/>
      <c r="C265" s="12"/>
      <c r="D265" s="12"/>
      <c r="E265" s="13"/>
      <c r="F265" s="13"/>
      <c r="G265" s="26"/>
      <c r="H265" s="22"/>
      <c r="Y265" s="26"/>
      <c r="Z265" s="28"/>
    </row>
    <row r="266" spans="1:26" ht="12.75" customHeight="1" x14ac:dyDescent="0.2">
      <c r="A266" s="14"/>
      <c r="B266" s="14"/>
      <c r="C266" s="19"/>
      <c r="D266" s="16"/>
      <c r="E266" s="17"/>
      <c r="F266" s="18"/>
      <c r="G266" s="25"/>
      <c r="H266" s="22"/>
      <c r="Y266" s="25"/>
      <c r="Z266" s="27"/>
    </row>
    <row r="267" spans="1:26" ht="12.75" customHeight="1" x14ac:dyDescent="0.2">
      <c r="A267" s="11"/>
      <c r="B267" s="12"/>
      <c r="C267" s="12"/>
      <c r="D267" s="12"/>
      <c r="E267" s="13"/>
      <c r="F267" s="13"/>
      <c r="G267" s="26"/>
      <c r="H267" s="22"/>
      <c r="Y267" s="26"/>
      <c r="Z267" s="28"/>
    </row>
    <row r="268" spans="1:26" ht="12.75" x14ac:dyDescent="0.2">
      <c r="A268" s="11"/>
      <c r="B268" s="12"/>
      <c r="C268" s="12"/>
      <c r="D268" s="12"/>
      <c r="E268" s="13"/>
      <c r="F268" s="13"/>
      <c r="G268" s="26"/>
      <c r="H268" s="22"/>
      <c r="Y268" s="26"/>
      <c r="Z268" s="28"/>
    </row>
    <row r="269" spans="1:26" ht="12.75" customHeight="1" x14ac:dyDescent="0.2">
      <c r="A269" s="14"/>
      <c r="B269" s="14"/>
      <c r="C269" s="19"/>
      <c r="D269" s="16"/>
      <c r="E269" s="17"/>
      <c r="F269" s="18"/>
      <c r="G269" s="25"/>
      <c r="H269" s="22"/>
      <c r="Y269" s="25"/>
      <c r="Z269" s="27"/>
    </row>
    <row r="270" spans="1:26" ht="12.75" customHeight="1" x14ac:dyDescent="0.2">
      <c r="A270" s="14"/>
      <c r="B270" s="14"/>
      <c r="C270" s="19"/>
      <c r="D270" s="16"/>
      <c r="E270" s="17"/>
      <c r="F270" s="18"/>
      <c r="G270" s="25"/>
      <c r="H270" s="22"/>
      <c r="Y270" s="25"/>
      <c r="Z270" s="27"/>
    </row>
    <row r="271" spans="1:26" ht="12.75" customHeight="1" x14ac:dyDescent="0.2">
      <c r="A271" s="14"/>
      <c r="B271" s="14"/>
      <c r="C271" s="19"/>
      <c r="D271" s="16"/>
      <c r="E271" s="18"/>
      <c r="F271" s="18"/>
      <c r="G271" s="25"/>
      <c r="H271" s="22"/>
      <c r="K271" s="4"/>
      <c r="Y271" s="25"/>
      <c r="Z271" s="27"/>
    </row>
    <row r="272" spans="1:26" ht="12.75" customHeight="1" x14ac:dyDescent="0.2">
      <c r="A272" s="14"/>
      <c r="B272" s="14"/>
      <c r="C272" s="19"/>
      <c r="D272" s="16"/>
      <c r="E272" s="17"/>
      <c r="F272" s="18"/>
      <c r="G272" s="25"/>
      <c r="H272" s="22"/>
      <c r="Y272" s="25"/>
      <c r="Z272" s="27"/>
    </row>
    <row r="273" spans="1:26" ht="12.75" customHeight="1" x14ac:dyDescent="0.2">
      <c r="A273" s="14"/>
      <c r="B273" s="14"/>
      <c r="C273" s="19"/>
      <c r="D273" s="16"/>
      <c r="E273" s="17"/>
      <c r="F273" s="18"/>
      <c r="G273" s="25"/>
      <c r="H273" s="22"/>
      <c r="Y273" s="25"/>
      <c r="Z273" s="27"/>
    </row>
    <row r="274" spans="1:26" ht="12.75" customHeight="1" x14ac:dyDescent="0.2">
      <c r="A274" s="14"/>
      <c r="B274" s="14"/>
      <c r="C274" s="19"/>
      <c r="D274" s="16"/>
      <c r="E274" s="17"/>
      <c r="F274" s="18"/>
      <c r="G274" s="25"/>
      <c r="H274" s="22"/>
      <c r="Y274" s="25"/>
      <c r="Z274" s="27"/>
    </row>
    <row r="275" spans="1:26" ht="12.75" x14ac:dyDescent="0.2">
      <c r="A275" s="11"/>
      <c r="B275" s="12"/>
      <c r="C275" s="12"/>
      <c r="D275" s="12"/>
      <c r="E275" s="13"/>
      <c r="F275" s="13"/>
      <c r="G275" s="26"/>
      <c r="H275" s="22"/>
      <c r="Y275" s="26"/>
      <c r="Z275" s="28"/>
    </row>
    <row r="276" spans="1:26" ht="12.75" customHeight="1" x14ac:dyDescent="0.2">
      <c r="A276" s="14"/>
      <c r="B276" s="14"/>
      <c r="C276" s="19"/>
      <c r="D276" s="16"/>
      <c r="E276" s="17"/>
      <c r="F276" s="18"/>
      <c r="G276" s="25"/>
      <c r="H276" s="22"/>
      <c r="Y276" s="25"/>
      <c r="Z276" s="27"/>
    </row>
    <row r="277" spans="1:26" ht="12.75" customHeight="1" x14ac:dyDescent="0.2">
      <c r="A277" s="14"/>
      <c r="B277" s="14"/>
      <c r="C277" s="19"/>
      <c r="D277" s="16"/>
      <c r="E277" s="18"/>
      <c r="F277" s="18"/>
      <c r="G277" s="25"/>
      <c r="H277" s="22"/>
      <c r="Y277" s="25"/>
      <c r="Z277" s="27"/>
    </row>
    <row r="278" spans="1:26" ht="12.75" customHeight="1" x14ac:dyDescent="0.2">
      <c r="A278" s="14"/>
      <c r="B278" s="14"/>
      <c r="C278" s="19"/>
      <c r="D278" s="16"/>
      <c r="E278" s="18"/>
      <c r="F278" s="18"/>
      <c r="G278" s="25"/>
      <c r="H278" s="22"/>
      <c r="Y278" s="25"/>
      <c r="Z278" s="27"/>
    </row>
    <row r="279" spans="1:26" ht="12.75" customHeight="1" x14ac:dyDescent="0.2">
      <c r="A279" s="14"/>
      <c r="B279" s="14"/>
      <c r="C279" s="19"/>
      <c r="D279" s="16"/>
      <c r="E279" s="18"/>
      <c r="F279" s="18"/>
      <c r="G279" s="25"/>
      <c r="H279" s="22"/>
      <c r="Y279" s="25"/>
      <c r="Z279" s="27"/>
    </row>
    <row r="280" spans="1:26" ht="12.75" customHeight="1" x14ac:dyDescent="0.2">
      <c r="A280" s="14"/>
      <c r="B280" s="14"/>
      <c r="C280" s="19"/>
      <c r="D280" s="16"/>
      <c r="E280" s="18"/>
      <c r="F280" s="18"/>
      <c r="G280" s="25"/>
      <c r="H280" s="22"/>
      <c r="Y280" s="25"/>
      <c r="Z280" s="27"/>
    </row>
    <row r="281" spans="1:26" ht="12.75" customHeight="1" x14ac:dyDescent="0.2">
      <c r="A281" s="14"/>
      <c r="B281" s="14"/>
      <c r="C281" s="19"/>
      <c r="D281" s="16"/>
      <c r="E281" s="18"/>
      <c r="F281" s="18"/>
      <c r="G281" s="25"/>
      <c r="H281" s="22"/>
      <c r="Y281" s="25"/>
      <c r="Z281" s="27"/>
    </row>
    <row r="282" spans="1:26" ht="12.75" customHeight="1" x14ac:dyDescent="0.2">
      <c r="A282" s="14"/>
      <c r="B282" s="14"/>
      <c r="C282" s="19"/>
      <c r="D282" s="16"/>
      <c r="E282" s="18"/>
      <c r="F282" s="18"/>
      <c r="G282" s="25"/>
      <c r="H282" s="22"/>
      <c r="Y282" s="25"/>
      <c r="Z282" s="27"/>
    </row>
    <row r="283" spans="1:26" ht="12.75" customHeight="1" x14ac:dyDescent="0.2">
      <c r="A283" s="14"/>
      <c r="B283" s="14"/>
      <c r="C283" s="19"/>
      <c r="D283" s="16"/>
      <c r="E283" s="18"/>
      <c r="F283" s="18"/>
      <c r="G283" s="25"/>
      <c r="H283" s="22"/>
      <c r="Y283" s="25"/>
      <c r="Z283" s="27"/>
    </row>
    <row r="284" spans="1:26" ht="12.75" customHeight="1" x14ac:dyDescent="0.2">
      <c r="A284" s="14"/>
      <c r="B284" s="14"/>
      <c r="C284" s="19"/>
      <c r="D284" s="16"/>
      <c r="E284" s="18"/>
      <c r="F284" s="18"/>
      <c r="G284" s="25"/>
      <c r="H284" s="22"/>
      <c r="Y284" s="25"/>
      <c r="Z284" s="27"/>
    </row>
    <row r="285" spans="1:26" ht="12.75" customHeight="1" x14ac:dyDescent="0.2">
      <c r="A285" s="14"/>
      <c r="B285" s="14"/>
      <c r="C285" s="19"/>
      <c r="D285" s="16"/>
      <c r="E285" s="18"/>
      <c r="F285" s="18"/>
      <c r="G285" s="25"/>
      <c r="H285" s="22"/>
      <c r="Y285" s="25"/>
      <c r="Z285" s="27"/>
    </row>
    <row r="286" spans="1:26" ht="12.75" customHeight="1" x14ac:dyDescent="0.2">
      <c r="A286" s="14"/>
      <c r="B286" s="14"/>
      <c r="C286" s="19"/>
      <c r="D286" s="16"/>
      <c r="E286" s="17"/>
      <c r="F286" s="18"/>
      <c r="G286" s="25"/>
      <c r="H286" s="22"/>
      <c r="Y286" s="25"/>
      <c r="Z286" s="27"/>
    </row>
    <row r="287" spans="1:26" ht="12.75" customHeight="1" x14ac:dyDescent="0.2">
      <c r="A287" s="14"/>
      <c r="B287" s="14"/>
      <c r="C287" s="19"/>
      <c r="D287" s="16"/>
      <c r="E287" s="17"/>
      <c r="F287" s="18"/>
      <c r="G287" s="25"/>
      <c r="H287" s="22"/>
      <c r="Y287" s="25"/>
      <c r="Z287" s="27"/>
    </row>
    <row r="288" spans="1:26" ht="12.75" customHeight="1" x14ac:dyDescent="0.2">
      <c r="A288" s="14"/>
      <c r="B288" s="14"/>
      <c r="C288" s="19"/>
      <c r="D288" s="16"/>
      <c r="E288" s="18"/>
      <c r="F288" s="18"/>
      <c r="G288" s="25"/>
      <c r="H288" s="22"/>
      <c r="Y288" s="25"/>
      <c r="Z288" s="27"/>
    </row>
    <row r="289" spans="1:26" ht="12.75" customHeight="1" x14ac:dyDescent="0.2">
      <c r="A289" s="14"/>
      <c r="B289" s="14"/>
      <c r="C289" s="19"/>
      <c r="D289" s="16"/>
      <c r="E289" s="17"/>
      <c r="F289" s="18"/>
      <c r="G289" s="25"/>
      <c r="H289" s="22"/>
      <c r="Y289" s="25"/>
      <c r="Z289" s="27"/>
    </row>
    <row r="290" spans="1:26" ht="12.75" customHeight="1" x14ac:dyDescent="0.2">
      <c r="A290" s="14"/>
      <c r="B290" s="14"/>
      <c r="C290" s="19"/>
      <c r="D290" s="16"/>
      <c r="E290" s="18"/>
      <c r="F290" s="17"/>
      <c r="G290" s="25"/>
      <c r="H290" s="22"/>
      <c r="Y290" s="25"/>
      <c r="Z290" s="27"/>
    </row>
    <row r="291" spans="1:26" ht="12.75" customHeight="1" x14ac:dyDescent="0.2">
      <c r="A291" s="14"/>
      <c r="B291" s="14"/>
      <c r="C291" s="19"/>
      <c r="D291" s="16"/>
      <c r="E291" s="17"/>
      <c r="F291" s="18"/>
      <c r="G291" s="25"/>
      <c r="H291" s="22"/>
      <c r="Y291" s="25"/>
      <c r="Z291" s="27"/>
    </row>
    <row r="292" spans="1:26" ht="12.75" customHeight="1" x14ac:dyDescent="0.2">
      <c r="A292" s="14"/>
      <c r="B292" s="14"/>
      <c r="C292" s="19"/>
      <c r="D292" s="16"/>
      <c r="E292" s="18"/>
      <c r="F292" s="17"/>
      <c r="G292" s="25"/>
      <c r="H292" s="22"/>
      <c r="Y292" s="25"/>
      <c r="Z292" s="27"/>
    </row>
    <row r="293" spans="1:26" ht="12.75" customHeight="1" x14ac:dyDescent="0.2">
      <c r="A293" s="14"/>
      <c r="B293" s="14"/>
      <c r="C293" s="19"/>
      <c r="D293" s="16"/>
      <c r="E293" s="17"/>
      <c r="F293" s="18"/>
      <c r="G293" s="25"/>
      <c r="H293" s="22"/>
      <c r="Y293" s="25"/>
      <c r="Z293" s="27"/>
    </row>
    <row r="294" spans="1:26" ht="12.75" customHeight="1" x14ac:dyDescent="0.2">
      <c r="A294" s="14"/>
      <c r="B294" s="14"/>
      <c r="C294" s="19"/>
      <c r="D294" s="16"/>
      <c r="E294" s="17"/>
      <c r="F294" s="18"/>
      <c r="G294" s="25"/>
      <c r="H294" s="22"/>
      <c r="Y294" s="25"/>
      <c r="Z294" s="27"/>
    </row>
    <row r="295" spans="1:26" ht="12.75" customHeight="1" x14ac:dyDescent="0.2">
      <c r="A295" s="14"/>
      <c r="B295" s="14"/>
      <c r="C295" s="19"/>
      <c r="D295" s="16"/>
      <c r="E295" s="17"/>
      <c r="F295" s="18"/>
      <c r="G295" s="25"/>
      <c r="H295" s="22"/>
      <c r="Y295" s="25"/>
      <c r="Z295" s="27"/>
    </row>
    <row r="296" spans="1:26" ht="12.75" customHeight="1" x14ac:dyDescent="0.2">
      <c r="A296" s="14"/>
      <c r="B296" s="14"/>
      <c r="C296" s="19"/>
      <c r="D296" s="16"/>
      <c r="E296" s="17"/>
      <c r="F296" s="17"/>
      <c r="G296" s="25"/>
      <c r="H296" s="22"/>
      <c r="Y296" s="25"/>
      <c r="Z296" s="27"/>
    </row>
    <row r="297" spans="1:26" ht="12.75" customHeight="1" x14ac:dyDescent="0.2">
      <c r="A297" s="14"/>
      <c r="B297" s="14"/>
      <c r="C297" s="19"/>
      <c r="D297" s="16"/>
      <c r="E297" s="17"/>
      <c r="F297" s="18"/>
      <c r="G297" s="25"/>
      <c r="H297" s="22"/>
      <c r="Y297" s="25"/>
      <c r="Z297" s="27"/>
    </row>
    <row r="298" spans="1:26" ht="12.75" customHeight="1" x14ac:dyDescent="0.2">
      <c r="A298" s="14"/>
      <c r="B298" s="14"/>
      <c r="C298" s="19"/>
      <c r="D298" s="16"/>
      <c r="E298" s="17"/>
      <c r="F298" s="18"/>
      <c r="G298" s="25"/>
      <c r="H298" s="22"/>
      <c r="Y298" s="25"/>
      <c r="Z298" s="27"/>
    </row>
    <row r="299" spans="1:26" ht="12.75" customHeight="1" x14ac:dyDescent="0.2">
      <c r="A299" s="14"/>
      <c r="B299" s="14"/>
      <c r="C299" s="19"/>
      <c r="D299" s="16"/>
      <c r="E299" s="17"/>
      <c r="F299" s="18"/>
      <c r="G299" s="25"/>
      <c r="H299" s="22"/>
      <c r="Y299" s="25"/>
      <c r="Z299" s="27"/>
    </row>
    <row r="300" spans="1:26" ht="12.75" customHeight="1" x14ac:dyDescent="0.2">
      <c r="A300" s="14"/>
      <c r="B300" s="14"/>
      <c r="C300" s="19"/>
      <c r="D300" s="16"/>
      <c r="E300" s="18"/>
      <c r="F300" s="17"/>
      <c r="G300" s="25"/>
      <c r="H300" s="22"/>
      <c r="Y300" s="25"/>
      <c r="Z300" s="27"/>
    </row>
    <row r="301" spans="1:26" ht="12.75" customHeight="1" x14ac:dyDescent="0.2">
      <c r="A301" s="14"/>
      <c r="B301" s="14"/>
      <c r="C301" s="19"/>
      <c r="D301" s="16"/>
      <c r="E301" s="17"/>
      <c r="F301" s="18"/>
      <c r="G301" s="25"/>
      <c r="H301" s="22"/>
      <c r="Y301" s="25"/>
      <c r="Z301" s="27"/>
    </row>
    <row r="302" spans="1:26" ht="12.75" customHeight="1" x14ac:dyDescent="0.2">
      <c r="A302" s="14"/>
      <c r="B302" s="14"/>
      <c r="C302" s="19"/>
      <c r="D302" s="16"/>
      <c r="E302" s="18"/>
      <c r="F302" s="17"/>
      <c r="G302" s="25"/>
      <c r="H302" s="22"/>
      <c r="Y302" s="25"/>
      <c r="Z302" s="27"/>
    </row>
    <row r="303" spans="1:26" ht="12.75" customHeight="1" x14ac:dyDescent="0.2">
      <c r="A303" s="14"/>
      <c r="B303" s="14"/>
      <c r="C303" s="19"/>
      <c r="D303" s="16"/>
      <c r="E303" s="17"/>
      <c r="F303" s="18"/>
      <c r="G303" s="25"/>
      <c r="H303" s="22"/>
      <c r="Y303" s="25"/>
      <c r="Z303" s="27"/>
    </row>
    <row r="304" spans="1:26" ht="12.75" customHeight="1" x14ac:dyDescent="0.2">
      <c r="A304" s="14"/>
      <c r="B304" s="14"/>
      <c r="C304" s="19"/>
      <c r="D304" s="20"/>
      <c r="E304" s="18"/>
      <c r="F304" s="17"/>
      <c r="G304" s="25"/>
      <c r="H304" s="22"/>
      <c r="Y304" s="25"/>
      <c r="Z304" s="27"/>
    </row>
    <row r="305" spans="1:26" ht="12.75" customHeight="1" x14ac:dyDescent="0.2">
      <c r="A305" s="14"/>
      <c r="B305" s="14"/>
      <c r="C305" s="19"/>
      <c r="D305" s="16"/>
      <c r="E305" s="18"/>
      <c r="F305" s="18"/>
      <c r="G305" s="25"/>
      <c r="H305" s="22"/>
      <c r="Y305" s="25"/>
      <c r="Z305" s="27"/>
    </row>
    <row r="306" spans="1:26" ht="12.75" customHeight="1" x14ac:dyDescent="0.2">
      <c r="A306" s="14"/>
      <c r="B306" s="14"/>
      <c r="C306" s="19"/>
      <c r="D306" s="16"/>
      <c r="E306" s="17"/>
      <c r="F306" s="17"/>
      <c r="G306" s="25"/>
      <c r="H306" s="22"/>
      <c r="Y306" s="25"/>
      <c r="Z306" s="27"/>
    </row>
    <row r="307" spans="1:26" ht="12.75" customHeight="1" x14ac:dyDescent="0.2">
      <c r="A307" s="14"/>
      <c r="B307" s="14"/>
      <c r="C307" s="19"/>
      <c r="D307" s="16"/>
      <c r="E307" s="18"/>
      <c r="F307" s="17"/>
      <c r="G307" s="25"/>
      <c r="H307" s="22"/>
      <c r="Y307" s="25"/>
      <c r="Z307" s="27"/>
    </row>
    <row r="308" spans="1:26" ht="12.75" customHeight="1" x14ac:dyDescent="0.2">
      <c r="A308" s="14"/>
      <c r="B308" s="14"/>
      <c r="C308" s="19"/>
      <c r="D308" s="16"/>
      <c r="E308" s="18"/>
      <c r="F308" s="17"/>
      <c r="G308" s="25"/>
      <c r="H308" s="22"/>
      <c r="Y308" s="25"/>
      <c r="Z308" s="27"/>
    </row>
    <row r="309" spans="1:26" ht="12.75" customHeight="1" x14ac:dyDescent="0.2">
      <c r="A309" s="14"/>
      <c r="B309" s="14"/>
      <c r="C309" s="19"/>
      <c r="D309" s="16"/>
      <c r="E309" s="18"/>
      <c r="F309" s="18"/>
      <c r="G309" s="25"/>
      <c r="H309" s="22"/>
      <c r="Y309" s="25"/>
      <c r="Z309" s="27"/>
    </row>
    <row r="310" spans="1:26" ht="12.75" customHeight="1" x14ac:dyDescent="0.2">
      <c r="A310" s="14"/>
      <c r="B310" s="14"/>
      <c r="C310" s="19"/>
      <c r="D310" s="16"/>
      <c r="E310" s="18"/>
      <c r="F310" s="17"/>
      <c r="G310" s="25"/>
      <c r="H310" s="22"/>
      <c r="Y310" s="25"/>
      <c r="Z310" s="27"/>
    </row>
    <row r="311" spans="1:26" ht="12.75" customHeight="1" x14ac:dyDescent="0.2">
      <c r="A311" s="14"/>
      <c r="B311" s="14"/>
      <c r="C311" s="19"/>
      <c r="D311" s="16"/>
      <c r="E311" s="18"/>
      <c r="F311" s="18"/>
      <c r="G311" s="25"/>
      <c r="H311" s="22"/>
      <c r="Y311" s="25"/>
      <c r="Z311" s="27"/>
    </row>
    <row r="312" spans="1:26" ht="12.75" customHeight="1" x14ac:dyDescent="0.2">
      <c r="A312" s="14"/>
      <c r="B312" s="14"/>
      <c r="C312" s="19"/>
      <c r="D312" s="16"/>
      <c r="E312" s="17"/>
      <c r="F312" s="17"/>
      <c r="G312" s="25"/>
      <c r="H312" s="22"/>
      <c r="Y312" s="25"/>
      <c r="Z312" s="27"/>
    </row>
    <row r="313" spans="1:26" ht="12.75" customHeight="1" x14ac:dyDescent="0.2">
      <c r="A313" s="14"/>
      <c r="B313" s="14"/>
      <c r="C313" s="19"/>
      <c r="D313" s="16"/>
      <c r="E313" s="18"/>
      <c r="F313" s="18"/>
      <c r="G313" s="25"/>
      <c r="H313" s="22"/>
      <c r="Y313" s="25"/>
      <c r="Z313" s="27"/>
    </row>
    <row r="314" spans="1:26" ht="12.75" customHeight="1" x14ac:dyDescent="0.2">
      <c r="A314" s="14"/>
      <c r="B314" s="14"/>
      <c r="C314" s="19"/>
      <c r="D314" s="16"/>
      <c r="E314" s="18"/>
      <c r="F314" s="18"/>
      <c r="G314" s="25"/>
      <c r="H314" s="22"/>
      <c r="Y314" s="25"/>
      <c r="Z314" s="27"/>
    </row>
    <row r="315" spans="1:26" ht="12.75" customHeight="1" x14ac:dyDescent="0.2">
      <c r="A315" s="14"/>
      <c r="B315" s="14"/>
      <c r="C315" s="19"/>
      <c r="D315" s="16"/>
      <c r="E315" s="17"/>
      <c r="F315" s="18"/>
      <c r="G315" s="25"/>
      <c r="H315" s="22"/>
      <c r="Y315" s="25"/>
      <c r="Z315" s="27"/>
    </row>
    <row r="316" spans="1:26" ht="12.75" customHeight="1" x14ac:dyDescent="0.2">
      <c r="A316" s="14"/>
      <c r="B316" s="14"/>
      <c r="C316" s="19"/>
      <c r="D316" s="16"/>
      <c r="E316" s="18"/>
      <c r="F316" s="18"/>
      <c r="G316" s="25"/>
      <c r="H316" s="22"/>
      <c r="Y316" s="25"/>
      <c r="Z316" s="27"/>
    </row>
    <row r="317" spans="1:26" ht="12.75" customHeight="1" x14ac:dyDescent="0.2">
      <c r="A317" s="14"/>
      <c r="B317" s="14"/>
      <c r="C317" s="19"/>
      <c r="D317" s="16"/>
      <c r="E317" s="18"/>
      <c r="F317" s="18"/>
      <c r="G317" s="25"/>
      <c r="H317" s="22"/>
      <c r="Y317" s="25"/>
      <c r="Z317" s="27"/>
    </row>
    <row r="318" spans="1:26" ht="12.75" customHeight="1" x14ac:dyDescent="0.2">
      <c r="A318" s="14"/>
      <c r="B318" s="14"/>
      <c r="C318" s="19"/>
      <c r="D318" s="16"/>
      <c r="E318" s="18"/>
      <c r="F318" s="18"/>
      <c r="G318" s="25"/>
      <c r="H318" s="22"/>
      <c r="Y318" s="25"/>
      <c r="Z318" s="27"/>
    </row>
    <row r="319" spans="1:26" ht="12.75" customHeight="1" x14ac:dyDescent="0.2">
      <c r="A319" s="14"/>
      <c r="B319" s="14"/>
      <c r="C319" s="19"/>
      <c r="D319" s="16"/>
      <c r="E319" s="18"/>
      <c r="F319" s="17"/>
      <c r="G319" s="25"/>
      <c r="H319" s="22"/>
      <c r="Y319" s="25"/>
      <c r="Z319" s="27"/>
    </row>
    <row r="320" spans="1:26" ht="12.75" customHeight="1" x14ac:dyDescent="0.2">
      <c r="A320" s="14"/>
      <c r="B320" s="14"/>
      <c r="C320" s="19"/>
      <c r="D320" s="16"/>
      <c r="E320" s="18"/>
      <c r="F320" s="18"/>
      <c r="G320" s="25"/>
      <c r="H320" s="22"/>
      <c r="Y320" s="25"/>
      <c r="Z320" s="27"/>
    </row>
    <row r="321" spans="1:26" ht="12.75" customHeight="1" x14ac:dyDescent="0.2">
      <c r="A321" s="14"/>
      <c r="B321" s="14"/>
      <c r="C321" s="19"/>
      <c r="D321" s="16"/>
      <c r="E321" s="18"/>
      <c r="F321" s="18"/>
      <c r="G321" s="25"/>
      <c r="H321" s="22"/>
      <c r="Y321" s="25"/>
      <c r="Z321" s="27"/>
    </row>
    <row r="322" spans="1:26" ht="12.75" customHeight="1" x14ac:dyDescent="0.2">
      <c r="A322" s="14"/>
      <c r="B322" s="14"/>
      <c r="C322" s="19"/>
      <c r="D322" s="16"/>
      <c r="E322" s="18"/>
      <c r="F322" s="18"/>
      <c r="G322" s="25"/>
      <c r="H322" s="22"/>
      <c r="Y322" s="25"/>
      <c r="Z322" s="27"/>
    </row>
    <row r="323" spans="1:26" ht="12.75" customHeight="1" x14ac:dyDescent="0.2">
      <c r="A323" s="14"/>
      <c r="B323" s="14"/>
      <c r="C323" s="19"/>
      <c r="D323" s="16"/>
      <c r="E323" s="18"/>
      <c r="F323" s="18"/>
      <c r="G323" s="25"/>
      <c r="H323" s="22"/>
      <c r="Y323" s="25"/>
      <c r="Z323" s="27"/>
    </row>
    <row r="324" spans="1:26" ht="12.75" customHeight="1" x14ac:dyDescent="0.2">
      <c r="A324" s="14"/>
      <c r="B324" s="14"/>
      <c r="C324" s="19"/>
      <c r="D324" s="16"/>
      <c r="E324" s="18"/>
      <c r="F324" s="18"/>
      <c r="G324" s="25"/>
      <c r="H324" s="22"/>
      <c r="Y324" s="25"/>
      <c r="Z324" s="27"/>
    </row>
    <row r="325" spans="1:26" ht="12.75" customHeight="1" x14ac:dyDescent="0.2">
      <c r="A325" s="14"/>
      <c r="B325" s="14"/>
      <c r="C325" s="19"/>
      <c r="D325" s="16"/>
      <c r="E325" s="18"/>
      <c r="F325" s="18"/>
      <c r="G325" s="25"/>
      <c r="H325" s="22"/>
      <c r="Y325" s="25"/>
      <c r="Z325" s="27"/>
    </row>
    <row r="326" spans="1:26" ht="12.75" customHeight="1" x14ac:dyDescent="0.2">
      <c r="A326" s="14"/>
      <c r="B326" s="14"/>
      <c r="C326" s="19"/>
      <c r="D326" s="16"/>
      <c r="E326" s="18"/>
      <c r="F326" s="18"/>
      <c r="G326" s="25"/>
      <c r="H326" s="22"/>
      <c r="Y326" s="25"/>
      <c r="Z326" s="27"/>
    </row>
    <row r="327" spans="1:26" ht="12.75" customHeight="1" x14ac:dyDescent="0.2">
      <c r="A327" s="14"/>
      <c r="B327" s="14"/>
      <c r="C327" s="19"/>
      <c r="D327" s="16"/>
      <c r="E327" s="18"/>
      <c r="F327" s="18"/>
      <c r="G327" s="25"/>
      <c r="H327" s="22"/>
      <c r="Y327" s="25"/>
      <c r="Z327" s="27"/>
    </row>
    <row r="328" spans="1:26" ht="12.75" customHeight="1" x14ac:dyDescent="0.2">
      <c r="A328" s="14"/>
      <c r="B328" s="14"/>
      <c r="C328" s="19"/>
      <c r="D328" s="16"/>
      <c r="E328" s="18"/>
      <c r="F328" s="18"/>
      <c r="G328" s="25"/>
      <c r="H328" s="22"/>
      <c r="Y328" s="25"/>
      <c r="Z328" s="27"/>
    </row>
    <row r="329" spans="1:26" ht="12.75" customHeight="1" x14ac:dyDescent="0.2">
      <c r="A329" s="14"/>
      <c r="B329" s="14"/>
      <c r="C329" s="19"/>
      <c r="D329" s="16"/>
      <c r="E329" s="17"/>
      <c r="F329" s="18"/>
      <c r="G329" s="25"/>
      <c r="H329" s="22"/>
      <c r="Y329" s="25"/>
      <c r="Z329" s="27"/>
    </row>
    <row r="330" spans="1:26" ht="12.75" customHeight="1" x14ac:dyDescent="0.2">
      <c r="A330" s="14"/>
      <c r="B330" s="14"/>
      <c r="C330" s="19"/>
      <c r="D330" s="16"/>
      <c r="E330" s="18"/>
      <c r="F330" s="18"/>
      <c r="G330" s="25"/>
      <c r="H330" s="22"/>
      <c r="Y330" s="25"/>
      <c r="Z330" s="27"/>
    </row>
    <row r="331" spans="1:26" ht="12.75" customHeight="1" x14ac:dyDescent="0.2">
      <c r="A331" s="14"/>
      <c r="B331" s="14"/>
      <c r="C331" s="19"/>
      <c r="D331" s="16"/>
      <c r="E331" s="18"/>
      <c r="F331" s="18"/>
      <c r="G331" s="25"/>
      <c r="H331" s="22"/>
      <c r="Y331" s="25"/>
      <c r="Z331" s="27"/>
    </row>
    <row r="332" spans="1:26" ht="12.75" customHeight="1" x14ac:dyDescent="0.2">
      <c r="A332" s="14"/>
      <c r="B332" s="14"/>
      <c r="C332" s="19"/>
      <c r="D332" s="16"/>
      <c r="E332" s="18"/>
      <c r="F332" s="18"/>
      <c r="G332" s="25"/>
      <c r="H332" s="22"/>
      <c r="Y332" s="25"/>
      <c r="Z332" s="27"/>
    </row>
    <row r="333" spans="1:26" ht="12.75" customHeight="1" x14ac:dyDescent="0.2">
      <c r="A333" s="14"/>
      <c r="B333" s="14"/>
      <c r="C333" s="19"/>
      <c r="D333" s="16"/>
      <c r="E333" s="18"/>
      <c r="F333" s="18"/>
      <c r="G333" s="25"/>
      <c r="H333" s="22"/>
      <c r="Y333" s="25"/>
      <c r="Z333" s="27"/>
    </row>
    <row r="334" spans="1:26" ht="12.75" customHeight="1" x14ac:dyDescent="0.2">
      <c r="A334" s="14"/>
      <c r="B334" s="14"/>
      <c r="C334" s="19"/>
      <c r="D334" s="16"/>
      <c r="E334" s="18"/>
      <c r="F334" s="18"/>
      <c r="G334" s="25"/>
      <c r="H334" s="22"/>
      <c r="Y334" s="25"/>
      <c r="Z334" s="27"/>
    </row>
    <row r="335" spans="1:26" ht="12.75" customHeight="1" x14ac:dyDescent="0.2">
      <c r="A335" s="14"/>
      <c r="B335" s="14"/>
      <c r="C335" s="19"/>
      <c r="D335" s="16"/>
      <c r="E335" s="18"/>
      <c r="F335" s="18"/>
      <c r="G335" s="25"/>
      <c r="H335" s="22"/>
      <c r="Y335" s="25"/>
      <c r="Z335" s="27"/>
    </row>
    <row r="336" spans="1:26" ht="12.75" customHeight="1" x14ac:dyDescent="0.2">
      <c r="A336" s="14"/>
      <c r="B336" s="14"/>
      <c r="C336" s="19"/>
      <c r="D336" s="16"/>
      <c r="E336" s="17"/>
      <c r="F336" s="18"/>
      <c r="G336" s="25"/>
      <c r="H336" s="22"/>
      <c r="Y336" s="25"/>
      <c r="Z336" s="27"/>
    </row>
    <row r="337" spans="1:26" ht="12.75" customHeight="1" x14ac:dyDescent="0.2">
      <c r="A337" s="14"/>
      <c r="B337" s="14"/>
      <c r="C337" s="19"/>
      <c r="D337" s="16"/>
      <c r="E337" s="18"/>
      <c r="F337" s="17"/>
      <c r="G337" s="25"/>
      <c r="H337" s="22"/>
      <c r="Y337" s="25"/>
      <c r="Z337" s="27"/>
    </row>
    <row r="338" spans="1:26" ht="12.75" customHeight="1" x14ac:dyDescent="0.2">
      <c r="A338" s="14"/>
      <c r="B338" s="14"/>
      <c r="C338" s="19"/>
      <c r="D338" s="16"/>
      <c r="E338" s="18"/>
      <c r="F338" s="18"/>
      <c r="G338" s="25"/>
      <c r="H338" s="22"/>
      <c r="Y338" s="25"/>
      <c r="Z338" s="27"/>
    </row>
    <row r="339" spans="1:26" ht="12.75" customHeight="1" x14ac:dyDescent="0.2">
      <c r="A339" s="14"/>
      <c r="B339" s="14"/>
      <c r="C339" s="19"/>
      <c r="D339" s="16"/>
      <c r="E339" s="18"/>
      <c r="F339" s="18"/>
      <c r="G339" s="25"/>
      <c r="H339" s="22"/>
      <c r="Y339" s="25"/>
      <c r="Z339" s="27"/>
    </row>
    <row r="340" spans="1:26" ht="12.75" customHeight="1" x14ac:dyDescent="0.2">
      <c r="A340" s="14"/>
      <c r="B340" s="14"/>
      <c r="C340" s="19"/>
      <c r="D340" s="16"/>
      <c r="E340" s="18"/>
      <c r="F340" s="18"/>
      <c r="G340" s="25"/>
      <c r="H340" s="22"/>
      <c r="Y340" s="25"/>
      <c r="Z340" s="27"/>
    </row>
    <row r="341" spans="1:26" ht="12.75" customHeight="1" x14ac:dyDescent="0.2">
      <c r="A341" s="14"/>
      <c r="B341" s="14"/>
      <c r="C341" s="19"/>
      <c r="D341" s="16"/>
      <c r="E341" s="18"/>
      <c r="F341" s="17"/>
      <c r="G341" s="25"/>
      <c r="H341" s="22"/>
      <c r="Y341" s="25"/>
      <c r="Z341" s="27"/>
    </row>
    <row r="342" spans="1:26" ht="12.75" customHeight="1" x14ac:dyDescent="0.2">
      <c r="A342" s="14"/>
      <c r="B342" s="14"/>
      <c r="C342" s="19"/>
      <c r="D342" s="16"/>
      <c r="E342" s="18"/>
      <c r="F342" s="17"/>
      <c r="G342" s="25"/>
      <c r="H342" s="22"/>
      <c r="Y342" s="25"/>
      <c r="Z342" s="27"/>
    </row>
    <row r="343" spans="1:26" ht="12.75" customHeight="1" x14ac:dyDescent="0.2">
      <c r="A343" s="14"/>
      <c r="B343" s="14"/>
      <c r="C343" s="19"/>
      <c r="D343" s="16"/>
      <c r="E343" s="18"/>
      <c r="F343" s="17"/>
      <c r="G343" s="25"/>
      <c r="H343" s="22"/>
      <c r="Y343" s="25"/>
      <c r="Z343" s="27"/>
    </row>
    <row r="344" spans="1:26" ht="12.75" customHeight="1" x14ac:dyDescent="0.2">
      <c r="A344" s="14"/>
      <c r="B344" s="14"/>
      <c r="C344" s="19"/>
      <c r="D344" s="16"/>
      <c r="E344" s="17"/>
      <c r="F344" s="18"/>
      <c r="G344" s="25"/>
      <c r="H344" s="22"/>
      <c r="Y344" s="25"/>
      <c r="Z344" s="27"/>
    </row>
    <row r="345" spans="1:26" ht="12.75" customHeight="1" x14ac:dyDescent="0.2">
      <c r="A345" s="14"/>
      <c r="B345" s="14"/>
      <c r="C345" s="19"/>
      <c r="D345" s="16"/>
      <c r="E345" s="17"/>
      <c r="F345" s="18"/>
      <c r="G345" s="25"/>
      <c r="H345" s="22"/>
      <c r="Y345" s="25"/>
      <c r="Z345" s="27"/>
    </row>
    <row r="346" spans="1:26" ht="12.75" customHeight="1" x14ac:dyDescent="0.2">
      <c r="A346" s="14"/>
      <c r="B346" s="14"/>
      <c r="C346" s="19"/>
      <c r="D346" s="16"/>
      <c r="E346" s="17"/>
      <c r="F346" s="18"/>
      <c r="G346" s="25"/>
      <c r="H346" s="22"/>
      <c r="Y346" s="25"/>
      <c r="Z346" s="27"/>
    </row>
    <row r="347" spans="1:26" ht="12.75" customHeight="1" x14ac:dyDescent="0.2">
      <c r="A347" s="14"/>
      <c r="B347" s="14"/>
      <c r="C347" s="19"/>
      <c r="D347" s="16"/>
      <c r="E347" s="17"/>
      <c r="F347" s="18"/>
      <c r="G347" s="25"/>
      <c r="H347" s="22"/>
      <c r="Y347" s="25"/>
      <c r="Z347" s="27"/>
    </row>
    <row r="348" spans="1:26" ht="12.75" customHeight="1" x14ac:dyDescent="0.2">
      <c r="A348" s="14"/>
      <c r="B348" s="14"/>
      <c r="C348" s="19"/>
      <c r="D348" s="16"/>
      <c r="E348" s="17"/>
      <c r="F348" s="18"/>
      <c r="G348" s="25"/>
      <c r="H348" s="22"/>
      <c r="Y348" s="25"/>
      <c r="Z348" s="27"/>
    </row>
    <row r="349" spans="1:26" ht="12.75" customHeight="1" x14ac:dyDescent="0.2">
      <c r="A349" s="14"/>
      <c r="B349" s="14"/>
      <c r="C349" s="19"/>
      <c r="D349" s="16"/>
      <c r="E349" s="17"/>
      <c r="F349" s="18"/>
      <c r="G349" s="25"/>
      <c r="H349" s="22"/>
      <c r="Y349" s="25"/>
      <c r="Z349" s="27"/>
    </row>
    <row r="350" spans="1:26" ht="12.75" customHeight="1" x14ac:dyDescent="0.2">
      <c r="A350" s="14"/>
      <c r="B350" s="14"/>
      <c r="C350" s="19"/>
      <c r="D350" s="16"/>
      <c r="E350" s="18"/>
      <c r="F350" s="17"/>
      <c r="G350" s="25"/>
      <c r="H350" s="22"/>
      <c r="Y350" s="25"/>
      <c r="Z350" s="27"/>
    </row>
    <row r="351" spans="1:26" ht="12.75" customHeight="1" x14ac:dyDescent="0.2">
      <c r="A351" s="14"/>
      <c r="B351" s="14"/>
      <c r="C351" s="19"/>
      <c r="D351" s="16"/>
      <c r="E351" s="17"/>
      <c r="F351" s="18"/>
      <c r="G351" s="25"/>
      <c r="H351" s="22"/>
      <c r="Y351" s="25"/>
      <c r="Z351" s="27"/>
    </row>
    <row r="352" spans="1:26" ht="12.75" customHeight="1" x14ac:dyDescent="0.2">
      <c r="A352" s="14"/>
      <c r="B352" s="14"/>
      <c r="C352" s="19"/>
      <c r="D352" s="16"/>
      <c r="E352" s="18"/>
      <c r="F352" s="17"/>
      <c r="G352" s="25"/>
      <c r="H352" s="22"/>
      <c r="Y352" s="25"/>
      <c r="Z352" s="27"/>
    </row>
    <row r="353" spans="1:26" ht="12.75" customHeight="1" x14ac:dyDescent="0.2">
      <c r="A353" s="14"/>
      <c r="B353" s="14"/>
      <c r="C353" s="19"/>
      <c r="D353" s="16"/>
      <c r="E353" s="18"/>
      <c r="F353" s="17"/>
      <c r="G353" s="25"/>
      <c r="H353" s="22"/>
      <c r="Y353" s="25"/>
      <c r="Z353" s="27"/>
    </row>
    <row r="354" spans="1:26" ht="12.75" customHeight="1" x14ac:dyDescent="0.2">
      <c r="A354" s="14"/>
      <c r="B354" s="14"/>
      <c r="C354" s="19"/>
      <c r="D354" s="16"/>
      <c r="E354" s="18"/>
      <c r="F354" s="18"/>
      <c r="G354" s="25"/>
      <c r="H354" s="22"/>
      <c r="Y354" s="25"/>
      <c r="Z354" s="27"/>
    </row>
    <row r="355" spans="1:26" ht="12.75" customHeight="1" x14ac:dyDescent="0.2">
      <c r="A355" s="14"/>
      <c r="B355" s="14"/>
      <c r="C355" s="19"/>
      <c r="D355" s="16"/>
      <c r="E355" s="18"/>
      <c r="F355" s="18"/>
      <c r="G355" s="25"/>
      <c r="H355" s="22"/>
      <c r="Y355" s="25"/>
      <c r="Z355" s="27"/>
    </row>
    <row r="356" spans="1:26" ht="12.75" customHeight="1" x14ac:dyDescent="0.2">
      <c r="A356" s="14"/>
      <c r="B356" s="14"/>
      <c r="C356" s="19"/>
      <c r="D356" s="16"/>
      <c r="E356" s="17"/>
      <c r="F356" s="18"/>
      <c r="G356" s="25"/>
      <c r="H356" s="22"/>
      <c r="Y356" s="25"/>
      <c r="Z356" s="27"/>
    </row>
    <row r="357" spans="1:26" ht="12.75" customHeight="1" x14ac:dyDescent="0.2">
      <c r="A357" s="14"/>
      <c r="B357" s="14"/>
      <c r="C357" s="19"/>
      <c r="D357" s="16"/>
      <c r="E357" s="18"/>
      <c r="F357" s="18"/>
      <c r="G357" s="25"/>
      <c r="H357" s="22"/>
      <c r="Y357" s="25"/>
      <c r="Z357" s="27"/>
    </row>
    <row r="358" spans="1:26" ht="12.75" customHeight="1" x14ac:dyDescent="0.2">
      <c r="A358" s="14"/>
      <c r="B358" s="14"/>
      <c r="C358" s="19"/>
      <c r="D358" s="16"/>
      <c r="E358" s="17"/>
      <c r="F358" s="18"/>
      <c r="G358" s="25"/>
      <c r="H358" s="22"/>
      <c r="Y358" s="25"/>
      <c r="Z358" s="27"/>
    </row>
    <row r="359" spans="1:26" ht="12.75" customHeight="1" x14ac:dyDescent="0.2">
      <c r="A359" s="14"/>
      <c r="B359" s="14"/>
      <c r="C359" s="19"/>
      <c r="D359" s="16"/>
      <c r="E359" s="17"/>
      <c r="F359" s="18"/>
      <c r="G359" s="25"/>
      <c r="H359" s="22"/>
      <c r="Y359" s="25"/>
      <c r="Z359" s="27"/>
    </row>
    <row r="360" spans="1:26" ht="12.75" customHeight="1" x14ac:dyDescent="0.2">
      <c r="A360" s="14"/>
      <c r="B360" s="14"/>
      <c r="C360" s="19"/>
      <c r="D360" s="16"/>
      <c r="E360" s="18"/>
      <c r="F360" s="18"/>
      <c r="G360" s="25"/>
      <c r="H360" s="22"/>
      <c r="Y360" s="25"/>
      <c r="Z360" s="27"/>
    </row>
    <row r="361" spans="1:26" ht="12.75" customHeight="1" x14ac:dyDescent="0.2">
      <c r="A361" s="14"/>
      <c r="B361" s="14"/>
      <c r="C361" s="19"/>
      <c r="D361" s="16"/>
      <c r="E361" s="17"/>
      <c r="F361" s="18"/>
      <c r="G361" s="25"/>
      <c r="H361" s="22"/>
      <c r="Y361" s="25"/>
      <c r="Z361" s="27"/>
    </row>
    <row r="362" spans="1:26" ht="12.75" customHeight="1" x14ac:dyDescent="0.2">
      <c r="A362" s="14"/>
      <c r="B362" s="14"/>
      <c r="C362" s="19"/>
      <c r="D362" s="16"/>
      <c r="E362" s="17"/>
      <c r="F362" s="17"/>
      <c r="G362" s="25"/>
      <c r="H362" s="22"/>
      <c r="Y362" s="25"/>
      <c r="Z362" s="27"/>
    </row>
    <row r="363" spans="1:26" ht="12.75" customHeight="1" x14ac:dyDescent="0.2">
      <c r="A363" s="14"/>
      <c r="B363" s="14"/>
      <c r="C363" s="19"/>
      <c r="D363" s="16"/>
      <c r="E363" s="18"/>
      <c r="F363" s="18"/>
      <c r="G363" s="25"/>
      <c r="H363" s="22"/>
      <c r="Y363" s="25"/>
      <c r="Z363" s="27"/>
    </row>
    <row r="364" spans="1:26" ht="12.75" customHeight="1" x14ac:dyDescent="0.2">
      <c r="A364" s="14"/>
      <c r="B364" s="14"/>
      <c r="C364" s="19"/>
      <c r="D364" s="16"/>
      <c r="E364" s="17"/>
      <c r="F364" s="18"/>
      <c r="G364" s="25"/>
      <c r="H364" s="22"/>
      <c r="Y364" s="25"/>
      <c r="Z364" s="27"/>
    </row>
    <row r="365" spans="1:26" ht="12.75" customHeight="1" x14ac:dyDescent="0.2">
      <c r="A365" s="14"/>
      <c r="B365" s="14"/>
      <c r="C365" s="19"/>
      <c r="D365" s="16"/>
      <c r="E365" s="17"/>
      <c r="F365" s="18"/>
      <c r="G365" s="25"/>
      <c r="H365" s="22"/>
      <c r="Y365" s="25"/>
      <c r="Z365" s="27"/>
    </row>
    <row r="366" spans="1:26" ht="12.75" customHeight="1" x14ac:dyDescent="0.2">
      <c r="A366" s="14"/>
      <c r="B366" s="14"/>
      <c r="C366" s="19"/>
      <c r="D366" s="16"/>
      <c r="E366" s="17"/>
      <c r="F366" s="17"/>
      <c r="G366" s="25"/>
      <c r="H366" s="22"/>
      <c r="Y366" s="25"/>
      <c r="Z366" s="27"/>
    </row>
    <row r="367" spans="1:26" ht="12.75" customHeight="1" x14ac:dyDescent="0.2">
      <c r="A367" s="14"/>
      <c r="B367" s="14"/>
      <c r="C367" s="19"/>
      <c r="D367" s="16"/>
      <c r="E367" s="18"/>
      <c r="F367" s="18"/>
      <c r="G367" s="25"/>
      <c r="H367" s="22"/>
      <c r="Y367" s="25"/>
      <c r="Z367" s="27"/>
    </row>
    <row r="368" spans="1:26" ht="12.75" customHeight="1" x14ac:dyDescent="0.2">
      <c r="A368" s="14"/>
      <c r="B368" s="14"/>
      <c r="C368" s="19"/>
      <c r="D368" s="16"/>
      <c r="E368" s="18"/>
      <c r="F368" s="18"/>
      <c r="G368" s="25"/>
      <c r="H368" s="22"/>
      <c r="Y368" s="25"/>
      <c r="Z368" s="27"/>
    </row>
    <row r="369" spans="1:26" ht="12.75" customHeight="1" x14ac:dyDescent="0.2">
      <c r="A369" s="14"/>
      <c r="B369" s="14"/>
      <c r="C369" s="19"/>
      <c r="D369" s="16"/>
      <c r="E369" s="17"/>
      <c r="F369" s="18"/>
      <c r="G369" s="25"/>
      <c r="H369" s="22"/>
      <c r="Y369" s="25"/>
      <c r="Z369" s="27"/>
    </row>
    <row r="370" spans="1:26" ht="12.75" customHeight="1" x14ac:dyDescent="0.2">
      <c r="A370" s="14"/>
      <c r="B370" s="14"/>
      <c r="C370" s="19"/>
      <c r="D370" s="16"/>
      <c r="E370" s="18"/>
      <c r="F370" s="17"/>
      <c r="G370" s="25"/>
      <c r="H370" s="22"/>
      <c r="Y370" s="25"/>
      <c r="Z370" s="27"/>
    </row>
    <row r="371" spans="1:26" ht="12.75" customHeight="1" x14ac:dyDescent="0.2">
      <c r="A371" s="14"/>
      <c r="B371" s="14"/>
      <c r="C371" s="19"/>
      <c r="D371" s="16"/>
      <c r="E371" s="17"/>
      <c r="F371" s="18"/>
      <c r="G371" s="25"/>
      <c r="H371" s="22"/>
      <c r="Y371" s="25"/>
      <c r="Z371" s="27"/>
    </row>
    <row r="372" spans="1:26" ht="12.75" customHeight="1" x14ac:dyDescent="0.2">
      <c r="A372" s="14"/>
      <c r="B372" s="14"/>
      <c r="C372" s="19"/>
      <c r="D372" s="16"/>
      <c r="E372" s="17"/>
      <c r="F372" s="18"/>
      <c r="G372" s="25"/>
      <c r="H372" s="22"/>
      <c r="Y372" s="25"/>
      <c r="Z372" s="27"/>
    </row>
    <row r="373" spans="1:26" ht="12.75" customHeight="1" x14ac:dyDescent="0.2">
      <c r="A373" s="14"/>
      <c r="B373" s="14"/>
      <c r="C373" s="19"/>
      <c r="D373" s="16"/>
      <c r="E373" s="18"/>
      <c r="F373" s="18"/>
      <c r="G373" s="25"/>
      <c r="H373" s="22"/>
      <c r="Y373" s="25"/>
      <c r="Z373" s="27"/>
    </row>
    <row r="374" spans="1:26" ht="12.75" customHeight="1" x14ac:dyDescent="0.2">
      <c r="A374" s="14"/>
      <c r="B374" s="14"/>
      <c r="C374" s="19"/>
      <c r="D374" s="16"/>
      <c r="E374" s="18"/>
      <c r="F374" s="18"/>
      <c r="G374" s="25"/>
      <c r="H374" s="22"/>
      <c r="Y374" s="25"/>
      <c r="Z374" s="27"/>
    </row>
    <row r="375" spans="1:26" ht="12.75" customHeight="1" x14ac:dyDescent="0.2">
      <c r="A375" s="14"/>
      <c r="B375" s="14"/>
      <c r="C375" s="19"/>
      <c r="D375" s="16"/>
      <c r="E375" s="17"/>
      <c r="F375" s="18"/>
      <c r="G375" s="25"/>
      <c r="H375" s="22"/>
      <c r="Y375" s="25"/>
      <c r="Z375" s="27"/>
    </row>
    <row r="376" spans="1:26" ht="12.75" customHeight="1" x14ac:dyDescent="0.2">
      <c r="A376" s="14"/>
      <c r="B376" s="14"/>
      <c r="C376" s="19"/>
      <c r="D376" s="16"/>
      <c r="E376" s="17"/>
      <c r="F376" s="18"/>
      <c r="G376" s="25"/>
      <c r="H376" s="22"/>
      <c r="Y376" s="25"/>
      <c r="Z376" s="27"/>
    </row>
    <row r="377" spans="1:26" ht="12.75" customHeight="1" x14ac:dyDescent="0.2">
      <c r="A377" s="14"/>
      <c r="B377" s="14"/>
      <c r="C377" s="19"/>
      <c r="D377" s="16"/>
      <c r="E377" s="17"/>
      <c r="F377" s="18"/>
      <c r="G377" s="25"/>
      <c r="H377" s="22"/>
      <c r="Y377" s="25"/>
      <c r="Z377" s="27"/>
    </row>
    <row r="378" spans="1:26" ht="12.75" customHeight="1" x14ac:dyDescent="0.2">
      <c r="A378" s="14"/>
      <c r="B378" s="14"/>
      <c r="C378" s="19"/>
      <c r="D378" s="16"/>
      <c r="E378" s="18"/>
      <c r="F378" s="18"/>
      <c r="G378" s="25"/>
      <c r="H378" s="22"/>
      <c r="Y378" s="25"/>
      <c r="Z378" s="27"/>
    </row>
    <row r="379" spans="1:26" ht="12.75" customHeight="1" x14ac:dyDescent="0.2">
      <c r="A379" s="14"/>
      <c r="B379" s="14"/>
      <c r="C379" s="19"/>
      <c r="D379" s="16"/>
      <c r="E379" s="17"/>
      <c r="F379" s="18"/>
      <c r="G379" s="25"/>
      <c r="H379" s="22"/>
      <c r="Y379" s="25"/>
      <c r="Z379" s="27"/>
    </row>
    <row r="380" spans="1:26" ht="12.75" customHeight="1" x14ac:dyDescent="0.2">
      <c r="A380" s="14"/>
      <c r="B380" s="14"/>
      <c r="C380" s="19"/>
      <c r="D380" s="16"/>
      <c r="E380" s="18"/>
      <c r="F380" s="18"/>
      <c r="G380" s="25"/>
      <c r="H380" s="22"/>
      <c r="Y380" s="25"/>
      <c r="Z380" s="27"/>
    </row>
    <row r="381" spans="1:26" ht="12.75" customHeight="1" x14ac:dyDescent="0.2">
      <c r="A381" s="14"/>
      <c r="B381" s="14"/>
      <c r="C381" s="19"/>
      <c r="D381" s="16"/>
      <c r="E381" s="18"/>
      <c r="F381" s="18"/>
      <c r="G381" s="25"/>
      <c r="H381" s="22"/>
      <c r="Y381" s="25"/>
      <c r="Z381" s="27"/>
    </row>
    <row r="382" spans="1:26" ht="12.75" customHeight="1" x14ac:dyDescent="0.2">
      <c r="A382" s="14"/>
      <c r="B382" s="14"/>
      <c r="C382" s="19"/>
      <c r="D382" s="16"/>
      <c r="E382" s="17"/>
      <c r="F382" s="18"/>
      <c r="G382" s="25"/>
      <c r="H382" s="22"/>
      <c r="Y382" s="25"/>
      <c r="Z382" s="27"/>
    </row>
    <row r="383" spans="1:26" ht="12.75" customHeight="1" x14ac:dyDescent="0.2">
      <c r="A383" s="14"/>
      <c r="B383" s="14"/>
      <c r="C383" s="19"/>
      <c r="D383" s="16"/>
      <c r="E383" s="17"/>
      <c r="F383" s="18"/>
      <c r="G383" s="25"/>
      <c r="H383" s="22"/>
      <c r="Y383" s="25"/>
      <c r="Z383" s="27"/>
    </row>
    <row r="384" spans="1:26" ht="12.75" customHeight="1" x14ac:dyDescent="0.2">
      <c r="A384" s="14"/>
      <c r="B384" s="14"/>
      <c r="C384" s="19"/>
      <c r="D384" s="16"/>
      <c r="E384" s="18"/>
      <c r="F384" s="18"/>
      <c r="G384" s="25"/>
      <c r="H384" s="22"/>
      <c r="Y384" s="25"/>
      <c r="Z384" s="27"/>
    </row>
    <row r="385" spans="1:26" ht="12.75" customHeight="1" x14ac:dyDescent="0.2">
      <c r="A385" s="14"/>
      <c r="B385" s="14"/>
      <c r="C385" s="19"/>
      <c r="D385" s="16"/>
      <c r="E385" s="18"/>
      <c r="F385" s="18"/>
      <c r="G385" s="25"/>
      <c r="H385" s="22"/>
      <c r="Y385" s="25"/>
      <c r="Z385" s="27"/>
    </row>
    <row r="386" spans="1:26" ht="12.75" customHeight="1" x14ac:dyDescent="0.2">
      <c r="A386" s="14"/>
      <c r="B386" s="14"/>
      <c r="C386" s="19"/>
      <c r="D386" s="16"/>
      <c r="E386" s="18"/>
      <c r="F386" s="18"/>
      <c r="G386" s="25"/>
      <c r="H386" s="22"/>
      <c r="Y386" s="25"/>
      <c r="Z386" s="27"/>
    </row>
    <row r="387" spans="1:26" ht="12.75" customHeight="1" x14ac:dyDescent="0.2">
      <c r="A387" s="14"/>
      <c r="B387" s="14"/>
      <c r="C387" s="19"/>
      <c r="D387" s="16"/>
      <c r="E387" s="18"/>
      <c r="F387" s="18"/>
      <c r="G387" s="25"/>
      <c r="H387" s="22"/>
      <c r="Y387" s="25"/>
      <c r="Z387" s="27"/>
    </row>
    <row r="388" spans="1:26" ht="12.75" customHeight="1" x14ac:dyDescent="0.2">
      <c r="A388" s="14"/>
      <c r="B388" s="14"/>
      <c r="C388" s="19"/>
      <c r="D388" s="16"/>
      <c r="E388" s="18"/>
      <c r="F388" s="18"/>
      <c r="G388" s="25"/>
      <c r="H388" s="22"/>
      <c r="Y388" s="25"/>
      <c r="Z388" s="27"/>
    </row>
    <row r="389" spans="1:26" ht="12.75" customHeight="1" x14ac:dyDescent="0.2">
      <c r="A389" s="14"/>
      <c r="B389" s="14"/>
      <c r="C389" s="19"/>
      <c r="D389" s="16"/>
      <c r="E389" s="18"/>
      <c r="F389" s="18"/>
      <c r="G389" s="25"/>
      <c r="H389" s="22"/>
      <c r="Y389" s="25"/>
      <c r="Z389" s="27"/>
    </row>
    <row r="390" spans="1:26" ht="12.75" customHeight="1" x14ac:dyDescent="0.2">
      <c r="A390" s="14"/>
      <c r="B390" s="14"/>
      <c r="C390" s="19"/>
      <c r="D390" s="16"/>
      <c r="E390" s="17"/>
      <c r="F390" s="18"/>
      <c r="G390" s="25"/>
      <c r="H390" s="22"/>
      <c r="Y390" s="25"/>
      <c r="Z390" s="27"/>
    </row>
    <row r="391" spans="1:26" ht="12.75" customHeight="1" x14ac:dyDescent="0.2">
      <c r="A391" s="14"/>
      <c r="B391" s="14"/>
      <c r="C391" s="19"/>
      <c r="D391" s="16"/>
      <c r="E391" s="17"/>
      <c r="F391" s="18"/>
      <c r="G391" s="25"/>
      <c r="H391" s="22"/>
      <c r="Y391" s="25"/>
      <c r="Z391" s="27"/>
    </row>
    <row r="392" spans="1:26" ht="12.75" customHeight="1" x14ac:dyDescent="0.2">
      <c r="A392" s="14"/>
      <c r="B392" s="14"/>
      <c r="C392" s="19"/>
      <c r="D392" s="16"/>
      <c r="E392" s="17"/>
      <c r="F392" s="18"/>
      <c r="G392" s="25"/>
      <c r="H392" s="22"/>
      <c r="Y392" s="25"/>
      <c r="Z392" s="27"/>
    </row>
    <row r="393" spans="1:26" ht="12.75" customHeight="1" x14ac:dyDescent="0.2">
      <c r="A393" s="14"/>
      <c r="B393" s="14"/>
      <c r="C393" s="19"/>
      <c r="D393" s="16"/>
      <c r="E393" s="18"/>
      <c r="F393" s="18"/>
      <c r="G393" s="25"/>
      <c r="H393" s="22"/>
      <c r="Y393" s="25"/>
      <c r="Z393" s="27"/>
    </row>
    <row r="394" spans="1:26" ht="12.75" customHeight="1" x14ac:dyDescent="0.2">
      <c r="A394" s="14"/>
      <c r="B394" s="14"/>
      <c r="C394" s="19"/>
      <c r="D394" s="16"/>
      <c r="E394" s="17"/>
      <c r="F394" s="18"/>
      <c r="G394" s="25"/>
      <c r="H394" s="22"/>
      <c r="Y394" s="25"/>
      <c r="Z394" s="27"/>
    </row>
    <row r="395" spans="1:26" ht="12.75" customHeight="1" x14ac:dyDescent="0.2">
      <c r="A395" s="14"/>
      <c r="B395" s="14"/>
      <c r="C395" s="19"/>
      <c r="D395" s="16"/>
      <c r="E395" s="17"/>
      <c r="F395" s="18"/>
      <c r="G395" s="25"/>
      <c r="H395" s="22"/>
      <c r="Y395" s="25"/>
      <c r="Z395" s="27"/>
    </row>
    <row r="396" spans="1:26" ht="12.75" customHeight="1" x14ac:dyDescent="0.2">
      <c r="A396" s="14"/>
      <c r="B396" s="14"/>
      <c r="C396" s="19"/>
      <c r="D396" s="16"/>
      <c r="E396" s="18"/>
      <c r="F396" s="18"/>
      <c r="G396" s="25"/>
      <c r="H396" s="22"/>
      <c r="Y396" s="25"/>
      <c r="Z396" s="27"/>
    </row>
    <row r="397" spans="1:26" ht="12.75" customHeight="1" x14ac:dyDescent="0.2">
      <c r="A397" s="14"/>
      <c r="B397" s="14"/>
      <c r="C397" s="19"/>
      <c r="D397" s="16"/>
      <c r="E397" s="18"/>
      <c r="F397" s="18"/>
      <c r="G397" s="25"/>
      <c r="H397" s="22"/>
      <c r="Y397" s="25"/>
      <c r="Z397" s="27"/>
    </row>
    <row r="398" spans="1:26" ht="12.75" customHeight="1" x14ac:dyDescent="0.2">
      <c r="A398" s="14"/>
      <c r="B398" s="14"/>
      <c r="C398" s="19"/>
      <c r="D398" s="16"/>
      <c r="E398" s="18"/>
      <c r="F398" s="17"/>
      <c r="G398" s="25"/>
      <c r="H398" s="22"/>
      <c r="Y398" s="25"/>
      <c r="Z398" s="27"/>
    </row>
    <row r="399" spans="1:26" ht="12.75" customHeight="1" x14ac:dyDescent="0.2">
      <c r="A399" s="14"/>
      <c r="B399" s="14"/>
      <c r="C399" s="19"/>
      <c r="D399" s="16"/>
      <c r="E399" s="18"/>
      <c r="F399" s="17"/>
      <c r="G399" s="25"/>
      <c r="H399" s="22"/>
      <c r="Y399" s="25"/>
      <c r="Z399" s="27"/>
    </row>
    <row r="400" spans="1:26" ht="12.75" customHeight="1" x14ac:dyDescent="0.2">
      <c r="A400" s="14"/>
      <c r="B400" s="14"/>
      <c r="C400" s="19"/>
      <c r="D400" s="16"/>
      <c r="E400" s="18"/>
      <c r="F400" s="17"/>
      <c r="G400" s="25"/>
      <c r="H400" s="22"/>
      <c r="Y400" s="25"/>
      <c r="Z400" s="27"/>
    </row>
    <row r="401" spans="1:26" ht="12.75" customHeight="1" x14ac:dyDescent="0.2">
      <c r="A401" s="14"/>
      <c r="B401" s="14"/>
      <c r="C401" s="19"/>
      <c r="D401" s="16"/>
      <c r="E401" s="18"/>
      <c r="F401" s="17"/>
      <c r="G401" s="25"/>
      <c r="H401" s="22"/>
      <c r="Y401" s="25"/>
      <c r="Z401" s="27"/>
    </row>
    <row r="402" spans="1:26" ht="12.75" customHeight="1" x14ac:dyDescent="0.2">
      <c r="A402" s="14"/>
      <c r="B402" s="14"/>
      <c r="C402" s="19"/>
      <c r="D402" s="16"/>
      <c r="E402" s="18"/>
      <c r="F402" s="17"/>
      <c r="G402" s="25"/>
      <c r="H402" s="22"/>
      <c r="Y402" s="25"/>
      <c r="Z402" s="27"/>
    </row>
    <row r="403" spans="1:26" ht="12.75" customHeight="1" x14ac:dyDescent="0.2">
      <c r="A403" s="14"/>
      <c r="B403" s="14"/>
      <c r="C403" s="19"/>
      <c r="D403" s="16"/>
      <c r="E403" s="17"/>
      <c r="F403" s="18"/>
      <c r="G403" s="25"/>
      <c r="H403" s="22"/>
      <c r="Y403" s="25"/>
      <c r="Z403" s="27"/>
    </row>
    <row r="404" spans="1:26" ht="12.75" customHeight="1" x14ac:dyDescent="0.2">
      <c r="A404" s="14"/>
      <c r="B404" s="14"/>
      <c r="C404" s="19"/>
      <c r="D404" s="16"/>
      <c r="E404" s="17"/>
      <c r="F404" s="18"/>
      <c r="G404" s="25"/>
      <c r="H404" s="22"/>
      <c r="Y404" s="25"/>
      <c r="Z404" s="27"/>
    </row>
    <row r="405" spans="1:26" ht="12.75" customHeight="1" x14ac:dyDescent="0.2">
      <c r="A405" s="14"/>
      <c r="B405" s="14"/>
      <c r="C405" s="19"/>
      <c r="D405" s="16"/>
      <c r="E405" s="18"/>
      <c r="F405" s="17"/>
      <c r="G405" s="25"/>
      <c r="H405" s="22"/>
      <c r="Y405" s="25"/>
      <c r="Z405" s="27"/>
    </row>
    <row r="406" spans="1:26" ht="12.75" customHeight="1" x14ac:dyDescent="0.2">
      <c r="A406" s="14"/>
      <c r="B406" s="14"/>
      <c r="C406" s="19"/>
      <c r="D406" s="16"/>
      <c r="E406" s="17"/>
      <c r="F406" s="18"/>
      <c r="G406" s="25"/>
      <c r="H406" s="22"/>
      <c r="Y406" s="25"/>
      <c r="Z406" s="27"/>
    </row>
    <row r="407" spans="1:26" ht="12.75" customHeight="1" x14ac:dyDescent="0.2">
      <c r="A407" s="14"/>
      <c r="B407" s="14"/>
      <c r="C407" s="19"/>
      <c r="D407" s="16"/>
      <c r="E407" s="18"/>
      <c r="F407" s="17"/>
      <c r="G407" s="25"/>
      <c r="H407" s="22"/>
      <c r="Y407" s="25"/>
      <c r="Z407" s="27"/>
    </row>
    <row r="408" spans="1:26" ht="12.75" customHeight="1" x14ac:dyDescent="0.2">
      <c r="A408" s="14"/>
      <c r="B408" s="14"/>
      <c r="C408" s="19"/>
      <c r="D408" s="16"/>
      <c r="E408" s="18"/>
      <c r="F408" s="17"/>
      <c r="G408" s="25"/>
      <c r="H408" s="22"/>
      <c r="Y408" s="25"/>
      <c r="Z408" s="27"/>
    </row>
    <row r="409" spans="1:26" ht="12.75" customHeight="1" x14ac:dyDescent="0.2">
      <c r="A409" s="14"/>
      <c r="B409" s="14"/>
      <c r="C409" s="19"/>
      <c r="D409" s="16"/>
      <c r="E409" s="18"/>
      <c r="F409" s="17"/>
      <c r="G409" s="25"/>
      <c r="H409" s="22"/>
      <c r="Y409" s="25"/>
      <c r="Z409" s="27"/>
    </row>
    <row r="410" spans="1:26" ht="12.75" customHeight="1" x14ac:dyDescent="0.2">
      <c r="A410" s="14"/>
      <c r="B410" s="14"/>
      <c r="C410" s="19"/>
      <c r="D410" s="16"/>
      <c r="E410" s="17"/>
      <c r="F410" s="18"/>
      <c r="G410" s="25"/>
      <c r="H410" s="22"/>
      <c r="Y410" s="25"/>
      <c r="Z410" s="27"/>
    </row>
    <row r="411" spans="1:26" ht="12.75" customHeight="1" x14ac:dyDescent="0.2">
      <c r="A411" s="14"/>
      <c r="B411" s="14"/>
      <c r="C411" s="19"/>
      <c r="D411" s="16"/>
      <c r="E411" s="18"/>
      <c r="F411" s="18"/>
      <c r="G411" s="25"/>
      <c r="H411" s="22"/>
      <c r="Y411" s="25"/>
      <c r="Z411" s="27"/>
    </row>
    <row r="412" spans="1:26" ht="12.75" customHeight="1" x14ac:dyDescent="0.2">
      <c r="A412" s="14"/>
      <c r="B412" s="14"/>
      <c r="C412" s="19"/>
      <c r="D412" s="16"/>
      <c r="E412" s="18"/>
      <c r="F412" s="18"/>
      <c r="G412" s="25"/>
      <c r="H412" s="22"/>
      <c r="Y412" s="25"/>
      <c r="Z412" s="27"/>
    </row>
    <row r="413" spans="1:26" ht="12.75" customHeight="1" x14ac:dyDescent="0.2">
      <c r="A413" s="14"/>
      <c r="B413" s="14"/>
      <c r="C413" s="19"/>
      <c r="D413" s="16"/>
      <c r="E413" s="18"/>
      <c r="F413" s="18"/>
      <c r="G413" s="25"/>
      <c r="H413" s="22"/>
      <c r="Y413" s="25"/>
      <c r="Z413" s="27"/>
    </row>
    <row r="414" spans="1:26" ht="12.75" customHeight="1" x14ac:dyDescent="0.2">
      <c r="A414" s="14"/>
      <c r="B414" s="14"/>
      <c r="C414" s="19"/>
      <c r="D414" s="16"/>
      <c r="E414" s="18"/>
      <c r="F414" s="18"/>
      <c r="G414" s="25"/>
      <c r="H414" s="22"/>
      <c r="Y414" s="25"/>
      <c r="Z414" s="27"/>
    </row>
    <row r="415" spans="1:26" ht="12.75" customHeight="1" x14ac:dyDescent="0.2">
      <c r="A415" s="14"/>
      <c r="B415" s="14"/>
      <c r="C415" s="19"/>
      <c r="D415" s="16"/>
      <c r="E415" s="18"/>
      <c r="F415" s="18"/>
      <c r="G415" s="25"/>
      <c r="H415" s="22"/>
      <c r="Y415" s="25"/>
      <c r="Z415" s="27"/>
    </row>
    <row r="416" spans="1:26" ht="12.75" x14ac:dyDescent="0.2">
      <c r="A416" s="11"/>
      <c r="B416" s="12"/>
      <c r="C416" s="12"/>
      <c r="D416" s="12"/>
      <c r="E416" s="13"/>
      <c r="F416" s="13"/>
      <c r="G416" s="26"/>
      <c r="H416" s="22"/>
      <c r="Y416" s="26"/>
      <c r="Z416" s="28"/>
    </row>
    <row r="417" spans="1:26" ht="12.75" customHeight="1" x14ac:dyDescent="0.2">
      <c r="A417" s="14"/>
      <c r="B417" s="14"/>
      <c r="C417" s="19"/>
      <c r="D417" s="16"/>
      <c r="E417" s="17"/>
      <c r="F417" s="18"/>
      <c r="G417" s="25"/>
      <c r="H417" s="22"/>
      <c r="Y417" s="25"/>
      <c r="Z417" s="27"/>
    </row>
    <row r="418" spans="1:26" ht="12.75" customHeight="1" x14ac:dyDescent="0.2">
      <c r="A418" s="14"/>
      <c r="B418" s="14"/>
      <c r="C418" s="19"/>
      <c r="D418" s="16"/>
      <c r="E418" s="17"/>
      <c r="F418" s="18"/>
      <c r="G418" s="25"/>
      <c r="H418" s="22"/>
      <c r="Y418" s="25"/>
      <c r="Z418" s="27"/>
    </row>
    <row r="419" spans="1:26" ht="12.75" customHeight="1" x14ac:dyDescent="0.2">
      <c r="A419" s="14"/>
      <c r="B419" s="14"/>
      <c r="C419" s="19"/>
      <c r="D419" s="16"/>
      <c r="E419" s="17"/>
      <c r="F419" s="18"/>
      <c r="G419" s="25"/>
      <c r="H419" s="22"/>
      <c r="Y419" s="25"/>
      <c r="Z419" s="27"/>
    </row>
    <row r="420" spans="1:26" ht="12.75" customHeight="1" x14ac:dyDescent="0.2">
      <c r="A420" s="14"/>
      <c r="B420" s="14"/>
      <c r="C420" s="19"/>
      <c r="D420" s="16"/>
      <c r="E420" s="17"/>
      <c r="F420" s="18"/>
      <c r="G420" s="25"/>
      <c r="H420" s="22"/>
      <c r="Y420" s="25"/>
      <c r="Z420" s="27"/>
    </row>
    <row r="421" spans="1:26" ht="12.75" customHeight="1" x14ac:dyDescent="0.2">
      <c r="A421" s="14"/>
      <c r="B421" s="14"/>
      <c r="C421" s="19"/>
      <c r="D421" s="16"/>
      <c r="E421" s="17"/>
      <c r="F421" s="18"/>
      <c r="G421" s="25"/>
      <c r="H421" s="22"/>
      <c r="Y421" s="25"/>
      <c r="Z421" s="27"/>
    </row>
    <row r="422" spans="1:26" ht="12.75" customHeight="1" x14ac:dyDescent="0.2">
      <c r="A422" s="14"/>
      <c r="B422" s="14"/>
      <c r="C422" s="19"/>
      <c r="D422" s="16"/>
      <c r="E422" s="17"/>
      <c r="F422" s="18"/>
      <c r="G422" s="25"/>
      <c r="H422" s="22"/>
      <c r="Y422" s="25"/>
      <c r="Z422" s="27"/>
    </row>
    <row r="423" spans="1:26" ht="12.75" customHeight="1" x14ac:dyDescent="0.2">
      <c r="A423" s="14"/>
      <c r="B423" s="14"/>
      <c r="C423" s="19"/>
      <c r="D423" s="16"/>
      <c r="E423" s="17"/>
      <c r="F423" s="18"/>
      <c r="G423" s="25"/>
      <c r="H423" s="22"/>
      <c r="Y423" s="25"/>
      <c r="Z423" s="27"/>
    </row>
    <row r="424" spans="1:26" ht="12.75" customHeight="1" x14ac:dyDescent="0.2">
      <c r="A424" s="14"/>
      <c r="B424" s="14"/>
      <c r="C424" s="19"/>
      <c r="D424" s="16"/>
      <c r="E424" s="18"/>
      <c r="F424" s="18"/>
      <c r="G424" s="25"/>
      <c r="H424" s="22"/>
      <c r="Y424" s="25"/>
      <c r="Z424" s="27"/>
    </row>
    <row r="425" spans="1:26" ht="12.75" customHeight="1" x14ac:dyDescent="0.2">
      <c r="A425" s="14"/>
      <c r="B425" s="14"/>
      <c r="C425" s="19"/>
      <c r="D425" s="16"/>
      <c r="E425" s="17"/>
      <c r="F425" s="18"/>
      <c r="G425" s="25"/>
      <c r="H425" s="22"/>
      <c r="Y425" s="25"/>
      <c r="Z425" s="27"/>
    </row>
    <row r="426" spans="1:26" ht="12.75" customHeight="1" x14ac:dyDescent="0.2">
      <c r="A426" s="14"/>
      <c r="B426" s="14"/>
      <c r="C426" s="19"/>
      <c r="D426" s="16"/>
      <c r="E426" s="17"/>
      <c r="F426" s="18"/>
      <c r="G426" s="25"/>
      <c r="H426" s="22"/>
      <c r="Y426" s="25"/>
      <c r="Z426" s="27"/>
    </row>
    <row r="427" spans="1:26" ht="12.75" customHeight="1" x14ac:dyDescent="0.2">
      <c r="A427" s="14"/>
      <c r="B427" s="14"/>
      <c r="C427" s="19"/>
      <c r="D427" s="16"/>
      <c r="E427" s="17"/>
      <c r="F427" s="18"/>
      <c r="G427" s="25"/>
      <c r="H427" s="22"/>
      <c r="Y427" s="25"/>
      <c r="Z427" s="27"/>
    </row>
    <row r="428" spans="1:26" ht="12.75" customHeight="1" x14ac:dyDescent="0.2">
      <c r="A428" s="14"/>
      <c r="B428" s="14"/>
      <c r="C428" s="19"/>
      <c r="D428" s="16"/>
      <c r="E428" s="18"/>
      <c r="F428" s="18"/>
      <c r="G428" s="25"/>
      <c r="H428" s="22"/>
      <c r="Y428" s="25"/>
      <c r="Z428" s="27"/>
    </row>
    <row r="429" spans="1:26" ht="12.75" customHeight="1" x14ac:dyDescent="0.2">
      <c r="A429" s="14"/>
      <c r="B429" s="14"/>
      <c r="C429" s="19"/>
      <c r="D429" s="16"/>
      <c r="E429" s="17"/>
      <c r="F429" s="18"/>
      <c r="G429" s="25"/>
      <c r="H429" s="22"/>
      <c r="Y429" s="25"/>
      <c r="Z429" s="27"/>
    </row>
    <row r="430" spans="1:26" ht="12.75" customHeight="1" x14ac:dyDescent="0.2">
      <c r="A430" s="14"/>
      <c r="B430" s="14"/>
      <c r="C430" s="19"/>
      <c r="D430" s="16"/>
      <c r="E430" s="17"/>
      <c r="F430" s="18"/>
      <c r="G430" s="25"/>
      <c r="H430" s="22"/>
      <c r="Y430" s="25"/>
      <c r="Z430" s="27"/>
    </row>
    <row r="431" spans="1:26" ht="12.75" customHeight="1" x14ac:dyDescent="0.2">
      <c r="A431" s="14"/>
      <c r="B431" s="14"/>
      <c r="C431" s="19"/>
      <c r="D431" s="16"/>
      <c r="E431" s="18"/>
      <c r="F431" s="18"/>
      <c r="G431" s="25"/>
      <c r="H431" s="22"/>
      <c r="Y431" s="25"/>
      <c r="Z431" s="27"/>
    </row>
    <row r="432" spans="1:26" ht="12.75" customHeight="1" x14ac:dyDescent="0.2">
      <c r="A432" s="14"/>
      <c r="B432" s="14"/>
      <c r="C432" s="19"/>
      <c r="D432" s="16"/>
      <c r="E432" s="17"/>
      <c r="F432" s="18"/>
      <c r="G432" s="25"/>
      <c r="H432" s="22"/>
      <c r="Y432" s="25"/>
      <c r="Z432" s="27"/>
    </row>
    <row r="433" spans="1:26" ht="12.75" customHeight="1" x14ac:dyDescent="0.2">
      <c r="A433" s="14"/>
      <c r="B433" s="14"/>
      <c r="C433" s="19"/>
      <c r="D433" s="16"/>
      <c r="E433" s="17"/>
      <c r="F433" s="18"/>
      <c r="G433" s="25"/>
      <c r="H433" s="22"/>
      <c r="Y433" s="25"/>
      <c r="Z433" s="27"/>
    </row>
    <row r="434" spans="1:26" ht="12.75" customHeight="1" x14ac:dyDescent="0.2">
      <c r="A434" s="14"/>
      <c r="B434" s="14"/>
      <c r="C434" s="19"/>
      <c r="D434" s="16"/>
      <c r="E434" s="18"/>
      <c r="F434" s="17"/>
      <c r="G434" s="25"/>
      <c r="H434" s="22"/>
      <c r="Y434" s="25"/>
      <c r="Z434" s="27"/>
    </row>
    <row r="435" spans="1:26" ht="12.75" customHeight="1" x14ac:dyDescent="0.2">
      <c r="A435" s="14"/>
      <c r="B435" s="14"/>
      <c r="C435" s="19"/>
      <c r="D435" s="16"/>
      <c r="E435" s="17"/>
      <c r="F435" s="18"/>
      <c r="G435" s="25"/>
      <c r="H435" s="22"/>
      <c r="Y435" s="25"/>
      <c r="Z435" s="27"/>
    </row>
    <row r="436" spans="1:26" ht="12.75" customHeight="1" x14ac:dyDescent="0.2">
      <c r="A436" s="14"/>
      <c r="B436" s="14"/>
      <c r="C436" s="19"/>
      <c r="D436" s="16"/>
      <c r="E436" s="17"/>
      <c r="F436" s="18"/>
      <c r="G436" s="25"/>
      <c r="H436" s="22"/>
      <c r="Y436" s="25"/>
      <c r="Z436" s="27"/>
    </row>
    <row r="437" spans="1:26" ht="12.75" customHeight="1" x14ac:dyDescent="0.2">
      <c r="A437" s="14"/>
      <c r="B437" s="14"/>
      <c r="C437" s="19"/>
      <c r="D437" s="16"/>
      <c r="E437" s="17"/>
      <c r="F437" s="18"/>
      <c r="G437" s="25"/>
      <c r="H437" s="22"/>
      <c r="Y437" s="25"/>
      <c r="Z437" s="27"/>
    </row>
    <row r="438" spans="1:26" ht="12.75" customHeight="1" x14ac:dyDescent="0.2">
      <c r="A438" s="14"/>
      <c r="B438" s="14"/>
      <c r="C438" s="19"/>
      <c r="D438" s="16"/>
      <c r="E438" s="18"/>
      <c r="F438" s="18"/>
      <c r="G438" s="25"/>
      <c r="H438" s="22"/>
      <c r="Y438" s="25"/>
      <c r="Z438" s="27"/>
    </row>
    <row r="439" spans="1:26" ht="12.75" customHeight="1" x14ac:dyDescent="0.2">
      <c r="A439" s="14"/>
      <c r="B439" s="14"/>
      <c r="C439" s="19"/>
      <c r="D439" s="16"/>
      <c r="E439" s="17"/>
      <c r="F439" s="18"/>
      <c r="G439" s="25"/>
      <c r="H439" s="22"/>
      <c r="Y439" s="25"/>
      <c r="Z439" s="27"/>
    </row>
    <row r="440" spans="1:26" ht="12.75" customHeight="1" x14ac:dyDescent="0.2">
      <c r="A440" s="14"/>
      <c r="B440" s="14"/>
      <c r="C440" s="19"/>
      <c r="D440" s="16"/>
      <c r="E440" s="18"/>
      <c r="F440" s="17"/>
      <c r="G440" s="25"/>
      <c r="H440" s="22"/>
      <c r="Y440" s="25"/>
      <c r="Z440" s="27"/>
    </row>
    <row r="441" spans="1:26" ht="12.75" customHeight="1" x14ac:dyDescent="0.2">
      <c r="A441" s="14"/>
      <c r="B441" s="14"/>
      <c r="C441" s="19"/>
      <c r="D441" s="16"/>
      <c r="E441" s="17"/>
      <c r="F441" s="18"/>
      <c r="G441" s="25"/>
      <c r="H441" s="22"/>
      <c r="Y441" s="25"/>
      <c r="Z441" s="27"/>
    </row>
    <row r="442" spans="1:26" ht="12.75" customHeight="1" x14ac:dyDescent="0.2">
      <c r="A442" s="14"/>
      <c r="B442" s="14"/>
      <c r="C442" s="19"/>
      <c r="D442" s="16"/>
      <c r="E442" s="18"/>
      <c r="F442" s="18"/>
      <c r="G442" s="25"/>
      <c r="H442" s="22"/>
      <c r="Y442" s="25"/>
      <c r="Z442" s="27"/>
    </row>
    <row r="443" spans="1:26" ht="12.75" customHeight="1" x14ac:dyDescent="0.2">
      <c r="A443" s="14"/>
      <c r="B443" s="14"/>
      <c r="C443" s="19"/>
      <c r="D443" s="16"/>
      <c r="E443" s="18"/>
      <c r="F443" s="18"/>
      <c r="G443" s="25"/>
      <c r="H443" s="22"/>
      <c r="Y443" s="25"/>
      <c r="Z443" s="27"/>
    </row>
    <row r="444" spans="1:26" ht="12.75" customHeight="1" x14ac:dyDescent="0.2">
      <c r="A444" s="14"/>
      <c r="B444" s="14"/>
      <c r="C444" s="19"/>
      <c r="D444" s="16"/>
      <c r="E444" s="17"/>
      <c r="F444" s="17"/>
      <c r="G444" s="25"/>
      <c r="H444" s="22"/>
      <c r="Y444" s="25"/>
      <c r="Z444" s="27"/>
    </row>
    <row r="445" spans="1:26" ht="12.75" customHeight="1" x14ac:dyDescent="0.2">
      <c r="A445" s="14"/>
      <c r="B445" s="14"/>
      <c r="C445" s="19"/>
      <c r="D445" s="16"/>
      <c r="E445" s="17"/>
      <c r="F445" s="18"/>
      <c r="G445" s="25"/>
      <c r="H445" s="22"/>
      <c r="Y445" s="25"/>
      <c r="Z445" s="27"/>
    </row>
    <row r="446" spans="1:26" ht="12.75" customHeight="1" x14ac:dyDescent="0.2">
      <c r="A446" s="14"/>
      <c r="B446" s="14"/>
      <c r="C446" s="19"/>
      <c r="D446" s="16"/>
      <c r="E446" s="17"/>
      <c r="F446" s="18"/>
      <c r="G446" s="25"/>
      <c r="H446" s="22"/>
      <c r="Y446" s="25"/>
      <c r="Z446" s="27"/>
    </row>
    <row r="447" spans="1:26" ht="12.75" customHeight="1" x14ac:dyDescent="0.2">
      <c r="A447" s="14"/>
      <c r="B447" s="14"/>
      <c r="C447" s="19"/>
      <c r="D447" s="16"/>
      <c r="E447" s="18"/>
      <c r="F447" s="18"/>
      <c r="G447" s="25"/>
      <c r="H447" s="22"/>
      <c r="Y447" s="25"/>
      <c r="Z447" s="27"/>
    </row>
    <row r="448" spans="1:26" ht="12.75" customHeight="1" x14ac:dyDescent="0.2">
      <c r="A448" s="14"/>
      <c r="B448" s="14"/>
      <c r="C448" s="19"/>
      <c r="D448" s="16"/>
      <c r="E448" s="17"/>
      <c r="F448" s="18"/>
      <c r="G448" s="25"/>
      <c r="H448" s="22"/>
      <c r="Y448" s="25"/>
      <c r="Z448" s="27"/>
    </row>
    <row r="449" spans="1:26" ht="12.75" customHeight="1" x14ac:dyDescent="0.2">
      <c r="A449" s="14"/>
      <c r="B449" s="14"/>
      <c r="C449" s="19"/>
      <c r="D449" s="16"/>
      <c r="E449" s="18"/>
      <c r="F449" s="18"/>
      <c r="G449" s="25"/>
      <c r="H449" s="22"/>
      <c r="Y449" s="25"/>
      <c r="Z449" s="27"/>
    </row>
    <row r="450" spans="1:26" ht="12.75" customHeight="1" x14ac:dyDescent="0.2">
      <c r="A450" s="14"/>
      <c r="B450" s="14"/>
      <c r="C450" s="19"/>
      <c r="D450" s="16"/>
      <c r="E450" s="17"/>
      <c r="F450" s="18"/>
      <c r="G450" s="25"/>
      <c r="H450" s="22"/>
      <c r="Y450" s="25"/>
      <c r="Z450" s="27"/>
    </row>
    <row r="451" spans="1:26" ht="12.75" customHeight="1" x14ac:dyDescent="0.2">
      <c r="A451" s="14"/>
      <c r="B451" s="14"/>
      <c r="C451" s="19"/>
      <c r="D451" s="16"/>
      <c r="E451" s="17"/>
      <c r="F451" s="18"/>
      <c r="G451" s="25"/>
      <c r="H451" s="22"/>
      <c r="Y451" s="25"/>
      <c r="Z451" s="27"/>
    </row>
    <row r="452" spans="1:26" ht="12.75" customHeight="1" x14ac:dyDescent="0.2">
      <c r="A452" s="14"/>
      <c r="B452" s="14"/>
      <c r="C452" s="19"/>
      <c r="D452" s="16"/>
      <c r="E452" s="17"/>
      <c r="F452" s="18"/>
      <c r="G452" s="25"/>
      <c r="H452" s="22"/>
      <c r="Y452" s="25"/>
      <c r="Z452" s="27"/>
    </row>
    <row r="453" spans="1:26" ht="12.75" customHeight="1" x14ac:dyDescent="0.2">
      <c r="A453" s="14"/>
      <c r="B453" s="14"/>
      <c r="C453" s="19"/>
      <c r="D453" s="16"/>
      <c r="E453" s="17"/>
      <c r="F453" s="18"/>
      <c r="G453" s="25"/>
      <c r="H453" s="22"/>
      <c r="Y453" s="25"/>
      <c r="Z453" s="27"/>
    </row>
    <row r="454" spans="1:26" ht="12.75" customHeight="1" x14ac:dyDescent="0.2">
      <c r="A454" s="14"/>
      <c r="B454" s="14"/>
      <c r="C454" s="19"/>
      <c r="D454" s="16"/>
      <c r="E454" s="17"/>
      <c r="F454" s="18"/>
      <c r="G454" s="25"/>
      <c r="H454" s="22"/>
      <c r="Y454" s="25"/>
      <c r="Z454" s="27"/>
    </row>
    <row r="455" spans="1:26" ht="12.75" customHeight="1" x14ac:dyDescent="0.2">
      <c r="A455" s="14"/>
      <c r="B455" s="14"/>
      <c r="C455" s="19"/>
      <c r="D455" s="16"/>
      <c r="E455" s="18"/>
      <c r="F455" s="18"/>
      <c r="G455" s="25"/>
      <c r="H455" s="22"/>
      <c r="Y455" s="25"/>
      <c r="Z455" s="27"/>
    </row>
    <row r="456" spans="1:26" ht="12.75" customHeight="1" x14ac:dyDescent="0.2">
      <c r="A456" s="14"/>
      <c r="B456" s="14"/>
      <c r="C456" s="19"/>
      <c r="D456" s="16"/>
      <c r="E456" s="17"/>
      <c r="F456" s="18"/>
      <c r="G456" s="25"/>
      <c r="H456" s="22"/>
      <c r="Y456" s="25"/>
      <c r="Z456" s="27"/>
    </row>
    <row r="457" spans="1:26" ht="12.75" customHeight="1" x14ac:dyDescent="0.2">
      <c r="A457" s="14"/>
      <c r="B457" s="14"/>
      <c r="C457" s="19"/>
      <c r="D457" s="16"/>
      <c r="E457" s="17"/>
      <c r="F457" s="18"/>
      <c r="G457" s="25"/>
      <c r="H457" s="22"/>
      <c r="Y457" s="25"/>
      <c r="Z457" s="27"/>
    </row>
    <row r="458" spans="1:26" ht="12.75" customHeight="1" x14ac:dyDescent="0.2">
      <c r="A458" s="14"/>
      <c r="B458" s="14"/>
      <c r="C458" s="19"/>
      <c r="D458" s="16"/>
      <c r="E458" s="17"/>
      <c r="F458" s="18"/>
      <c r="G458" s="25"/>
      <c r="H458" s="22"/>
      <c r="Y458" s="25"/>
      <c r="Z458" s="27"/>
    </row>
    <row r="459" spans="1:26" ht="12.75" customHeight="1" x14ac:dyDescent="0.2">
      <c r="A459" s="14"/>
      <c r="B459" s="14"/>
      <c r="C459" s="19"/>
      <c r="D459" s="16"/>
      <c r="E459" s="17"/>
      <c r="F459" s="18"/>
      <c r="G459" s="25"/>
      <c r="H459" s="22"/>
      <c r="Y459" s="25"/>
      <c r="Z459" s="27"/>
    </row>
    <row r="460" spans="1:26" ht="12.75" customHeight="1" x14ac:dyDescent="0.2">
      <c r="A460" s="14"/>
      <c r="B460" s="14"/>
      <c r="C460" s="19"/>
      <c r="D460" s="16"/>
      <c r="E460" s="17"/>
      <c r="F460" s="18"/>
      <c r="G460" s="25"/>
      <c r="H460" s="22"/>
      <c r="Y460" s="25"/>
      <c r="Z460" s="27"/>
    </row>
    <row r="461" spans="1:26" ht="12.75" customHeight="1" x14ac:dyDescent="0.2">
      <c r="A461" s="14"/>
      <c r="B461" s="14"/>
      <c r="C461" s="19"/>
      <c r="D461" s="16"/>
      <c r="E461" s="17"/>
      <c r="F461" s="18"/>
      <c r="G461" s="25"/>
      <c r="H461" s="22"/>
      <c r="Y461" s="25"/>
      <c r="Z461" s="27"/>
    </row>
    <row r="462" spans="1:26" ht="12.75" customHeight="1" x14ac:dyDescent="0.2">
      <c r="A462" s="14"/>
      <c r="B462" s="14"/>
      <c r="C462" s="19"/>
      <c r="D462" s="16"/>
      <c r="E462" s="17"/>
      <c r="F462" s="18"/>
      <c r="G462" s="25"/>
      <c r="H462" s="22"/>
      <c r="Y462" s="25"/>
      <c r="Z462" s="27"/>
    </row>
    <row r="463" spans="1:26" ht="12.75" customHeight="1" x14ac:dyDescent="0.2">
      <c r="A463" s="14"/>
      <c r="B463" s="14"/>
      <c r="C463" s="19"/>
      <c r="D463" s="16"/>
      <c r="E463" s="17"/>
      <c r="F463" s="18"/>
      <c r="G463" s="25"/>
      <c r="H463" s="22"/>
      <c r="Y463" s="25"/>
      <c r="Z463" s="27"/>
    </row>
    <row r="464" spans="1:26" ht="12.75" customHeight="1" x14ac:dyDescent="0.2">
      <c r="A464" s="14"/>
      <c r="B464" s="14"/>
      <c r="C464" s="19"/>
      <c r="D464" s="16"/>
      <c r="E464" s="17"/>
      <c r="F464" s="17"/>
      <c r="G464" s="25"/>
      <c r="H464" s="22"/>
      <c r="Y464" s="25"/>
      <c r="Z464" s="27"/>
    </row>
    <row r="465" spans="1:26" ht="12.75" customHeight="1" x14ac:dyDescent="0.2">
      <c r="A465" s="14"/>
      <c r="B465" s="14"/>
      <c r="C465" s="19"/>
      <c r="D465" s="16"/>
      <c r="E465" s="17"/>
      <c r="F465" s="18"/>
      <c r="G465" s="25"/>
      <c r="H465" s="22"/>
      <c r="Y465" s="25"/>
      <c r="Z465" s="27"/>
    </row>
    <row r="466" spans="1:26" ht="12.75" customHeight="1" x14ac:dyDescent="0.2">
      <c r="A466" s="14"/>
      <c r="B466" s="14"/>
      <c r="C466" s="19"/>
      <c r="D466" s="16"/>
      <c r="E466" s="17"/>
      <c r="F466" s="18"/>
      <c r="G466" s="25"/>
      <c r="H466" s="22"/>
      <c r="Y466" s="25"/>
      <c r="Z466" s="27"/>
    </row>
    <row r="467" spans="1:26" ht="12.75" customHeight="1" x14ac:dyDescent="0.2">
      <c r="A467" s="14"/>
      <c r="B467" s="14"/>
      <c r="C467" s="19"/>
      <c r="D467" s="16"/>
      <c r="E467" s="17"/>
      <c r="F467" s="18"/>
      <c r="G467" s="25"/>
      <c r="H467" s="22"/>
      <c r="Y467" s="25"/>
      <c r="Z467" s="27"/>
    </row>
    <row r="468" spans="1:26" ht="12.75" customHeight="1" x14ac:dyDescent="0.2">
      <c r="A468" s="14"/>
      <c r="B468" s="14"/>
      <c r="C468" s="19"/>
      <c r="D468" s="16"/>
      <c r="E468" s="17"/>
      <c r="F468" s="18"/>
      <c r="G468" s="25"/>
      <c r="H468" s="22"/>
      <c r="Y468" s="25"/>
      <c r="Z468" s="27"/>
    </row>
    <row r="469" spans="1:26" ht="12.75" customHeight="1" x14ac:dyDescent="0.2">
      <c r="A469" s="14"/>
      <c r="B469" s="14"/>
      <c r="C469" s="19"/>
      <c r="D469" s="16"/>
      <c r="E469" s="17"/>
      <c r="F469" s="18"/>
      <c r="G469" s="25"/>
      <c r="H469" s="22"/>
      <c r="Y469" s="25"/>
      <c r="Z469" s="27"/>
    </row>
    <row r="470" spans="1:26" ht="12.75" customHeight="1" x14ac:dyDescent="0.2">
      <c r="A470" s="14"/>
      <c r="B470" s="14"/>
      <c r="C470" s="19"/>
      <c r="D470" s="16"/>
      <c r="E470" s="18"/>
      <c r="F470" s="18"/>
      <c r="G470" s="25"/>
      <c r="H470" s="22"/>
      <c r="Y470" s="25"/>
      <c r="Z470" s="27"/>
    </row>
    <row r="471" spans="1:26" ht="12.75" customHeight="1" x14ac:dyDescent="0.2">
      <c r="A471" s="14"/>
      <c r="B471" s="14"/>
      <c r="C471" s="19"/>
      <c r="D471" s="16"/>
      <c r="E471" s="17"/>
      <c r="F471" s="18"/>
      <c r="G471" s="25"/>
      <c r="H471" s="22"/>
      <c r="Y471" s="25"/>
      <c r="Z471" s="27"/>
    </row>
    <row r="472" spans="1:26" ht="12.75" customHeight="1" x14ac:dyDescent="0.2">
      <c r="A472" s="14"/>
      <c r="B472" s="14"/>
      <c r="C472" s="19"/>
      <c r="D472" s="16"/>
      <c r="E472" s="17"/>
      <c r="F472" s="17"/>
      <c r="G472" s="25"/>
      <c r="H472" s="22"/>
      <c r="Y472" s="25"/>
      <c r="Z472" s="27"/>
    </row>
    <row r="473" spans="1:26" ht="12.75" customHeight="1" x14ac:dyDescent="0.2">
      <c r="A473" s="14"/>
      <c r="B473" s="14"/>
      <c r="C473" s="19"/>
      <c r="D473" s="16"/>
      <c r="E473" s="17"/>
      <c r="F473" s="18"/>
      <c r="G473" s="25"/>
      <c r="H473" s="22"/>
      <c r="Y473" s="25"/>
      <c r="Z473" s="27"/>
    </row>
    <row r="474" spans="1:26" ht="12.75" customHeight="1" x14ac:dyDescent="0.2">
      <c r="A474" s="14"/>
      <c r="B474" s="14"/>
      <c r="C474" s="19"/>
      <c r="D474" s="16"/>
      <c r="E474" s="17"/>
      <c r="F474" s="18"/>
      <c r="G474" s="25"/>
      <c r="H474" s="22"/>
      <c r="Y474" s="25"/>
      <c r="Z474" s="27"/>
    </row>
    <row r="475" spans="1:26" ht="12.75" customHeight="1" x14ac:dyDescent="0.2">
      <c r="A475" s="14"/>
      <c r="B475" s="14"/>
      <c r="C475" s="19"/>
      <c r="D475" s="16"/>
      <c r="E475" s="17"/>
      <c r="F475" s="18"/>
      <c r="G475" s="25"/>
      <c r="H475" s="22"/>
      <c r="Y475" s="25"/>
      <c r="Z475" s="27"/>
    </row>
    <row r="476" spans="1:26" ht="12.75" customHeight="1" x14ac:dyDescent="0.2">
      <c r="A476" s="14"/>
      <c r="B476" s="14"/>
      <c r="C476" s="19"/>
      <c r="D476" s="16"/>
      <c r="E476" s="17"/>
      <c r="F476" s="18"/>
      <c r="G476" s="25"/>
      <c r="H476" s="22"/>
      <c r="Y476" s="25"/>
      <c r="Z476" s="27"/>
    </row>
    <row r="477" spans="1:26" ht="12.75" customHeight="1" x14ac:dyDescent="0.2">
      <c r="A477" s="14"/>
      <c r="B477" s="14"/>
      <c r="C477" s="19"/>
      <c r="D477" s="16"/>
      <c r="E477" s="17"/>
      <c r="F477" s="17"/>
      <c r="G477" s="25"/>
      <c r="H477" s="22"/>
      <c r="Y477" s="25"/>
      <c r="Z477" s="27"/>
    </row>
    <row r="478" spans="1:26" ht="12.75" customHeight="1" x14ac:dyDescent="0.2">
      <c r="A478" s="14"/>
      <c r="B478" s="14"/>
      <c r="C478" s="19"/>
      <c r="D478" s="16"/>
      <c r="E478" s="17"/>
      <c r="F478" s="18"/>
      <c r="G478" s="25"/>
      <c r="H478" s="22"/>
      <c r="Y478" s="25"/>
      <c r="Z478" s="27"/>
    </row>
    <row r="479" spans="1:26" ht="12.75" customHeight="1" x14ac:dyDescent="0.2">
      <c r="A479" s="14"/>
      <c r="B479" s="14"/>
      <c r="C479" s="19"/>
      <c r="D479" s="16"/>
      <c r="E479" s="17"/>
      <c r="F479" s="18"/>
      <c r="G479" s="25"/>
      <c r="H479" s="22"/>
      <c r="Y479" s="25"/>
      <c r="Z479" s="27"/>
    </row>
    <row r="480" spans="1:26" ht="12.75" customHeight="1" x14ac:dyDescent="0.2">
      <c r="A480" s="14"/>
      <c r="B480" s="14"/>
      <c r="C480" s="19"/>
      <c r="D480" s="16"/>
      <c r="E480" s="18"/>
      <c r="F480" s="18"/>
      <c r="G480" s="25"/>
      <c r="H480" s="22"/>
      <c r="Y480" s="25"/>
      <c r="Z480" s="27"/>
    </row>
    <row r="481" spans="1:26" ht="12.75" customHeight="1" x14ac:dyDescent="0.2">
      <c r="A481" s="14"/>
      <c r="B481" s="14"/>
      <c r="C481" s="19"/>
      <c r="D481" s="16"/>
      <c r="E481" s="17"/>
      <c r="F481" s="18"/>
      <c r="G481" s="25"/>
      <c r="H481" s="22"/>
      <c r="Y481" s="25"/>
      <c r="Z481" s="27"/>
    </row>
    <row r="482" spans="1:26" ht="12.75" customHeight="1" x14ac:dyDescent="0.2">
      <c r="A482" s="14"/>
      <c r="B482" s="14"/>
      <c r="C482" s="19"/>
      <c r="D482" s="16"/>
      <c r="E482" s="17"/>
      <c r="F482" s="18"/>
      <c r="G482" s="25"/>
      <c r="H482" s="22"/>
      <c r="Y482" s="25"/>
      <c r="Z482" s="27"/>
    </row>
    <row r="483" spans="1:26" ht="12.75" customHeight="1" x14ac:dyDescent="0.2">
      <c r="A483" s="14"/>
      <c r="B483" s="14"/>
      <c r="C483" s="19"/>
      <c r="D483" s="16"/>
      <c r="E483" s="17"/>
      <c r="F483" s="18"/>
      <c r="G483" s="25"/>
      <c r="H483" s="22"/>
      <c r="Y483" s="25"/>
      <c r="Z483" s="27"/>
    </row>
    <row r="484" spans="1:26" ht="12.75" customHeight="1" x14ac:dyDescent="0.2">
      <c r="A484" s="14"/>
      <c r="B484" s="14"/>
      <c r="C484" s="19"/>
      <c r="D484" s="16"/>
      <c r="E484" s="17"/>
      <c r="F484" s="18"/>
      <c r="G484" s="25"/>
      <c r="H484" s="22"/>
      <c r="Y484" s="25"/>
      <c r="Z484" s="27"/>
    </row>
    <row r="485" spans="1:26" ht="12.75" customHeight="1" x14ac:dyDescent="0.2">
      <c r="A485" s="14"/>
      <c r="B485" s="14"/>
      <c r="C485" s="19"/>
      <c r="D485" s="16"/>
      <c r="E485" s="17"/>
      <c r="F485" s="18"/>
      <c r="G485" s="25"/>
      <c r="H485" s="22"/>
      <c r="Y485" s="25"/>
      <c r="Z485" s="27"/>
    </row>
    <row r="486" spans="1:26" ht="12.75" customHeight="1" x14ac:dyDescent="0.2">
      <c r="A486" s="14"/>
      <c r="B486" s="14"/>
      <c r="C486" s="19"/>
      <c r="D486" s="16"/>
      <c r="E486" s="18"/>
      <c r="F486" s="18"/>
      <c r="G486" s="25"/>
      <c r="H486" s="22"/>
      <c r="Y486" s="25"/>
      <c r="Z486" s="27"/>
    </row>
    <row r="487" spans="1:26" ht="12.75" customHeight="1" x14ac:dyDescent="0.2">
      <c r="A487" s="14"/>
      <c r="B487" s="14"/>
      <c r="C487" s="19"/>
      <c r="D487" s="16"/>
      <c r="E487" s="18"/>
      <c r="F487" s="18"/>
      <c r="G487" s="25"/>
      <c r="H487" s="22"/>
      <c r="Y487" s="25"/>
      <c r="Z487" s="27"/>
    </row>
    <row r="488" spans="1:26" ht="12.75" customHeight="1" x14ac:dyDescent="0.2">
      <c r="A488" s="14"/>
      <c r="B488" s="14"/>
      <c r="C488" s="19"/>
      <c r="D488" s="16"/>
      <c r="E488" s="17"/>
      <c r="F488" s="18"/>
      <c r="G488" s="25"/>
      <c r="H488" s="22"/>
      <c r="Y488" s="25"/>
      <c r="Z488" s="27"/>
    </row>
    <row r="489" spans="1:26" ht="12.75" customHeight="1" x14ac:dyDescent="0.2">
      <c r="A489" s="14"/>
      <c r="B489" s="14"/>
      <c r="C489" s="19"/>
      <c r="D489" s="16"/>
      <c r="E489" s="17"/>
      <c r="F489" s="18"/>
      <c r="G489" s="25"/>
      <c r="H489" s="22"/>
      <c r="Y489" s="25"/>
      <c r="Z489" s="27"/>
    </row>
    <row r="490" spans="1:26" ht="12.75" customHeight="1" x14ac:dyDescent="0.2">
      <c r="A490" s="14"/>
      <c r="B490" s="14"/>
      <c r="C490" s="19"/>
      <c r="D490" s="16"/>
      <c r="E490" s="17"/>
      <c r="F490" s="18"/>
      <c r="G490" s="25"/>
      <c r="H490" s="22"/>
      <c r="Y490" s="25"/>
      <c r="Z490" s="27"/>
    </row>
    <row r="491" spans="1:26" ht="12.75" customHeight="1" x14ac:dyDescent="0.2">
      <c r="A491" s="14"/>
      <c r="B491" s="14"/>
      <c r="C491" s="19"/>
      <c r="D491" s="16"/>
      <c r="E491" s="17"/>
      <c r="F491" s="18"/>
      <c r="G491" s="25"/>
      <c r="H491" s="22"/>
      <c r="Y491" s="25"/>
      <c r="Z491" s="27"/>
    </row>
    <row r="492" spans="1:26" ht="12.75" customHeight="1" x14ac:dyDescent="0.2">
      <c r="A492" s="14"/>
      <c r="B492" s="14"/>
      <c r="C492" s="19"/>
      <c r="D492" s="16"/>
      <c r="E492" s="17"/>
      <c r="F492" s="18"/>
      <c r="G492" s="25"/>
      <c r="H492" s="22"/>
      <c r="Y492" s="25"/>
      <c r="Z492" s="27"/>
    </row>
    <row r="493" spans="1:26" ht="12.75" customHeight="1" x14ac:dyDescent="0.2">
      <c r="A493" s="14"/>
      <c r="B493" s="14"/>
      <c r="C493" s="19"/>
      <c r="D493" s="16"/>
      <c r="E493" s="17"/>
      <c r="F493" s="18"/>
      <c r="G493" s="25"/>
      <c r="H493" s="22"/>
      <c r="Y493" s="25"/>
      <c r="Z493" s="27"/>
    </row>
    <row r="494" spans="1:26" ht="12.75" customHeight="1" x14ac:dyDescent="0.2">
      <c r="A494" s="14"/>
      <c r="B494" s="14"/>
      <c r="C494" s="19"/>
      <c r="D494" s="16"/>
      <c r="E494" s="17"/>
      <c r="F494" s="18"/>
      <c r="G494" s="25"/>
      <c r="H494" s="22"/>
      <c r="Y494" s="25"/>
      <c r="Z494" s="27"/>
    </row>
    <row r="495" spans="1:26" ht="12.75" customHeight="1" x14ac:dyDescent="0.2">
      <c r="A495" s="14"/>
      <c r="B495" s="14"/>
      <c r="C495" s="19"/>
      <c r="D495" s="16"/>
      <c r="E495" s="17"/>
      <c r="F495" s="18"/>
      <c r="G495" s="25"/>
      <c r="H495" s="22"/>
      <c r="Y495" s="25"/>
      <c r="Z495" s="27"/>
    </row>
    <row r="496" spans="1:26" ht="12.75" customHeight="1" x14ac:dyDescent="0.2">
      <c r="A496" s="14"/>
      <c r="B496" s="14"/>
      <c r="C496" s="19"/>
      <c r="D496" s="16"/>
      <c r="E496" s="17"/>
      <c r="F496" s="18"/>
      <c r="G496" s="25"/>
      <c r="H496" s="22"/>
      <c r="Y496" s="25"/>
      <c r="Z496" s="27"/>
    </row>
    <row r="497" spans="1:26" ht="12.75" customHeight="1" x14ac:dyDescent="0.2">
      <c r="A497" s="14"/>
      <c r="B497" s="14"/>
      <c r="C497" s="19"/>
      <c r="D497" s="16"/>
      <c r="E497" s="17"/>
      <c r="F497" s="18"/>
      <c r="G497" s="25"/>
      <c r="H497" s="22"/>
      <c r="Y497" s="25"/>
      <c r="Z497" s="27"/>
    </row>
    <row r="498" spans="1:26" ht="12.75" customHeight="1" x14ac:dyDescent="0.2">
      <c r="A498" s="14"/>
      <c r="B498" s="14"/>
      <c r="C498" s="19"/>
      <c r="D498" s="16"/>
      <c r="E498" s="18"/>
      <c r="F498" s="18"/>
      <c r="G498" s="25"/>
      <c r="H498" s="22"/>
      <c r="Y498" s="25"/>
      <c r="Z498" s="27"/>
    </row>
    <row r="499" spans="1:26" ht="12.75" customHeight="1" x14ac:dyDescent="0.2">
      <c r="A499" s="14"/>
      <c r="B499" s="14"/>
      <c r="C499" s="19"/>
      <c r="D499" s="16"/>
      <c r="E499" s="17"/>
      <c r="F499" s="18"/>
      <c r="G499" s="25"/>
      <c r="H499" s="22"/>
      <c r="Y499" s="25"/>
      <c r="Z499" s="27"/>
    </row>
    <row r="500" spans="1:26" ht="12.75" customHeight="1" x14ac:dyDescent="0.2">
      <c r="A500" s="14"/>
      <c r="B500" s="14"/>
      <c r="C500" s="19"/>
      <c r="D500" s="16"/>
      <c r="E500" s="18"/>
      <c r="F500" s="18"/>
      <c r="G500" s="25"/>
      <c r="H500" s="22"/>
      <c r="Y500" s="25"/>
      <c r="Z500" s="27"/>
    </row>
    <row r="501" spans="1:26" ht="12.75" customHeight="1" x14ac:dyDescent="0.2">
      <c r="A501" s="14"/>
      <c r="B501" s="14"/>
      <c r="C501" s="19"/>
      <c r="D501" s="16"/>
      <c r="E501" s="18"/>
      <c r="F501" s="18"/>
      <c r="G501" s="25"/>
      <c r="H501" s="22"/>
      <c r="Y501" s="25"/>
      <c r="Z501" s="27"/>
    </row>
    <row r="502" spans="1:26" ht="12.75" customHeight="1" x14ac:dyDescent="0.2">
      <c r="A502" s="14"/>
      <c r="B502" s="14"/>
      <c r="C502" s="19"/>
      <c r="D502" s="16"/>
      <c r="E502" s="18"/>
      <c r="F502" s="18"/>
      <c r="G502" s="25"/>
      <c r="H502" s="22"/>
      <c r="Y502" s="25"/>
      <c r="Z502" s="27"/>
    </row>
    <row r="503" spans="1:26" ht="12.75" customHeight="1" x14ac:dyDescent="0.2">
      <c r="A503" s="14"/>
      <c r="B503" s="14"/>
      <c r="C503" s="19"/>
      <c r="D503" s="16"/>
      <c r="E503" s="17"/>
      <c r="F503" s="18"/>
      <c r="G503" s="25"/>
      <c r="H503" s="22"/>
      <c r="Y503" s="25"/>
      <c r="Z503" s="27"/>
    </row>
    <row r="504" spans="1:26" ht="12.75" customHeight="1" x14ac:dyDescent="0.2">
      <c r="A504" s="14"/>
      <c r="B504" s="14"/>
      <c r="C504" s="19"/>
      <c r="D504" s="16"/>
      <c r="E504" s="18"/>
      <c r="F504" s="18"/>
      <c r="G504" s="25"/>
      <c r="H504" s="22"/>
      <c r="Y504" s="25"/>
      <c r="Z504" s="27"/>
    </row>
    <row r="505" spans="1:26" ht="12.75" customHeight="1" x14ac:dyDescent="0.2">
      <c r="A505" s="14"/>
      <c r="B505" s="14"/>
      <c r="C505" s="19"/>
      <c r="D505" s="16"/>
      <c r="E505" s="18"/>
      <c r="F505" s="18"/>
      <c r="G505" s="25"/>
      <c r="H505" s="22"/>
      <c r="Y505" s="25"/>
      <c r="Z505" s="27"/>
    </row>
    <row r="506" spans="1:26" ht="12.75" customHeight="1" x14ac:dyDescent="0.2">
      <c r="A506" s="14"/>
      <c r="B506" s="14"/>
      <c r="C506" s="19"/>
      <c r="D506" s="16"/>
      <c r="E506" s="17"/>
      <c r="F506" s="18"/>
      <c r="G506" s="25"/>
      <c r="H506" s="22"/>
      <c r="Y506" s="25"/>
      <c r="Z506" s="27"/>
    </row>
    <row r="507" spans="1:26" ht="12.75" customHeight="1" x14ac:dyDescent="0.2">
      <c r="A507" s="14"/>
      <c r="B507" s="14"/>
      <c r="C507" s="19"/>
      <c r="D507" s="16"/>
      <c r="E507" s="18"/>
      <c r="F507" s="18"/>
      <c r="G507" s="25"/>
      <c r="H507" s="22"/>
      <c r="Y507" s="25"/>
      <c r="Z507" s="27"/>
    </row>
    <row r="508" spans="1:26" ht="12.75" customHeight="1" x14ac:dyDescent="0.2">
      <c r="A508" s="14"/>
      <c r="B508" s="14"/>
      <c r="C508" s="19"/>
      <c r="D508" s="16"/>
      <c r="E508" s="18"/>
      <c r="F508" s="18"/>
      <c r="G508" s="25"/>
      <c r="H508" s="22"/>
      <c r="Y508" s="25"/>
      <c r="Z508" s="27"/>
    </row>
    <row r="509" spans="1:26" ht="12.75" customHeight="1" x14ac:dyDescent="0.2">
      <c r="A509" s="14"/>
      <c r="B509" s="14"/>
      <c r="C509" s="19"/>
      <c r="D509" s="16"/>
      <c r="E509" s="17"/>
      <c r="F509" s="18"/>
      <c r="G509" s="25"/>
      <c r="H509" s="22"/>
      <c r="Y509" s="25"/>
      <c r="Z509" s="27"/>
    </row>
    <row r="510" spans="1:26" ht="12.75" customHeight="1" x14ac:dyDescent="0.2">
      <c r="A510" s="14"/>
      <c r="B510" s="14"/>
      <c r="C510" s="19"/>
      <c r="D510" s="16"/>
      <c r="E510" s="17"/>
      <c r="F510" s="18"/>
      <c r="G510" s="25"/>
      <c r="H510" s="22"/>
      <c r="Y510" s="25"/>
      <c r="Z510" s="27"/>
    </row>
    <row r="511" spans="1:26" ht="12.75" customHeight="1" x14ac:dyDescent="0.2">
      <c r="A511" s="14"/>
      <c r="B511" s="14"/>
      <c r="C511" s="19"/>
      <c r="D511" s="16"/>
      <c r="E511" s="17"/>
      <c r="F511" s="18"/>
      <c r="G511" s="25"/>
      <c r="H511" s="22"/>
      <c r="Y511" s="25"/>
      <c r="Z511" s="27"/>
    </row>
    <row r="512" spans="1:26" ht="12.75" customHeight="1" x14ac:dyDescent="0.2">
      <c r="A512" s="14"/>
      <c r="B512" s="14"/>
      <c r="C512" s="19"/>
      <c r="D512" s="16"/>
      <c r="E512" s="18"/>
      <c r="F512" s="18"/>
      <c r="G512" s="25"/>
      <c r="H512" s="22"/>
      <c r="Y512" s="25"/>
      <c r="Z512" s="27"/>
    </row>
    <row r="513" spans="1:26" ht="12.75" customHeight="1" x14ac:dyDescent="0.2">
      <c r="A513" s="14"/>
      <c r="B513" s="14"/>
      <c r="C513" s="19"/>
      <c r="D513" s="16"/>
      <c r="E513" s="18"/>
      <c r="F513" s="18"/>
      <c r="G513" s="25"/>
      <c r="H513" s="22"/>
      <c r="Y513" s="25"/>
      <c r="Z513" s="27"/>
    </row>
    <row r="514" spans="1:26" ht="12.75" customHeight="1" x14ac:dyDescent="0.2">
      <c r="A514" s="14"/>
      <c r="B514" s="14"/>
      <c r="C514" s="19"/>
      <c r="D514" s="16"/>
      <c r="E514" s="18"/>
      <c r="F514" s="18"/>
      <c r="G514" s="25"/>
      <c r="H514" s="22"/>
      <c r="Y514" s="25"/>
      <c r="Z514" s="27"/>
    </row>
    <row r="515" spans="1:26" ht="12.75" customHeight="1" x14ac:dyDescent="0.2">
      <c r="A515" s="14"/>
      <c r="B515" s="14"/>
      <c r="C515" s="19"/>
      <c r="D515" s="16"/>
      <c r="E515" s="17"/>
      <c r="F515" s="18"/>
      <c r="G515" s="25"/>
      <c r="H515" s="22"/>
      <c r="Y515" s="25"/>
      <c r="Z515" s="27"/>
    </row>
    <row r="516" spans="1:26" ht="12.75" customHeight="1" x14ac:dyDescent="0.2">
      <c r="A516" s="14"/>
      <c r="B516" s="14"/>
      <c r="C516" s="19"/>
      <c r="D516" s="16"/>
      <c r="E516" s="18"/>
      <c r="F516" s="18"/>
      <c r="G516" s="25"/>
      <c r="H516" s="22"/>
      <c r="Y516" s="25"/>
      <c r="Z516" s="27"/>
    </row>
    <row r="517" spans="1:26" ht="12.75" customHeight="1" x14ac:dyDescent="0.2">
      <c r="A517" s="14"/>
      <c r="B517" s="14"/>
      <c r="C517" s="19"/>
      <c r="D517" s="16"/>
      <c r="E517" s="17"/>
      <c r="F517" s="18"/>
      <c r="G517" s="25"/>
      <c r="H517" s="22"/>
      <c r="Y517" s="25"/>
      <c r="Z517" s="27"/>
    </row>
    <row r="518" spans="1:26" ht="12.75" customHeight="1" x14ac:dyDescent="0.2">
      <c r="A518" s="14"/>
      <c r="B518" s="14"/>
      <c r="C518" s="19"/>
      <c r="D518" s="16"/>
      <c r="E518" s="17"/>
      <c r="F518" s="18"/>
      <c r="G518" s="25"/>
      <c r="H518" s="22"/>
      <c r="Y518" s="25"/>
      <c r="Z518" s="27"/>
    </row>
    <row r="519" spans="1:26" ht="12.75" customHeight="1" x14ac:dyDescent="0.2">
      <c r="A519" s="14"/>
      <c r="B519" s="14"/>
      <c r="C519" s="19"/>
      <c r="D519" s="16"/>
      <c r="E519" s="17"/>
      <c r="F519" s="18"/>
      <c r="G519" s="25"/>
      <c r="H519" s="22"/>
      <c r="Y519" s="25"/>
      <c r="Z519" s="27"/>
    </row>
    <row r="520" spans="1:26" ht="12.75" customHeight="1" x14ac:dyDescent="0.2">
      <c r="A520" s="14"/>
      <c r="B520" s="14"/>
      <c r="C520" s="19"/>
      <c r="D520" s="16"/>
      <c r="E520" s="17"/>
      <c r="F520" s="18"/>
      <c r="G520" s="25"/>
      <c r="H520" s="22"/>
      <c r="Y520" s="25"/>
      <c r="Z520" s="27"/>
    </row>
    <row r="521" spans="1:26" ht="12.75" customHeight="1" x14ac:dyDescent="0.2">
      <c r="A521" s="14"/>
      <c r="B521" s="14"/>
      <c r="C521" s="19"/>
      <c r="D521" s="16"/>
      <c r="E521" s="17"/>
      <c r="F521" s="18"/>
      <c r="G521" s="25"/>
      <c r="H521" s="22"/>
      <c r="Y521" s="25"/>
      <c r="Z521" s="27"/>
    </row>
    <row r="522" spans="1:26" ht="12.75" customHeight="1" x14ac:dyDescent="0.2">
      <c r="A522" s="14"/>
      <c r="B522" s="14"/>
      <c r="C522" s="19"/>
      <c r="D522" s="16"/>
      <c r="E522" s="17"/>
      <c r="F522" s="18"/>
      <c r="G522" s="25"/>
      <c r="H522" s="22"/>
      <c r="Y522" s="25"/>
      <c r="Z522" s="27"/>
    </row>
    <row r="523" spans="1:26" ht="12.75" customHeight="1" x14ac:dyDescent="0.2">
      <c r="A523" s="14"/>
      <c r="B523" s="14"/>
      <c r="C523" s="19"/>
      <c r="D523" s="16"/>
      <c r="E523" s="17"/>
      <c r="F523" s="18"/>
      <c r="G523" s="25"/>
      <c r="H523" s="22"/>
      <c r="Y523" s="25"/>
      <c r="Z523" s="27"/>
    </row>
    <row r="524" spans="1:26" ht="12.75" customHeight="1" x14ac:dyDescent="0.2">
      <c r="A524" s="14"/>
      <c r="B524" s="14"/>
      <c r="C524" s="19"/>
      <c r="D524" s="16"/>
      <c r="E524" s="18"/>
      <c r="F524" s="18"/>
      <c r="G524" s="25"/>
      <c r="H524" s="22"/>
      <c r="Y524" s="25"/>
      <c r="Z524" s="27"/>
    </row>
    <row r="525" spans="1:26" ht="12.75" customHeight="1" x14ac:dyDescent="0.2">
      <c r="A525" s="14"/>
      <c r="B525" s="14"/>
      <c r="C525" s="19"/>
      <c r="D525" s="16"/>
      <c r="E525" s="18"/>
      <c r="F525" s="18"/>
      <c r="G525" s="25"/>
      <c r="H525" s="22"/>
      <c r="Y525" s="25"/>
      <c r="Z525" s="27"/>
    </row>
    <row r="526" spans="1:26" ht="12.75" customHeight="1" x14ac:dyDescent="0.2">
      <c r="A526" s="14"/>
      <c r="B526" s="14"/>
      <c r="C526" s="19"/>
      <c r="D526" s="16"/>
      <c r="E526" s="17"/>
      <c r="F526" s="18"/>
      <c r="G526" s="25"/>
      <c r="H526" s="22"/>
      <c r="Y526" s="25"/>
      <c r="Z526" s="27"/>
    </row>
    <row r="527" spans="1:26" ht="12.75" customHeight="1" x14ac:dyDescent="0.2">
      <c r="A527" s="14"/>
      <c r="B527" s="14"/>
      <c r="C527" s="19"/>
      <c r="D527" s="16"/>
      <c r="E527" s="17"/>
      <c r="F527" s="18"/>
      <c r="G527" s="25"/>
      <c r="H527" s="22"/>
      <c r="Y527" s="25"/>
      <c r="Z527" s="27"/>
    </row>
    <row r="528" spans="1:26" ht="12.75" customHeight="1" x14ac:dyDescent="0.2">
      <c r="A528" s="14"/>
      <c r="B528" s="14"/>
      <c r="C528" s="19"/>
      <c r="D528" s="16"/>
      <c r="E528" s="17"/>
      <c r="F528" s="18"/>
      <c r="G528" s="25"/>
      <c r="H528" s="22"/>
      <c r="Y528" s="25"/>
      <c r="Z528" s="27"/>
    </row>
    <row r="529" spans="1:26" ht="12.75" customHeight="1" x14ac:dyDescent="0.2">
      <c r="A529" s="14"/>
      <c r="B529" s="14"/>
      <c r="C529" s="19"/>
      <c r="D529" s="16"/>
      <c r="E529" s="18"/>
      <c r="F529" s="18"/>
      <c r="G529" s="25"/>
      <c r="H529" s="22"/>
      <c r="Y529" s="25"/>
      <c r="Z529" s="27"/>
    </row>
    <row r="530" spans="1:26" ht="12.75" customHeight="1" x14ac:dyDescent="0.2">
      <c r="A530" s="14"/>
      <c r="B530" s="14"/>
      <c r="C530" s="19"/>
      <c r="D530" s="16"/>
      <c r="E530" s="17"/>
      <c r="F530" s="18"/>
      <c r="G530" s="25"/>
      <c r="H530" s="22"/>
      <c r="Y530" s="25"/>
      <c r="Z530" s="27"/>
    </row>
    <row r="531" spans="1:26" ht="12.75" customHeight="1" x14ac:dyDescent="0.2">
      <c r="A531" s="14"/>
      <c r="B531" s="14"/>
      <c r="C531" s="19"/>
      <c r="D531" s="16"/>
      <c r="E531" s="17"/>
      <c r="F531" s="18"/>
      <c r="G531" s="25"/>
      <c r="H531" s="22"/>
      <c r="Y531" s="25"/>
      <c r="Z531" s="27"/>
    </row>
    <row r="532" spans="1:26" ht="12.75" customHeight="1" x14ac:dyDescent="0.2">
      <c r="A532" s="14"/>
      <c r="B532" s="14"/>
      <c r="C532" s="19"/>
      <c r="D532" s="16"/>
      <c r="E532" s="17"/>
      <c r="F532" s="18"/>
      <c r="G532" s="25"/>
      <c r="H532" s="22"/>
      <c r="Y532" s="25"/>
      <c r="Z532" s="27"/>
    </row>
    <row r="533" spans="1:26" ht="12.75" customHeight="1" x14ac:dyDescent="0.2">
      <c r="A533" s="14"/>
      <c r="B533" s="14"/>
      <c r="C533" s="19"/>
      <c r="D533" s="16"/>
      <c r="E533" s="17"/>
      <c r="F533" s="18"/>
      <c r="G533" s="25"/>
      <c r="H533" s="22"/>
      <c r="Y533" s="25"/>
      <c r="Z533" s="27"/>
    </row>
    <row r="534" spans="1:26" ht="12.75" customHeight="1" x14ac:dyDescent="0.2">
      <c r="A534" s="14"/>
      <c r="B534" s="14"/>
      <c r="C534" s="19"/>
      <c r="D534" s="16"/>
      <c r="E534" s="17"/>
      <c r="F534" s="18"/>
      <c r="G534" s="25"/>
      <c r="H534" s="22"/>
      <c r="Y534" s="25"/>
      <c r="Z534" s="27"/>
    </row>
    <row r="535" spans="1:26" ht="12.75" customHeight="1" x14ac:dyDescent="0.2">
      <c r="A535" s="14"/>
      <c r="B535" s="14"/>
      <c r="C535" s="19"/>
      <c r="D535" s="16"/>
      <c r="E535" s="17"/>
      <c r="F535" s="18"/>
      <c r="G535" s="25"/>
      <c r="H535" s="22"/>
      <c r="Y535" s="25"/>
      <c r="Z535" s="27"/>
    </row>
    <row r="536" spans="1:26" ht="12.75" customHeight="1" x14ac:dyDescent="0.2">
      <c r="A536" s="14"/>
      <c r="B536" s="14"/>
      <c r="C536" s="19"/>
      <c r="D536" s="16"/>
      <c r="E536" s="17"/>
      <c r="F536" s="18"/>
      <c r="G536" s="25"/>
      <c r="H536" s="22"/>
      <c r="Y536" s="25"/>
      <c r="Z536" s="27"/>
    </row>
    <row r="537" spans="1:26" ht="12.75" customHeight="1" x14ac:dyDescent="0.2">
      <c r="A537" s="14"/>
      <c r="B537" s="14"/>
      <c r="C537" s="19"/>
      <c r="D537" s="16"/>
      <c r="E537" s="17"/>
      <c r="F537" s="18"/>
      <c r="G537" s="25"/>
      <c r="H537" s="22"/>
      <c r="Y537" s="25"/>
      <c r="Z537" s="27"/>
    </row>
    <row r="538" spans="1:26" ht="12.75" customHeight="1" x14ac:dyDescent="0.2">
      <c r="A538" s="14"/>
      <c r="B538" s="14"/>
      <c r="C538" s="19"/>
      <c r="D538" s="16"/>
      <c r="E538" s="17"/>
      <c r="F538" s="18"/>
      <c r="G538" s="25"/>
      <c r="H538" s="22"/>
      <c r="Y538" s="25"/>
      <c r="Z538" s="27"/>
    </row>
    <row r="539" spans="1:26" ht="12.75" customHeight="1" x14ac:dyDescent="0.2">
      <c r="A539" s="14"/>
      <c r="B539" s="14"/>
      <c r="C539" s="19"/>
      <c r="D539" s="16"/>
      <c r="E539" s="18"/>
      <c r="F539" s="18"/>
      <c r="G539" s="25"/>
      <c r="H539" s="22"/>
      <c r="Y539" s="25"/>
      <c r="Z539" s="27"/>
    </row>
    <row r="540" spans="1:26" ht="12.75" customHeight="1" x14ac:dyDescent="0.2">
      <c r="A540" s="14"/>
      <c r="B540" s="14"/>
      <c r="C540" s="19"/>
      <c r="D540" s="16"/>
      <c r="E540" s="18"/>
      <c r="F540" s="18"/>
      <c r="G540" s="25"/>
      <c r="H540" s="22"/>
      <c r="Y540" s="25"/>
      <c r="Z540" s="27"/>
    </row>
    <row r="541" spans="1:26" ht="12.75" customHeight="1" x14ac:dyDescent="0.2">
      <c r="A541" s="14"/>
      <c r="B541" s="14"/>
      <c r="C541" s="19"/>
      <c r="D541" s="16"/>
      <c r="E541" s="17"/>
      <c r="F541" s="18"/>
      <c r="G541" s="25"/>
      <c r="H541" s="22"/>
      <c r="Y541" s="25"/>
      <c r="Z541" s="27"/>
    </row>
    <row r="542" spans="1:26" ht="12.75" customHeight="1" x14ac:dyDescent="0.2">
      <c r="A542" s="14"/>
      <c r="B542" s="14"/>
      <c r="C542" s="19"/>
      <c r="D542" s="16"/>
      <c r="E542" s="17"/>
      <c r="F542" s="18"/>
      <c r="G542" s="25"/>
      <c r="H542" s="22"/>
      <c r="Y542" s="25"/>
      <c r="Z542" s="27"/>
    </row>
    <row r="543" spans="1:26" ht="12.75" customHeight="1" x14ac:dyDescent="0.2">
      <c r="A543" s="14"/>
      <c r="B543" s="14"/>
      <c r="C543" s="19"/>
      <c r="D543" s="16"/>
      <c r="E543" s="17"/>
      <c r="F543" s="18"/>
      <c r="G543" s="25"/>
      <c r="H543" s="22"/>
      <c r="Y543" s="25"/>
      <c r="Z543" s="27"/>
    </row>
    <row r="544" spans="1:26" ht="12.75" customHeight="1" x14ac:dyDescent="0.2">
      <c r="A544" s="14"/>
      <c r="B544" s="14"/>
      <c r="C544" s="19"/>
      <c r="D544" s="16"/>
      <c r="E544" s="17"/>
      <c r="F544" s="18"/>
      <c r="G544" s="25"/>
      <c r="H544" s="22"/>
      <c r="Y544" s="25"/>
      <c r="Z544" s="27"/>
    </row>
    <row r="545" spans="1:26" ht="12.75" customHeight="1" x14ac:dyDescent="0.2">
      <c r="A545" s="14"/>
      <c r="B545" s="14"/>
      <c r="C545" s="19"/>
      <c r="D545" s="16"/>
      <c r="E545" s="17"/>
      <c r="F545" s="18"/>
      <c r="G545" s="25"/>
      <c r="H545" s="22"/>
      <c r="K545" s="4"/>
      <c r="Y545" s="25"/>
      <c r="Z545" s="27"/>
    </row>
    <row r="546" spans="1:26" ht="12.75" customHeight="1" x14ac:dyDescent="0.2">
      <c r="A546" s="14"/>
      <c r="B546" s="14"/>
      <c r="C546" s="19"/>
      <c r="D546" s="16"/>
      <c r="E546" s="17"/>
      <c r="F546" s="18"/>
      <c r="G546" s="25"/>
      <c r="H546" s="22"/>
      <c r="Y546" s="25"/>
      <c r="Z546" s="27"/>
    </row>
    <row r="547" spans="1:26" ht="12.75" customHeight="1" x14ac:dyDescent="0.2">
      <c r="A547" s="14"/>
      <c r="B547" s="14"/>
      <c r="C547" s="19"/>
      <c r="D547" s="16"/>
      <c r="E547" s="17"/>
      <c r="F547" s="18"/>
      <c r="G547" s="25"/>
      <c r="H547" s="22"/>
      <c r="K547" s="4"/>
      <c r="Y547" s="25"/>
      <c r="Z547" s="27"/>
    </row>
    <row r="548" spans="1:26" ht="12.75" customHeight="1" x14ac:dyDescent="0.2">
      <c r="A548" s="14"/>
      <c r="B548" s="14"/>
      <c r="C548" s="19"/>
      <c r="D548" s="16"/>
      <c r="E548" s="17"/>
      <c r="F548" s="18"/>
      <c r="G548" s="25"/>
      <c r="H548" s="22"/>
      <c r="Y548" s="25"/>
      <c r="Z548" s="27"/>
    </row>
    <row r="549" spans="1:26" ht="12.75" customHeight="1" x14ac:dyDescent="0.2">
      <c r="A549" s="14"/>
      <c r="B549" s="14"/>
      <c r="C549" s="19"/>
      <c r="D549" s="16"/>
      <c r="E549" s="17"/>
      <c r="F549" s="18"/>
      <c r="G549" s="25"/>
      <c r="H549" s="22"/>
      <c r="Y549" s="25"/>
      <c r="Z549" s="27"/>
    </row>
    <row r="550" spans="1:26" ht="12.75" customHeight="1" x14ac:dyDescent="0.2">
      <c r="A550" s="14"/>
      <c r="B550" s="14"/>
      <c r="C550" s="19"/>
      <c r="D550" s="16"/>
      <c r="E550" s="18"/>
      <c r="F550" s="18"/>
      <c r="G550" s="25"/>
      <c r="H550" s="22"/>
      <c r="Y550" s="25"/>
      <c r="Z550" s="27"/>
    </row>
    <row r="551" spans="1:26" ht="12.75" customHeight="1" x14ac:dyDescent="0.2">
      <c r="A551" s="14"/>
      <c r="B551" s="14"/>
      <c r="C551" s="19"/>
      <c r="D551" s="16"/>
      <c r="E551" s="17"/>
      <c r="F551" s="18"/>
      <c r="G551" s="25"/>
      <c r="H551" s="22"/>
      <c r="K551" s="4"/>
      <c r="Y551" s="25"/>
      <c r="Z551" s="27"/>
    </row>
    <row r="552" spans="1:26" ht="12.75" customHeight="1" x14ac:dyDescent="0.2">
      <c r="A552" s="14"/>
      <c r="B552" s="14"/>
      <c r="C552" s="19"/>
      <c r="D552" s="16"/>
      <c r="E552" s="17"/>
      <c r="F552" s="18"/>
      <c r="G552" s="25"/>
      <c r="H552" s="22"/>
      <c r="Y552" s="25"/>
      <c r="Z552" s="27"/>
    </row>
    <row r="553" spans="1:26" ht="12.75" customHeight="1" x14ac:dyDescent="0.2">
      <c r="A553" s="14"/>
      <c r="B553" s="14"/>
      <c r="C553" s="19"/>
      <c r="D553" s="16"/>
      <c r="E553" s="17"/>
      <c r="F553" s="18"/>
      <c r="G553" s="25"/>
      <c r="H553" s="22"/>
      <c r="Y553" s="25"/>
      <c r="Z553" s="27"/>
    </row>
    <row r="554" spans="1:26" ht="12.75" customHeight="1" x14ac:dyDescent="0.2">
      <c r="A554" s="14"/>
      <c r="B554" s="14"/>
      <c r="C554" s="19"/>
      <c r="D554" s="16"/>
      <c r="E554" s="17"/>
      <c r="F554" s="18"/>
      <c r="G554" s="25"/>
      <c r="H554" s="22"/>
      <c r="Y554" s="25"/>
      <c r="Z554" s="27"/>
    </row>
    <row r="555" spans="1:26" ht="12.75" customHeight="1" x14ac:dyDescent="0.2">
      <c r="A555" s="14"/>
      <c r="B555" s="14"/>
      <c r="C555" s="19"/>
      <c r="D555" s="16"/>
      <c r="E555" s="17"/>
      <c r="F555" s="18"/>
      <c r="G555" s="25"/>
      <c r="H555" s="22"/>
      <c r="Y555" s="25"/>
      <c r="Z555" s="27"/>
    </row>
    <row r="556" spans="1:26" ht="12.75" customHeight="1" x14ac:dyDescent="0.2">
      <c r="A556" s="14"/>
      <c r="B556" s="14"/>
      <c r="C556" s="19"/>
      <c r="D556" s="16"/>
      <c r="E556" s="18"/>
      <c r="F556" s="17"/>
      <c r="G556" s="25"/>
      <c r="H556" s="22"/>
      <c r="Y556" s="25"/>
      <c r="Z556" s="27"/>
    </row>
    <row r="557" spans="1:26" ht="12.75" customHeight="1" x14ac:dyDescent="0.2">
      <c r="A557" s="14"/>
      <c r="B557" s="14"/>
      <c r="C557" s="19"/>
      <c r="D557" s="16"/>
      <c r="E557" s="17"/>
      <c r="F557" s="18"/>
      <c r="G557" s="25"/>
      <c r="H557" s="22"/>
      <c r="Y557" s="25"/>
      <c r="Z557" s="27"/>
    </row>
    <row r="558" spans="1:26" ht="12.75" customHeight="1" x14ac:dyDescent="0.2">
      <c r="A558" s="14"/>
      <c r="B558" s="14"/>
      <c r="C558" s="19"/>
      <c r="D558" s="16"/>
      <c r="E558" s="18"/>
      <c r="F558" s="18"/>
      <c r="G558" s="25"/>
      <c r="H558" s="22"/>
      <c r="Y558" s="25"/>
      <c r="Z558" s="27"/>
    </row>
    <row r="559" spans="1:26" ht="12.75" customHeight="1" x14ac:dyDescent="0.2">
      <c r="A559" s="14"/>
      <c r="B559" s="14"/>
      <c r="C559" s="19"/>
      <c r="D559" s="16"/>
      <c r="E559" s="18"/>
      <c r="F559" s="18"/>
      <c r="G559" s="25"/>
      <c r="H559" s="22"/>
      <c r="Y559" s="25"/>
      <c r="Z559" s="27"/>
    </row>
    <row r="560" spans="1:26" ht="12.75" customHeight="1" x14ac:dyDescent="0.2">
      <c r="A560" s="14"/>
      <c r="B560" s="14"/>
      <c r="C560" s="19"/>
      <c r="D560" s="16"/>
      <c r="E560" s="17"/>
      <c r="F560" s="18"/>
      <c r="G560" s="25"/>
      <c r="H560" s="22"/>
      <c r="Y560" s="25"/>
      <c r="Z560" s="27"/>
    </row>
    <row r="561" spans="1:26" ht="12.75" customHeight="1" x14ac:dyDescent="0.2">
      <c r="A561" s="14"/>
      <c r="B561" s="14"/>
      <c r="C561" s="19"/>
      <c r="D561" s="16"/>
      <c r="E561" s="17"/>
      <c r="F561" s="18"/>
      <c r="G561" s="25"/>
      <c r="H561" s="22"/>
      <c r="Y561" s="25"/>
      <c r="Z561" s="27"/>
    </row>
    <row r="562" spans="1:26" ht="12.75" customHeight="1" x14ac:dyDescent="0.2">
      <c r="A562" s="14"/>
      <c r="B562" s="14"/>
      <c r="C562" s="19"/>
      <c r="D562" s="16"/>
      <c r="E562" s="18"/>
      <c r="F562" s="18"/>
      <c r="G562" s="25"/>
      <c r="H562" s="22"/>
      <c r="Y562" s="25"/>
      <c r="Z562" s="27"/>
    </row>
    <row r="563" spans="1:26" ht="12.75" customHeight="1" x14ac:dyDescent="0.2">
      <c r="A563" s="14"/>
      <c r="B563" s="14"/>
      <c r="C563" s="19"/>
      <c r="D563" s="16"/>
      <c r="E563" s="17"/>
      <c r="F563" s="18"/>
      <c r="G563" s="25"/>
      <c r="H563" s="22"/>
      <c r="Y563" s="25"/>
      <c r="Z563" s="27"/>
    </row>
    <row r="564" spans="1:26" ht="12.75" customHeight="1" x14ac:dyDescent="0.2">
      <c r="A564" s="14"/>
      <c r="B564" s="14"/>
      <c r="C564" s="19"/>
      <c r="D564" s="16"/>
      <c r="E564" s="18"/>
      <c r="F564" s="18"/>
      <c r="G564" s="25"/>
      <c r="H564" s="22"/>
      <c r="Y564" s="25"/>
      <c r="Z564" s="27"/>
    </row>
    <row r="565" spans="1:26" ht="12.75" customHeight="1" x14ac:dyDescent="0.2">
      <c r="A565" s="14"/>
      <c r="B565" s="14"/>
      <c r="C565" s="19"/>
      <c r="D565" s="16"/>
      <c r="E565" s="17"/>
      <c r="F565" s="18"/>
      <c r="G565" s="25"/>
      <c r="H565" s="22"/>
      <c r="Y565" s="25"/>
      <c r="Z565" s="27"/>
    </row>
    <row r="566" spans="1:26" ht="12.75" customHeight="1" x14ac:dyDescent="0.2">
      <c r="A566" s="14"/>
      <c r="B566" s="14"/>
      <c r="C566" s="19"/>
      <c r="D566" s="16"/>
      <c r="E566" s="18"/>
      <c r="F566" s="18"/>
      <c r="G566" s="25"/>
      <c r="H566" s="22"/>
      <c r="Y566" s="25"/>
      <c r="Z566" s="27"/>
    </row>
    <row r="567" spans="1:26" ht="12.75" customHeight="1" x14ac:dyDescent="0.2">
      <c r="A567" s="14"/>
      <c r="B567" s="14"/>
      <c r="C567" s="19"/>
      <c r="D567" s="16"/>
      <c r="E567" s="17"/>
      <c r="F567" s="18"/>
      <c r="G567" s="25"/>
      <c r="H567" s="22"/>
      <c r="Y567" s="25"/>
      <c r="Z567" s="27"/>
    </row>
    <row r="568" spans="1:26" ht="12.75" customHeight="1" x14ac:dyDescent="0.2">
      <c r="A568" s="14"/>
      <c r="B568" s="14"/>
      <c r="C568" s="19"/>
      <c r="D568" s="16"/>
      <c r="E568" s="17"/>
      <c r="F568" s="18"/>
      <c r="G568" s="25"/>
      <c r="H568" s="22"/>
      <c r="Y568" s="25"/>
      <c r="Z568" s="27"/>
    </row>
    <row r="569" spans="1:26" ht="12.75" customHeight="1" x14ac:dyDescent="0.2">
      <c r="A569" s="14"/>
      <c r="B569" s="14"/>
      <c r="C569" s="19"/>
      <c r="D569" s="16"/>
      <c r="E569" s="18"/>
      <c r="F569" s="18"/>
      <c r="G569" s="25"/>
      <c r="H569" s="22"/>
      <c r="Y569" s="25"/>
      <c r="Z569" s="27"/>
    </row>
    <row r="570" spans="1:26" ht="12.75" customHeight="1" x14ac:dyDescent="0.2">
      <c r="A570" s="14"/>
      <c r="B570" s="14"/>
      <c r="C570" s="19"/>
      <c r="D570" s="16"/>
      <c r="E570" s="18"/>
      <c r="F570" s="18"/>
      <c r="G570" s="25"/>
      <c r="H570" s="22"/>
      <c r="Y570" s="25"/>
      <c r="Z570" s="27"/>
    </row>
    <row r="571" spans="1:26" ht="12.75" customHeight="1" x14ac:dyDescent="0.2">
      <c r="A571" s="14"/>
      <c r="B571" s="14"/>
      <c r="C571" s="19"/>
      <c r="D571" s="16"/>
      <c r="E571" s="18"/>
      <c r="F571" s="18"/>
      <c r="G571" s="25"/>
      <c r="H571" s="22"/>
      <c r="Y571" s="25"/>
      <c r="Z571" s="27"/>
    </row>
    <row r="572" spans="1:26" ht="12.75" customHeight="1" x14ac:dyDescent="0.2">
      <c r="A572" s="14"/>
      <c r="B572" s="14"/>
      <c r="C572" s="19"/>
      <c r="D572" s="16"/>
      <c r="E572" s="17"/>
      <c r="F572" s="18"/>
      <c r="G572" s="25"/>
      <c r="H572" s="22"/>
      <c r="Y572" s="25"/>
      <c r="Z572" s="27"/>
    </row>
    <row r="573" spans="1:26" ht="12.75" customHeight="1" x14ac:dyDescent="0.2">
      <c r="A573" s="14"/>
      <c r="B573" s="14"/>
      <c r="C573" s="19"/>
      <c r="D573" s="16"/>
      <c r="E573" s="17"/>
      <c r="F573" s="18"/>
      <c r="G573" s="25"/>
      <c r="H573" s="22"/>
      <c r="Y573" s="25"/>
      <c r="Z573" s="27"/>
    </row>
    <row r="574" spans="1:26" ht="12.75" customHeight="1" x14ac:dyDescent="0.2">
      <c r="A574" s="14"/>
      <c r="B574" s="14"/>
      <c r="C574" s="19"/>
      <c r="D574" s="16"/>
      <c r="E574" s="17"/>
      <c r="F574" s="18"/>
      <c r="G574" s="25"/>
      <c r="H574" s="22"/>
      <c r="Y574" s="25"/>
      <c r="Z574" s="27"/>
    </row>
    <row r="575" spans="1:26" ht="12.75" customHeight="1" x14ac:dyDescent="0.2">
      <c r="A575" s="14"/>
      <c r="B575" s="14"/>
      <c r="C575" s="19"/>
      <c r="D575" s="16"/>
      <c r="E575" s="17"/>
      <c r="F575" s="18"/>
      <c r="G575" s="25"/>
      <c r="H575" s="22"/>
      <c r="Y575" s="25"/>
      <c r="Z575" s="27"/>
    </row>
    <row r="576" spans="1:26" ht="12.75" customHeight="1" x14ac:dyDescent="0.2">
      <c r="A576" s="14"/>
      <c r="B576" s="14"/>
      <c r="C576" s="19"/>
      <c r="D576" s="16"/>
      <c r="E576" s="17"/>
      <c r="F576" s="18"/>
      <c r="G576" s="25"/>
      <c r="H576" s="22"/>
      <c r="Y576" s="25"/>
      <c r="Z576" s="27"/>
    </row>
    <row r="577" spans="1:26" ht="12.75" customHeight="1" x14ac:dyDescent="0.2">
      <c r="A577" s="14"/>
      <c r="B577" s="14"/>
      <c r="C577" s="15"/>
      <c r="D577" s="20"/>
      <c r="E577" s="17"/>
      <c r="F577" s="18"/>
      <c r="G577" s="25"/>
      <c r="H577" s="22"/>
      <c r="Y577" s="25"/>
      <c r="Z577" s="27"/>
    </row>
    <row r="578" spans="1:26" ht="12.75" customHeight="1" x14ac:dyDescent="0.2">
      <c r="A578" s="14"/>
      <c r="B578" s="14"/>
      <c r="C578" s="19"/>
      <c r="D578" s="16"/>
      <c r="E578" s="17"/>
      <c r="F578" s="18"/>
      <c r="G578" s="25"/>
      <c r="H578" s="22"/>
      <c r="Y578" s="25"/>
      <c r="Z578" s="27"/>
    </row>
    <row r="579" spans="1:26" x14ac:dyDescent="0.2">
      <c r="G579" s="25"/>
    </row>
    <row r="580" spans="1:26" x14ac:dyDescent="0.2">
      <c r="G580" s="25"/>
    </row>
    <row r="581" spans="1:26" x14ac:dyDescent="0.2">
      <c r="G581" s="25"/>
    </row>
    <row r="582" spans="1:26" x14ac:dyDescent="0.2">
      <c r="G582" s="25"/>
    </row>
    <row r="583" spans="1:26" x14ac:dyDescent="0.2">
      <c r="G583" s="25"/>
    </row>
    <row r="584" spans="1:26" x14ac:dyDescent="0.2">
      <c r="G584" s="25"/>
    </row>
    <row r="585" spans="1:26" x14ac:dyDescent="0.2">
      <c r="G585" s="25"/>
    </row>
    <row r="586" spans="1:26" x14ac:dyDescent="0.2">
      <c r="G586" s="25"/>
    </row>
    <row r="587" spans="1:26" x14ac:dyDescent="0.2">
      <c r="G587" s="25"/>
    </row>
    <row r="588" spans="1:26" x14ac:dyDescent="0.2">
      <c r="G588" s="25"/>
    </row>
  </sheetData>
  <autoFilter ref="I9:W578"/>
  <mergeCells count="2">
    <mergeCell ref="B7:B8"/>
    <mergeCell ref="D4:F4"/>
  </mergeCells>
  <pageMargins left="0.75" right="0.75" top="1" bottom="1" header="0.5" footer="0.5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Жученко</dc:creator>
  <cp:lastModifiedBy>Максим</cp:lastModifiedBy>
  <dcterms:created xsi:type="dcterms:W3CDTF">2014-12-12T08:29:02Z</dcterms:created>
  <dcterms:modified xsi:type="dcterms:W3CDTF">2014-12-20T10:12:34Z</dcterms:modified>
</cp:coreProperties>
</file>