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hidePivotFieldList="1" defaultThemeVersion="124226"/>
  <bookViews>
    <workbookView xWindow="480" yWindow="105" windowWidth="19440" windowHeight="11760"/>
  </bookViews>
  <sheets>
    <sheet name="Сводная" sheetId="5" r:id="rId1"/>
    <sheet name="Лист2" sheetId="2" r:id="rId2"/>
    <sheet name="Лист1" sheetId="3" r:id="rId3"/>
  </sheets>
  <definedNames>
    <definedName name="Klass">Лист2!$C$3:$C$103</definedName>
    <definedName name="Marka">Лист2!$B$43:$B$44</definedName>
    <definedName name="Marka_Cena">Лист2!$D$3:$E$103</definedName>
    <definedName name="Vid_oborudovaniya">Лист2!$A$5</definedName>
    <definedName name="Марка">OFFSET(Сводная!$A$9,0,0,COUNTA(Сводная!$A$9:$A$37),1)</definedName>
  </definedNames>
  <calcPr calcId="144525"/>
  <pivotCaches>
    <pivotCache cacheId="0" r:id="rId4"/>
  </pivotCaches>
</workbook>
</file>

<file path=xl/calcChain.xml><?xml version="1.0" encoding="utf-8"?>
<calcChain xmlns="http://schemas.openxmlformats.org/spreadsheetml/2006/main">
  <c r="B1" i="5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4" i="2"/>
  <c r="I3" i="2"/>
  <c r="F3" i="2" s="1"/>
  <c r="K3" i="2"/>
  <c r="G5" i="2"/>
  <c r="J5" i="2" s="1"/>
  <c r="K5" i="2" s="1"/>
  <c r="M5" i="2" s="1"/>
  <c r="G6" i="2"/>
  <c r="J6" i="2" s="1"/>
  <c r="K6" i="2" s="1"/>
  <c r="M6" i="2" s="1"/>
  <c r="G7" i="2"/>
  <c r="J7" i="2" s="1"/>
  <c r="K7" i="2" s="1"/>
  <c r="M7" i="2" s="1"/>
  <c r="G8" i="2"/>
  <c r="J8" i="2" s="1"/>
  <c r="K8" i="2" s="1"/>
  <c r="M8" i="2" s="1"/>
  <c r="G9" i="2"/>
  <c r="J9" i="2" s="1"/>
  <c r="K9" i="2" s="1"/>
  <c r="M9" i="2" s="1"/>
  <c r="G10" i="2"/>
  <c r="J10" i="2" s="1"/>
  <c r="K10" i="2" s="1"/>
  <c r="M10" i="2" s="1"/>
  <c r="G11" i="2"/>
  <c r="J11" i="2" s="1"/>
  <c r="K11" i="2" s="1"/>
  <c r="M11" i="2" s="1"/>
  <c r="G12" i="2"/>
  <c r="J12" i="2" s="1"/>
  <c r="K12" i="2" s="1"/>
  <c r="M12" i="2" s="1"/>
  <c r="G13" i="2"/>
  <c r="J13" i="2" s="1"/>
  <c r="K13" i="2" s="1"/>
  <c r="M13" i="2" s="1"/>
  <c r="G14" i="2"/>
  <c r="J14" i="2" s="1"/>
  <c r="K14" i="2" s="1"/>
  <c r="M14" i="2" s="1"/>
  <c r="G15" i="2"/>
  <c r="J15" i="2" s="1"/>
  <c r="K15" i="2" s="1"/>
  <c r="M15" i="2" s="1"/>
  <c r="G16" i="2"/>
  <c r="J16" i="2" s="1"/>
  <c r="K16" i="2" s="1"/>
  <c r="M16" i="2" s="1"/>
  <c r="G17" i="2"/>
  <c r="J17" i="2" s="1"/>
  <c r="K17" i="2" s="1"/>
  <c r="M17" i="2" s="1"/>
  <c r="G18" i="2"/>
  <c r="J18" i="2" s="1"/>
  <c r="K18" i="2" s="1"/>
  <c r="M18" i="2" s="1"/>
  <c r="G19" i="2"/>
  <c r="J19" i="2" s="1"/>
  <c r="K19" i="2" s="1"/>
  <c r="M19" i="2" s="1"/>
  <c r="G20" i="2"/>
  <c r="J20" i="2" s="1"/>
  <c r="K20" i="2" s="1"/>
  <c r="M20" i="2" s="1"/>
  <c r="G21" i="2"/>
  <c r="J21" i="2" s="1"/>
  <c r="K21" i="2" s="1"/>
  <c r="M21" i="2" s="1"/>
  <c r="G22" i="2"/>
  <c r="J22" i="2" s="1"/>
  <c r="K22" i="2" s="1"/>
  <c r="M22" i="2" s="1"/>
  <c r="G23" i="2"/>
  <c r="J23" i="2" s="1"/>
  <c r="K23" i="2" s="1"/>
  <c r="M23" i="2" s="1"/>
  <c r="G24" i="2"/>
  <c r="J24" i="2" s="1"/>
  <c r="K24" i="2" s="1"/>
  <c r="M24" i="2" s="1"/>
  <c r="G25" i="2"/>
  <c r="J25" i="2" s="1"/>
  <c r="K25" i="2" s="1"/>
  <c r="M25" i="2" s="1"/>
  <c r="G26" i="2"/>
  <c r="J26" i="2" s="1"/>
  <c r="K26" i="2" s="1"/>
  <c r="M26" i="2" s="1"/>
  <c r="G27" i="2"/>
  <c r="J27" i="2" s="1"/>
  <c r="K27" i="2" s="1"/>
  <c r="M27" i="2" s="1"/>
  <c r="G28" i="2"/>
  <c r="J28" i="2" s="1"/>
  <c r="K28" i="2" s="1"/>
  <c r="M28" i="2" s="1"/>
  <c r="G29" i="2"/>
  <c r="J29" i="2" s="1"/>
  <c r="K29" i="2" s="1"/>
  <c r="M29" i="2" s="1"/>
  <c r="G30" i="2"/>
  <c r="J30" i="2" s="1"/>
  <c r="K30" i="2" s="1"/>
  <c r="M30" i="2" s="1"/>
  <c r="G31" i="2"/>
  <c r="J31" i="2" s="1"/>
  <c r="K31" i="2" s="1"/>
  <c r="M31" i="2" s="1"/>
  <c r="G32" i="2"/>
  <c r="J32" i="2" s="1"/>
  <c r="K32" i="2" s="1"/>
  <c r="M32" i="2" s="1"/>
  <c r="G33" i="2"/>
  <c r="J33" i="2" s="1"/>
  <c r="K33" i="2" s="1"/>
  <c r="M33" i="2" s="1"/>
  <c r="G34" i="2"/>
  <c r="J34" i="2" s="1"/>
  <c r="K34" i="2" s="1"/>
  <c r="M34" i="2" s="1"/>
  <c r="G35" i="2"/>
  <c r="J35" i="2" s="1"/>
  <c r="K35" i="2" s="1"/>
  <c r="M35" i="2" s="1"/>
  <c r="G36" i="2"/>
  <c r="J36" i="2" s="1"/>
  <c r="K36" i="2" s="1"/>
  <c r="M36" i="2" s="1"/>
  <c r="G37" i="2"/>
  <c r="J37" i="2" s="1"/>
  <c r="K37" i="2" s="1"/>
  <c r="M37" i="2" s="1"/>
  <c r="G38" i="2"/>
  <c r="J38" i="2" s="1"/>
  <c r="K38" i="2" s="1"/>
  <c r="M38" i="2" s="1"/>
  <c r="G39" i="2"/>
  <c r="J39" i="2" s="1"/>
  <c r="K39" i="2" s="1"/>
  <c r="M39" i="2" s="1"/>
  <c r="G40" i="2"/>
  <c r="J40" i="2" s="1"/>
  <c r="K40" i="2" s="1"/>
  <c r="M40" i="2" s="1"/>
  <c r="G41" i="2"/>
  <c r="J41" i="2" s="1"/>
  <c r="K41" i="2" s="1"/>
  <c r="M41" i="2" s="1"/>
  <c r="G42" i="2"/>
  <c r="J42" i="2" s="1"/>
  <c r="K42" i="2" s="1"/>
  <c r="M42" i="2" s="1"/>
  <c r="G43" i="2"/>
  <c r="J43" i="2" s="1"/>
  <c r="K43" i="2" s="1"/>
  <c r="M43" i="2" s="1"/>
  <c r="G44" i="2"/>
  <c r="J44" i="2" s="1"/>
  <c r="K44" i="2" s="1"/>
  <c r="M44" i="2" s="1"/>
  <c r="G45" i="2"/>
  <c r="J45" i="2" s="1"/>
  <c r="K45" i="2" s="1"/>
  <c r="M45" i="2" s="1"/>
  <c r="G46" i="2"/>
  <c r="J46" i="2" s="1"/>
  <c r="K46" i="2" s="1"/>
  <c r="M46" i="2" s="1"/>
  <c r="G47" i="2"/>
  <c r="J47" i="2" s="1"/>
  <c r="K47" i="2" s="1"/>
  <c r="M47" i="2" s="1"/>
  <c r="G48" i="2"/>
  <c r="J48" i="2" s="1"/>
  <c r="K48" i="2" s="1"/>
  <c r="M48" i="2" s="1"/>
  <c r="G49" i="2"/>
  <c r="J49" i="2" s="1"/>
  <c r="K49" i="2" s="1"/>
  <c r="M49" i="2" s="1"/>
  <c r="G50" i="2"/>
  <c r="J50" i="2" s="1"/>
  <c r="K50" i="2" s="1"/>
  <c r="M50" i="2" s="1"/>
  <c r="G51" i="2"/>
  <c r="J51" i="2" s="1"/>
  <c r="K51" i="2" s="1"/>
  <c r="M51" i="2" s="1"/>
  <c r="G52" i="2"/>
  <c r="J52" i="2" s="1"/>
  <c r="K52" i="2" s="1"/>
  <c r="M52" i="2" s="1"/>
  <c r="G53" i="2"/>
  <c r="J53" i="2" s="1"/>
  <c r="K53" i="2" s="1"/>
  <c r="M53" i="2" s="1"/>
  <c r="G54" i="2"/>
  <c r="J54" i="2" s="1"/>
  <c r="K54" i="2" s="1"/>
  <c r="M54" i="2" s="1"/>
  <c r="G55" i="2"/>
  <c r="J55" i="2" s="1"/>
  <c r="K55" i="2" s="1"/>
  <c r="M55" i="2" s="1"/>
  <c r="G56" i="2"/>
  <c r="J56" i="2" s="1"/>
  <c r="K56" i="2" s="1"/>
  <c r="M56" i="2" s="1"/>
  <c r="G57" i="2"/>
  <c r="J57" i="2" s="1"/>
  <c r="K57" i="2" s="1"/>
  <c r="M57" i="2" s="1"/>
  <c r="G58" i="2"/>
  <c r="J58" i="2" s="1"/>
  <c r="K58" i="2" s="1"/>
  <c r="M58" i="2" s="1"/>
  <c r="G59" i="2"/>
  <c r="J59" i="2" s="1"/>
  <c r="K59" i="2" s="1"/>
  <c r="M59" i="2" s="1"/>
  <c r="G60" i="2"/>
  <c r="J60" i="2" s="1"/>
  <c r="K60" i="2" s="1"/>
  <c r="M60" i="2" s="1"/>
  <c r="G61" i="2"/>
  <c r="J61" i="2" s="1"/>
  <c r="K61" i="2" s="1"/>
  <c r="M61" i="2" s="1"/>
  <c r="G62" i="2"/>
  <c r="J62" i="2" s="1"/>
  <c r="K62" i="2" s="1"/>
  <c r="M62" i="2" s="1"/>
  <c r="G63" i="2"/>
  <c r="J63" i="2" s="1"/>
  <c r="K63" i="2" s="1"/>
  <c r="M63" i="2" s="1"/>
  <c r="G64" i="2"/>
  <c r="J64" i="2" s="1"/>
  <c r="K64" i="2" s="1"/>
  <c r="M64" i="2" s="1"/>
  <c r="G65" i="2"/>
  <c r="J65" i="2" s="1"/>
  <c r="K65" i="2" s="1"/>
  <c r="M65" i="2" s="1"/>
  <c r="G66" i="2"/>
  <c r="J66" i="2" s="1"/>
  <c r="K66" i="2" s="1"/>
  <c r="M66" i="2" s="1"/>
  <c r="G67" i="2"/>
  <c r="J67" i="2" s="1"/>
  <c r="K67" i="2" s="1"/>
  <c r="M67" i="2" s="1"/>
  <c r="G68" i="2"/>
  <c r="J68" i="2" s="1"/>
  <c r="K68" i="2" s="1"/>
  <c r="M68" i="2" s="1"/>
  <c r="G69" i="2"/>
  <c r="J69" i="2" s="1"/>
  <c r="K69" i="2" s="1"/>
  <c r="M69" i="2" s="1"/>
  <c r="G70" i="2"/>
  <c r="J70" i="2" s="1"/>
  <c r="K70" i="2" s="1"/>
  <c r="M70" i="2" s="1"/>
  <c r="G71" i="2"/>
  <c r="J71" i="2" s="1"/>
  <c r="K71" i="2" s="1"/>
  <c r="M71" i="2" s="1"/>
  <c r="G72" i="2"/>
  <c r="J72" i="2" s="1"/>
  <c r="K72" i="2" s="1"/>
  <c r="M72" i="2" s="1"/>
  <c r="G73" i="2"/>
  <c r="J73" i="2" s="1"/>
  <c r="K73" i="2" s="1"/>
  <c r="M73" i="2" s="1"/>
  <c r="G74" i="2"/>
  <c r="J74" i="2" s="1"/>
  <c r="K74" i="2" s="1"/>
  <c r="M74" i="2" s="1"/>
  <c r="G75" i="2"/>
  <c r="J75" i="2" s="1"/>
  <c r="K75" i="2" s="1"/>
  <c r="M75" i="2" s="1"/>
  <c r="G76" i="2"/>
  <c r="J76" i="2" s="1"/>
  <c r="K76" i="2" s="1"/>
  <c r="M76" i="2" s="1"/>
  <c r="G77" i="2"/>
  <c r="J77" i="2" s="1"/>
  <c r="K77" i="2" s="1"/>
  <c r="M77" i="2" s="1"/>
  <c r="G78" i="2"/>
  <c r="J78" i="2" s="1"/>
  <c r="K78" i="2" s="1"/>
  <c r="M78" i="2" s="1"/>
  <c r="G79" i="2"/>
  <c r="J79" i="2" s="1"/>
  <c r="K79" i="2" s="1"/>
  <c r="M79" i="2" s="1"/>
  <c r="G80" i="2"/>
  <c r="J80" i="2" s="1"/>
  <c r="K80" i="2" s="1"/>
  <c r="M80" i="2" s="1"/>
  <c r="G81" i="2"/>
  <c r="J81" i="2" s="1"/>
  <c r="K81" i="2" s="1"/>
  <c r="M81" i="2" s="1"/>
  <c r="G82" i="2"/>
  <c r="J82" i="2" s="1"/>
  <c r="K82" i="2" s="1"/>
  <c r="M82" i="2" s="1"/>
  <c r="G83" i="2"/>
  <c r="J83" i="2" s="1"/>
  <c r="K83" i="2" s="1"/>
  <c r="M83" i="2" s="1"/>
  <c r="G84" i="2"/>
  <c r="J84" i="2" s="1"/>
  <c r="K84" i="2" s="1"/>
  <c r="M84" i="2" s="1"/>
  <c r="G85" i="2"/>
  <c r="J85" i="2" s="1"/>
  <c r="K85" i="2" s="1"/>
  <c r="M85" i="2" s="1"/>
  <c r="G86" i="2"/>
  <c r="J86" i="2" s="1"/>
  <c r="K86" i="2" s="1"/>
  <c r="M86" i="2" s="1"/>
  <c r="G87" i="2"/>
  <c r="J87" i="2" s="1"/>
  <c r="K87" i="2" s="1"/>
  <c r="M87" i="2" s="1"/>
  <c r="G88" i="2"/>
  <c r="J88" i="2" s="1"/>
  <c r="K88" i="2" s="1"/>
  <c r="M88" i="2" s="1"/>
  <c r="G89" i="2"/>
  <c r="J89" i="2" s="1"/>
  <c r="K89" i="2" s="1"/>
  <c r="M89" i="2" s="1"/>
  <c r="G90" i="2"/>
  <c r="J90" i="2" s="1"/>
  <c r="K90" i="2" s="1"/>
  <c r="M90" i="2" s="1"/>
  <c r="G91" i="2"/>
  <c r="J91" i="2" s="1"/>
  <c r="K91" i="2" s="1"/>
  <c r="M91" i="2" s="1"/>
  <c r="G92" i="2"/>
  <c r="J92" i="2" s="1"/>
  <c r="K92" i="2" s="1"/>
  <c r="M92" i="2" s="1"/>
  <c r="G93" i="2"/>
  <c r="J93" i="2" s="1"/>
  <c r="K93" i="2" s="1"/>
  <c r="M93" i="2" s="1"/>
  <c r="G94" i="2"/>
  <c r="J94" i="2" s="1"/>
  <c r="K94" i="2" s="1"/>
  <c r="M94" i="2" s="1"/>
  <c r="G95" i="2"/>
  <c r="J95" i="2" s="1"/>
  <c r="K95" i="2" s="1"/>
  <c r="M95" i="2" s="1"/>
  <c r="G96" i="2"/>
  <c r="J96" i="2" s="1"/>
  <c r="K96" i="2" s="1"/>
  <c r="M96" i="2" s="1"/>
  <c r="G97" i="2"/>
  <c r="J97" i="2" s="1"/>
  <c r="K97" i="2" s="1"/>
  <c r="M97" i="2" s="1"/>
  <c r="G98" i="2"/>
  <c r="J98" i="2" s="1"/>
  <c r="K98" i="2" s="1"/>
  <c r="M98" i="2" s="1"/>
  <c r="G99" i="2"/>
  <c r="J99" i="2" s="1"/>
  <c r="K99" i="2" s="1"/>
  <c r="M99" i="2" s="1"/>
  <c r="G100" i="2"/>
  <c r="J100" i="2" s="1"/>
  <c r="K100" i="2" s="1"/>
  <c r="M100" i="2" s="1"/>
  <c r="G101" i="2"/>
  <c r="J101" i="2" s="1"/>
  <c r="K101" i="2" s="1"/>
  <c r="M101" i="2" s="1"/>
  <c r="G102" i="2"/>
  <c r="J102" i="2" s="1"/>
  <c r="K102" i="2" s="1"/>
  <c r="M102" i="2" s="1"/>
  <c r="G103" i="2"/>
  <c r="J103" i="2" s="1"/>
  <c r="G4" i="2"/>
  <c r="F5" i="2"/>
  <c r="H5" i="2" s="1"/>
  <c r="F6" i="2"/>
  <c r="H6" i="2" s="1"/>
  <c r="F7" i="2"/>
  <c r="H7" i="2" s="1"/>
  <c r="F8" i="2"/>
  <c r="H8" i="2" s="1"/>
  <c r="F9" i="2"/>
  <c r="H9" i="2" s="1"/>
  <c r="F10" i="2"/>
  <c r="H10" i="2" s="1"/>
  <c r="F11" i="2"/>
  <c r="H11" i="2" s="1"/>
  <c r="F12" i="2"/>
  <c r="H12" i="2" s="1"/>
  <c r="F13" i="2"/>
  <c r="H13" i="2" s="1"/>
  <c r="F14" i="2"/>
  <c r="H14" i="2" s="1"/>
  <c r="F15" i="2"/>
  <c r="H15" i="2" s="1"/>
  <c r="F16" i="2"/>
  <c r="H16" i="2" s="1"/>
  <c r="F17" i="2"/>
  <c r="H17" i="2" s="1"/>
  <c r="F18" i="2"/>
  <c r="H18" i="2" s="1"/>
  <c r="F19" i="2"/>
  <c r="H19" i="2" s="1"/>
  <c r="F20" i="2"/>
  <c r="H20" i="2" s="1"/>
  <c r="F21" i="2"/>
  <c r="H21" i="2" s="1"/>
  <c r="F22" i="2"/>
  <c r="H22" i="2" s="1"/>
  <c r="F23" i="2"/>
  <c r="H23" i="2" s="1"/>
  <c r="F24" i="2"/>
  <c r="H24" i="2" s="1"/>
  <c r="F25" i="2"/>
  <c r="H25" i="2" s="1"/>
  <c r="F26" i="2"/>
  <c r="H26" i="2" s="1"/>
  <c r="F27" i="2"/>
  <c r="H27" i="2" s="1"/>
  <c r="F28" i="2"/>
  <c r="H28" i="2" s="1"/>
  <c r="F29" i="2"/>
  <c r="H29" i="2" s="1"/>
  <c r="F30" i="2"/>
  <c r="H30" i="2" s="1"/>
  <c r="F31" i="2"/>
  <c r="H31" i="2" s="1"/>
  <c r="F32" i="2"/>
  <c r="H32" i="2" s="1"/>
  <c r="F33" i="2"/>
  <c r="H33" i="2" s="1"/>
  <c r="F34" i="2"/>
  <c r="H34" i="2" s="1"/>
  <c r="F35" i="2"/>
  <c r="H35" i="2" s="1"/>
  <c r="F36" i="2"/>
  <c r="H36" i="2" s="1"/>
  <c r="F37" i="2"/>
  <c r="H37" i="2" s="1"/>
  <c r="F38" i="2"/>
  <c r="H38" i="2" s="1"/>
  <c r="F39" i="2"/>
  <c r="H39" i="2" s="1"/>
  <c r="F40" i="2"/>
  <c r="H40" i="2" s="1"/>
  <c r="F41" i="2"/>
  <c r="H41" i="2" s="1"/>
  <c r="F42" i="2"/>
  <c r="H42" i="2" s="1"/>
  <c r="F43" i="2"/>
  <c r="H43" i="2" s="1"/>
  <c r="F44" i="2"/>
  <c r="H44" i="2" s="1"/>
  <c r="F45" i="2"/>
  <c r="H45" i="2" s="1"/>
  <c r="F46" i="2"/>
  <c r="H46" i="2" s="1"/>
  <c r="F47" i="2"/>
  <c r="H47" i="2" s="1"/>
  <c r="F48" i="2"/>
  <c r="H48" i="2" s="1"/>
  <c r="F49" i="2"/>
  <c r="H49" i="2" s="1"/>
  <c r="F50" i="2"/>
  <c r="H50" i="2" s="1"/>
  <c r="F51" i="2"/>
  <c r="H51" i="2" s="1"/>
  <c r="F52" i="2"/>
  <c r="H52" i="2" s="1"/>
  <c r="F53" i="2"/>
  <c r="H53" i="2" s="1"/>
  <c r="F54" i="2"/>
  <c r="H54" i="2" s="1"/>
  <c r="F55" i="2"/>
  <c r="H55" i="2" s="1"/>
  <c r="F56" i="2"/>
  <c r="H56" i="2" s="1"/>
  <c r="F57" i="2"/>
  <c r="H57" i="2" s="1"/>
  <c r="F58" i="2"/>
  <c r="H58" i="2" s="1"/>
  <c r="F59" i="2"/>
  <c r="H59" i="2" s="1"/>
  <c r="F60" i="2"/>
  <c r="H60" i="2" s="1"/>
  <c r="F61" i="2"/>
  <c r="H61" i="2" s="1"/>
  <c r="F62" i="2"/>
  <c r="H62" i="2" s="1"/>
  <c r="F63" i="2"/>
  <c r="H63" i="2" s="1"/>
  <c r="F64" i="2"/>
  <c r="H64" i="2" s="1"/>
  <c r="F65" i="2"/>
  <c r="H65" i="2" s="1"/>
  <c r="F66" i="2"/>
  <c r="H66" i="2" s="1"/>
  <c r="F67" i="2"/>
  <c r="H67" i="2" s="1"/>
  <c r="F68" i="2"/>
  <c r="H68" i="2" s="1"/>
  <c r="F69" i="2"/>
  <c r="H69" i="2" s="1"/>
  <c r="F70" i="2"/>
  <c r="H70" i="2" s="1"/>
  <c r="F71" i="2"/>
  <c r="H71" i="2" s="1"/>
  <c r="F72" i="2"/>
  <c r="H72" i="2" s="1"/>
  <c r="F73" i="2"/>
  <c r="H73" i="2" s="1"/>
  <c r="F74" i="2"/>
  <c r="H74" i="2" s="1"/>
  <c r="F75" i="2"/>
  <c r="H75" i="2" s="1"/>
  <c r="F76" i="2"/>
  <c r="H76" i="2" s="1"/>
  <c r="F77" i="2"/>
  <c r="H77" i="2" s="1"/>
  <c r="F78" i="2"/>
  <c r="H78" i="2" s="1"/>
  <c r="F79" i="2"/>
  <c r="H79" i="2" s="1"/>
  <c r="F80" i="2"/>
  <c r="H80" i="2" s="1"/>
  <c r="F81" i="2"/>
  <c r="H81" i="2" s="1"/>
  <c r="F82" i="2"/>
  <c r="H82" i="2" s="1"/>
  <c r="F83" i="2"/>
  <c r="H83" i="2" s="1"/>
  <c r="F84" i="2"/>
  <c r="H84" i="2" s="1"/>
  <c r="F85" i="2"/>
  <c r="H85" i="2" s="1"/>
  <c r="F86" i="2"/>
  <c r="H86" i="2" s="1"/>
  <c r="F87" i="2"/>
  <c r="H87" i="2" s="1"/>
  <c r="F88" i="2"/>
  <c r="H88" i="2" s="1"/>
  <c r="F89" i="2"/>
  <c r="H89" i="2" s="1"/>
  <c r="F90" i="2"/>
  <c r="H90" i="2" s="1"/>
  <c r="F91" i="2"/>
  <c r="H91" i="2" s="1"/>
  <c r="F92" i="2"/>
  <c r="H92" i="2" s="1"/>
  <c r="F93" i="2"/>
  <c r="H93" i="2" s="1"/>
  <c r="F94" i="2"/>
  <c r="H94" i="2" s="1"/>
  <c r="F95" i="2"/>
  <c r="H95" i="2" s="1"/>
  <c r="F96" i="2"/>
  <c r="H96" i="2" s="1"/>
  <c r="F97" i="2"/>
  <c r="H97" i="2" s="1"/>
  <c r="F98" i="2"/>
  <c r="H98" i="2" s="1"/>
  <c r="F99" i="2"/>
  <c r="H99" i="2" s="1"/>
  <c r="F100" i="2"/>
  <c r="H100" i="2" s="1"/>
  <c r="F101" i="2"/>
  <c r="H101" i="2" s="1"/>
  <c r="F102" i="2"/>
  <c r="H102" i="2" s="1"/>
  <c r="F103" i="2"/>
  <c r="H103" i="2" s="1"/>
  <c r="F4" i="2"/>
  <c r="H4" i="2" s="1"/>
  <c r="J4" i="2" l="1"/>
  <c r="L5" i="2"/>
  <c r="N5" i="2" s="1"/>
  <c r="L6" i="2"/>
  <c r="N6" i="2" s="1"/>
  <c r="L7" i="2"/>
  <c r="N7" i="2" s="1"/>
  <c r="L8" i="2"/>
  <c r="N8" i="2" s="1"/>
  <c r="L9" i="2"/>
  <c r="N9" i="2" s="1"/>
  <c r="L10" i="2"/>
  <c r="N10" i="2" s="1"/>
  <c r="L11" i="2"/>
  <c r="N11" i="2" s="1"/>
  <c r="L12" i="2"/>
  <c r="N12" i="2" s="1"/>
  <c r="L13" i="2"/>
  <c r="N13" i="2" s="1"/>
  <c r="L14" i="2"/>
  <c r="N14" i="2" s="1"/>
  <c r="L15" i="2"/>
  <c r="N15" i="2" s="1"/>
  <c r="L16" i="2"/>
  <c r="N16" i="2" s="1"/>
  <c r="L17" i="2"/>
  <c r="N17" i="2" s="1"/>
  <c r="L18" i="2"/>
  <c r="N18" i="2" s="1"/>
  <c r="L19" i="2"/>
  <c r="N19" i="2" s="1"/>
  <c r="L20" i="2"/>
  <c r="N20" i="2" s="1"/>
  <c r="L21" i="2"/>
  <c r="N21" i="2" s="1"/>
  <c r="L22" i="2"/>
  <c r="N22" i="2" s="1"/>
  <c r="L23" i="2"/>
  <c r="N23" i="2" s="1"/>
  <c r="L24" i="2"/>
  <c r="N24" i="2" s="1"/>
  <c r="L25" i="2"/>
  <c r="N25" i="2" s="1"/>
  <c r="L26" i="2"/>
  <c r="N26" i="2" s="1"/>
  <c r="L27" i="2"/>
  <c r="N27" i="2" s="1"/>
  <c r="L28" i="2"/>
  <c r="N28" i="2" s="1"/>
  <c r="L29" i="2"/>
  <c r="N29" i="2" s="1"/>
  <c r="L30" i="2"/>
  <c r="N30" i="2" s="1"/>
  <c r="L31" i="2"/>
  <c r="N31" i="2" s="1"/>
  <c r="L32" i="2"/>
  <c r="N32" i="2" s="1"/>
  <c r="L33" i="2"/>
  <c r="N33" i="2" s="1"/>
  <c r="L34" i="2"/>
  <c r="N34" i="2" s="1"/>
  <c r="L35" i="2"/>
  <c r="N35" i="2" s="1"/>
  <c r="L36" i="2"/>
  <c r="N36" i="2" s="1"/>
  <c r="L37" i="2"/>
  <c r="N37" i="2" s="1"/>
  <c r="L38" i="2"/>
  <c r="N38" i="2" s="1"/>
  <c r="L39" i="2"/>
  <c r="N39" i="2" s="1"/>
  <c r="L40" i="2"/>
  <c r="N40" i="2" s="1"/>
  <c r="L41" i="2"/>
  <c r="N41" i="2" s="1"/>
  <c r="L42" i="2"/>
  <c r="N42" i="2" s="1"/>
  <c r="L43" i="2"/>
  <c r="N43" i="2" s="1"/>
  <c r="L44" i="2"/>
  <c r="N44" i="2" s="1"/>
  <c r="L45" i="2"/>
  <c r="N45" i="2" s="1"/>
  <c r="L46" i="2"/>
  <c r="N46" i="2" s="1"/>
  <c r="L47" i="2"/>
  <c r="N47" i="2" s="1"/>
  <c r="L48" i="2"/>
  <c r="N48" i="2" s="1"/>
  <c r="L49" i="2"/>
  <c r="N49" i="2" s="1"/>
  <c r="L50" i="2"/>
  <c r="N50" i="2" s="1"/>
  <c r="L51" i="2"/>
  <c r="N51" i="2" s="1"/>
  <c r="L52" i="2"/>
  <c r="N52" i="2" s="1"/>
  <c r="L53" i="2"/>
  <c r="N53" i="2" s="1"/>
  <c r="L54" i="2"/>
  <c r="N54" i="2" s="1"/>
  <c r="L55" i="2"/>
  <c r="N55" i="2" s="1"/>
  <c r="L56" i="2"/>
  <c r="N56" i="2" s="1"/>
  <c r="L57" i="2"/>
  <c r="N57" i="2" s="1"/>
  <c r="L58" i="2"/>
  <c r="N58" i="2" s="1"/>
  <c r="L59" i="2"/>
  <c r="N59" i="2" s="1"/>
  <c r="L60" i="2"/>
  <c r="N60" i="2" s="1"/>
  <c r="L61" i="2"/>
  <c r="N61" i="2" s="1"/>
  <c r="L62" i="2"/>
  <c r="N62" i="2" s="1"/>
  <c r="L63" i="2"/>
  <c r="N63" i="2" s="1"/>
  <c r="L64" i="2"/>
  <c r="N64" i="2" s="1"/>
  <c r="L65" i="2"/>
  <c r="N65" i="2" s="1"/>
  <c r="L66" i="2"/>
  <c r="N66" i="2" s="1"/>
  <c r="L67" i="2"/>
  <c r="N67" i="2" s="1"/>
  <c r="L68" i="2"/>
  <c r="N68" i="2" s="1"/>
  <c r="L69" i="2"/>
  <c r="N69" i="2" s="1"/>
  <c r="L70" i="2"/>
  <c r="N70" i="2" s="1"/>
  <c r="L71" i="2"/>
  <c r="N71" i="2" s="1"/>
  <c r="L72" i="2"/>
  <c r="N72" i="2" s="1"/>
  <c r="L73" i="2"/>
  <c r="N73" i="2" s="1"/>
  <c r="L74" i="2"/>
  <c r="N74" i="2" s="1"/>
  <c r="L75" i="2"/>
  <c r="N75" i="2" s="1"/>
  <c r="L76" i="2"/>
  <c r="N76" i="2" s="1"/>
  <c r="L77" i="2"/>
  <c r="N77" i="2" s="1"/>
  <c r="L78" i="2"/>
  <c r="N78" i="2" s="1"/>
  <c r="L79" i="2"/>
  <c r="N79" i="2" s="1"/>
  <c r="L80" i="2"/>
  <c r="N80" i="2" s="1"/>
  <c r="L81" i="2"/>
  <c r="N81" i="2" s="1"/>
  <c r="L82" i="2"/>
  <c r="N82" i="2" s="1"/>
  <c r="L83" i="2"/>
  <c r="N83" i="2" s="1"/>
  <c r="L84" i="2"/>
  <c r="N84" i="2" s="1"/>
  <c r="L85" i="2"/>
  <c r="N85" i="2" s="1"/>
  <c r="L86" i="2"/>
  <c r="N86" i="2" s="1"/>
  <c r="L87" i="2"/>
  <c r="N87" i="2" s="1"/>
  <c r="L88" i="2"/>
  <c r="N88" i="2" s="1"/>
  <c r="L89" i="2"/>
  <c r="N89" i="2" s="1"/>
  <c r="L90" i="2"/>
  <c r="N90" i="2" s="1"/>
  <c r="L91" i="2"/>
  <c r="N91" i="2" s="1"/>
  <c r="L92" i="2"/>
  <c r="N92" i="2" s="1"/>
  <c r="L93" i="2"/>
  <c r="N93" i="2" s="1"/>
  <c r="L94" i="2"/>
  <c r="N94" i="2" s="1"/>
  <c r="L95" i="2"/>
  <c r="N95" i="2" s="1"/>
  <c r="L96" i="2"/>
  <c r="N96" i="2" s="1"/>
  <c r="L97" i="2"/>
  <c r="N97" i="2" s="1"/>
  <c r="L98" i="2"/>
  <c r="N98" i="2" s="1"/>
  <c r="L99" i="2"/>
  <c r="N99" i="2" s="1"/>
  <c r="L100" i="2"/>
  <c r="N100" i="2" s="1"/>
  <c r="L101" i="2"/>
  <c r="N101" i="2" s="1"/>
  <c r="L102" i="2"/>
  <c r="N102" i="2" s="1"/>
  <c r="K4" i="2" l="1"/>
  <c r="L4" i="2"/>
  <c r="N4" i="2" l="1"/>
  <c r="M4" i="2"/>
</calcChain>
</file>

<file path=xl/sharedStrings.xml><?xml version="1.0" encoding="utf-8"?>
<sst xmlns="http://schemas.openxmlformats.org/spreadsheetml/2006/main" count="494" uniqueCount="134">
  <si>
    <t>RL4</t>
  </si>
  <si>
    <t>I-4210</t>
  </si>
  <si>
    <t>M-4206</t>
  </si>
  <si>
    <t>M-4208</t>
  </si>
  <si>
    <t>I-4206</t>
  </si>
  <si>
    <t>Мобильный</t>
  </si>
  <si>
    <t>Начальный</t>
  </si>
  <si>
    <t>Средний</t>
  </si>
  <si>
    <t>Промышленный</t>
  </si>
  <si>
    <t>RL3</t>
  </si>
  <si>
    <t>Оборудование</t>
  </si>
  <si>
    <t>Марка</t>
  </si>
  <si>
    <t>Класс</t>
  </si>
  <si>
    <t>Модель</t>
  </si>
  <si>
    <t>Тип</t>
  </si>
  <si>
    <t>Datamax-O'neil</t>
  </si>
  <si>
    <t>Принтер</t>
  </si>
  <si>
    <t>M-4308</t>
  </si>
  <si>
    <t>M-4206 Mark 2</t>
  </si>
  <si>
    <t>M-4208 Mark 2</t>
  </si>
  <si>
    <t>M-4210 Mark 2</t>
  </si>
  <si>
    <t>M-4308 Mark 2</t>
  </si>
  <si>
    <t>I-4208</t>
  </si>
  <si>
    <t>I-4212</t>
  </si>
  <si>
    <t>I-4308</t>
  </si>
  <si>
    <t>I-4604</t>
  </si>
  <si>
    <t>I-4212e Mark 2</t>
  </si>
  <si>
    <t>I-4310e Mark 2</t>
  </si>
  <si>
    <t>I-4606e Mark 2</t>
  </si>
  <si>
    <t>E-4204B Mark 3</t>
  </si>
  <si>
    <t>E-4205A Mark 3</t>
  </si>
  <si>
    <t>E-4206P Mark 3</t>
  </si>
  <si>
    <t>E-4206L Mark 3</t>
  </si>
  <si>
    <t>E-4304B Mark 3</t>
  </si>
  <si>
    <t>E-4305A Mark 3</t>
  </si>
  <si>
    <t>E-4306P Mark 3</t>
  </si>
  <si>
    <t>E-4306L Mark 3</t>
  </si>
  <si>
    <t>Суперпромышленный</t>
  </si>
  <si>
    <t>H-4212</t>
  </si>
  <si>
    <t>H-4212X</t>
  </si>
  <si>
    <t>H-4408</t>
  </si>
  <si>
    <t>H-4310</t>
  </si>
  <si>
    <t>H-4310X</t>
  </si>
  <si>
    <t>H-4606</t>
  </si>
  <si>
    <t>H-4606X</t>
  </si>
  <si>
    <t>H-6210</t>
  </si>
  <si>
    <t>H-6212X</t>
  </si>
  <si>
    <t>H-6308</t>
  </si>
  <si>
    <t>H-6310X</t>
  </si>
  <si>
    <t>H-8308X</t>
  </si>
  <si>
    <t>M-4206 Mark 2 (артикул начинается на KA2, KB2, KC2)</t>
  </si>
  <si>
    <t>M-4210 Mark 2 (артикул начинается на KK2, KL2, KM2)</t>
  </si>
  <si>
    <t>M-4308 Mark 2 (артикул начинается на KB3, KC3, KD3)</t>
  </si>
  <si>
    <t>Zebra</t>
  </si>
  <si>
    <t>QL 220</t>
  </si>
  <si>
    <t>QL 320</t>
  </si>
  <si>
    <t>QL 420</t>
  </si>
  <si>
    <t>QL 220 Plus</t>
  </si>
  <si>
    <t>QL 320 Plus</t>
  </si>
  <si>
    <t>QL 420 Plus</t>
  </si>
  <si>
    <t>QLn 220</t>
  </si>
  <si>
    <t>QLn 320</t>
  </si>
  <si>
    <t>QLn 420</t>
  </si>
  <si>
    <t>LP 2824</t>
  </si>
  <si>
    <t>TLP 2824</t>
  </si>
  <si>
    <t>LP 2824 Plus</t>
  </si>
  <si>
    <t>TLP 2824 Plus</t>
  </si>
  <si>
    <t>GC420</t>
  </si>
  <si>
    <t>GK420</t>
  </si>
  <si>
    <t>GX420</t>
  </si>
  <si>
    <t>GX430</t>
  </si>
  <si>
    <t>GT800</t>
  </si>
  <si>
    <t>P4T</t>
  </si>
  <si>
    <t>S4M (300dpi)</t>
  </si>
  <si>
    <t>S4M (203dpi)</t>
  </si>
  <si>
    <t>ZT220 (203dpi)</t>
  </si>
  <si>
    <t>ZT230 (203dpi)</t>
  </si>
  <si>
    <t>ZT220 (300dpi)</t>
  </si>
  <si>
    <t>ZT230 (300dpi)</t>
  </si>
  <si>
    <t>Z4M Plus (203dpi)</t>
  </si>
  <si>
    <t>Z6M Plus (203dpi)</t>
  </si>
  <si>
    <t>ZM400 (203dpi)</t>
  </si>
  <si>
    <t>ZM600 (203dpi)</t>
  </si>
  <si>
    <t>Z4M Plus (300dpi)</t>
  </si>
  <si>
    <t>Z6M Plus (300dpi)</t>
  </si>
  <si>
    <t>ZM400 (300dpi)</t>
  </si>
  <si>
    <t>ZM600 (300dpi)</t>
  </si>
  <si>
    <t>Z4M Plus (600dpi)</t>
  </si>
  <si>
    <t>ZM400 (600dpi)</t>
  </si>
  <si>
    <t>ZT410 (203dpi)</t>
  </si>
  <si>
    <t>ZT410 (300dpi)</t>
  </si>
  <si>
    <t>ZT410 (600dpi)</t>
  </si>
  <si>
    <t>ZT420 (203dpi)</t>
  </si>
  <si>
    <t>ZT420 (300dpi)</t>
  </si>
  <si>
    <t>105SL (203dpi)</t>
  </si>
  <si>
    <t>105SL (300dpi)</t>
  </si>
  <si>
    <t>105SL Plus (300dpi)</t>
  </si>
  <si>
    <t>105SL Plus (203dpi)</t>
  </si>
  <si>
    <t>110XiIIIPlus (203dpi)</t>
  </si>
  <si>
    <t>110XiIIIPlus (300dpi)</t>
  </si>
  <si>
    <t>110XiIIIPlus (600dpi)</t>
  </si>
  <si>
    <t>140XiIIIPlus (203dpi)</t>
  </si>
  <si>
    <t>170XiIIIPlus (203dpi)</t>
  </si>
  <si>
    <t>220XiIIIPlus (203dpi)</t>
  </si>
  <si>
    <t>170XiIIIPlus (300dpi)</t>
  </si>
  <si>
    <t>220XiIIIPlus (300dpi)</t>
  </si>
  <si>
    <t>110Xi4 (203dpi)</t>
  </si>
  <si>
    <t>110Xi4 (300dpi)</t>
  </si>
  <si>
    <t>110Xi4 (600dpi)</t>
  </si>
  <si>
    <t>140Xi4 (203dpi)</t>
  </si>
  <si>
    <t>170Xi4 (203dpi)</t>
  </si>
  <si>
    <t>170Xi4 (300dpi)</t>
  </si>
  <si>
    <t>220Xi4 (203dpi)</t>
  </si>
  <si>
    <t>220Xi4 (300dpi)</t>
  </si>
  <si>
    <t>Цена закупки</t>
  </si>
  <si>
    <t>Нет данных</t>
  </si>
  <si>
    <t>Продан 2014 году</t>
  </si>
  <si>
    <t>Есть упаковка состояние идеальное</t>
  </si>
  <si>
    <t>Продан 2014 году головка изношена более 50%</t>
  </si>
  <si>
    <t>Есть упаковка состояние идеальное, головка изношена менее 50%</t>
  </si>
  <si>
    <t xml:space="preserve">Продан 2014 году </t>
  </si>
  <si>
    <t>Есть упаковка состояние идеальное, головка изношена более 50%</t>
  </si>
  <si>
    <t xml:space="preserve">Продан 2014 году головка </t>
  </si>
  <si>
    <t>Есть упаковка состояние идеальное не печатал или новая головка</t>
  </si>
  <si>
    <t>Есть упаковка состояние Б/У, потерстоти, царапины не печатал или новая головка</t>
  </si>
  <si>
    <t>сть упаковка состояние Б/У, потерстоти, царапины, головка изношена более 50%</t>
  </si>
  <si>
    <t>Нет  упаковки ссостояние идеальное не печатал или новая головка</t>
  </si>
  <si>
    <t>Выбрать тип оборудования</t>
  </si>
  <si>
    <t>Есть упаковка состояние Б/У, потерстоти, царапины, головка изношена менее 50%</t>
  </si>
  <si>
    <t>#ЗНАЧ!</t>
  </si>
  <si>
    <t>Есть упаковка состояние идеальное2</t>
  </si>
  <si>
    <t>Качество</t>
  </si>
  <si>
    <t>Выбрать Тип оборудования</t>
  </si>
  <si>
    <t>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</si>
</sst>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€-2]\ #,##0.00"/>
    <numFmt numFmtId="165" formatCode="[$$-409]#,##0.00"/>
    <numFmt numFmtId="166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1" fillId="0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166" fontId="0" fillId="0" borderId="0" xfId="0" applyNumberFormat="1"/>
    <xf numFmtId="0" fontId="0" fillId="0" borderId="1" xfId="0" applyBorder="1" applyAlignment="1">
      <alignment wrapText="1"/>
    </xf>
    <xf numFmtId="0" fontId="0" fillId="0" borderId="1" xfId="0" pivotButton="1" applyBorder="1"/>
    <xf numFmtId="0" fontId="0" fillId="0" borderId="1" xfId="0" pivotButton="1" applyBorder="1" applyAlignment="1">
      <alignment wrapText="1"/>
    </xf>
    <xf numFmtId="166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0" xfId="0" applyFont="1" applyFill="1" applyBorder="1"/>
    <xf numFmtId="0" fontId="2" fillId="0" borderId="11" xfId="0" applyFont="1" applyFill="1" applyBorder="1"/>
    <xf numFmtId="0" fontId="2" fillId="0" borderId="1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2" xfId="0" applyFont="1" applyBorder="1"/>
    <xf numFmtId="165" fontId="3" fillId="0" borderId="2" xfId="0" applyNumberFormat="1" applyFont="1" applyBorder="1"/>
    <xf numFmtId="165" fontId="3" fillId="2" borderId="2" xfId="0" applyNumberFormat="1" applyFont="1" applyFill="1" applyBorder="1"/>
    <xf numFmtId="0" fontId="3" fillId="2" borderId="2" xfId="0" applyFont="1" applyFill="1" applyBorder="1"/>
    <xf numFmtId="164" fontId="3" fillId="2" borderId="2" xfId="0" applyNumberFormat="1" applyFont="1" applyFill="1" applyBorder="1"/>
    <xf numFmtId="0" fontId="3" fillId="0" borderId="9" xfId="0" applyFont="1" applyBorder="1"/>
    <xf numFmtId="0" fontId="3" fillId="0" borderId="1" xfId="0" applyFont="1" applyBorder="1"/>
    <xf numFmtId="165" fontId="3" fillId="0" borderId="1" xfId="0" applyNumberFormat="1" applyFont="1" applyBorder="1"/>
    <xf numFmtId="164" fontId="3" fillId="0" borderId="1" xfId="0" applyNumberFormat="1" applyFont="1" applyBorder="1"/>
    <xf numFmtId="164" fontId="3" fillId="0" borderId="2" xfId="0" applyNumberFormat="1" applyFont="1" applyBorder="1"/>
    <xf numFmtId="164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164" fontId="3" fillId="0" borderId="6" xfId="0" applyNumberFormat="1" applyFont="1" applyBorder="1" applyAlignment="1">
      <alignment horizontal="right"/>
    </xf>
    <xf numFmtId="0" fontId="3" fillId="0" borderId="7" xfId="0" applyFont="1" applyBorder="1"/>
    <xf numFmtId="0" fontId="3" fillId="0" borderId="0" xfId="0" applyFont="1"/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11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[$$-409]#,##0.0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[$$-409]#,##0.0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[$$-409]#,##0.0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€-2]\ #,##0.0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[$$-409]#,##0.0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€-2]\ 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€-2]\ 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€-2]\ 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€-2]\ #,##0.0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€-2]\ 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2001.000823263887" missingItemsLimit="0" createdVersion="4" refreshedVersion="4" minRefreshableVersion="3" recordCount="101">
  <cacheSource type="worksheet">
    <worksheetSource name="Таблица1"/>
  </cacheSource>
  <cacheFields count="14">
    <cacheField name="Тип" numFmtId="0">
      <sharedItems containsBlank="1" count="2">
        <s v="Принтер"/>
        <m u="1"/>
      </sharedItems>
    </cacheField>
    <cacheField name="Марка" numFmtId="0">
      <sharedItems containsBlank="1" count="3">
        <s v="Datamax-O'neil"/>
        <s v="Zebra"/>
        <m u="1"/>
      </sharedItems>
    </cacheField>
    <cacheField name="Класс" numFmtId="0">
      <sharedItems containsBlank="1" count="6">
        <s v="Мобильный"/>
        <s v="Начальный"/>
        <s v="Средний"/>
        <s v="Промышленный"/>
        <s v="Суперпромышленный"/>
        <m u="1"/>
      </sharedItems>
    </cacheField>
    <cacheField name="Модель" numFmtId="0">
      <sharedItems containsBlank="1" count="102">
        <s v="RL3"/>
        <s v="RL4"/>
        <s v="E-4204B Mark 3"/>
        <s v="E-4205A Mark 3"/>
        <s v="E-4206P Mark 3"/>
        <s v="E-4206L Mark 3"/>
        <s v="E-4304B Mark 3"/>
        <s v="E-4305A Mark 3"/>
        <s v="E-4306P Mark 3"/>
        <s v="E-4306L Mark 3"/>
        <s v="M-4206"/>
        <s v="M-4208"/>
        <s v="M-4308"/>
        <s v="M-4206 Mark 2"/>
        <s v="M-4206 Mark 2 (артикул начинается на KA2, KB2, KC2)"/>
        <s v="M-4208 Mark 2"/>
        <s v="M-4210 Mark 2"/>
        <s v="M-4210 Mark 2 (артикул начинается на KK2, KL2, KM2)"/>
        <s v="M-4308 Mark 2"/>
        <s v="M-4308 Mark 2 (артикул начинается на KB3, KC3, KD3)"/>
        <s v="I-4206"/>
        <s v="I-4208"/>
        <s v="I-4210"/>
        <s v="I-4212"/>
        <s v="I-4308"/>
        <s v="I-4604"/>
        <s v="I-4212e Mark 2"/>
        <s v="I-4310e Mark 2"/>
        <s v="I-4606e Mark 2"/>
        <s v="H-4212"/>
        <s v="H-4212X"/>
        <s v="H-4408"/>
        <s v="H-4310"/>
        <s v="H-4310X"/>
        <s v="H-4606"/>
        <s v="H-4606X"/>
        <s v="H-6210"/>
        <s v="H-6212X"/>
        <s v="H-6308"/>
        <s v="H-6310X"/>
        <s v="H-8308X"/>
        <s v="QL 220"/>
        <s v="QL 320"/>
        <s v="QL 420"/>
        <s v="QL 220 Plus"/>
        <s v="QL 320 Plus"/>
        <s v="QL 420 Plus"/>
        <s v="QLn 220"/>
        <s v="QLn 320"/>
        <s v="QLn 420"/>
        <s v="P4T"/>
        <s v="LP 2824"/>
        <s v="TLP 2824"/>
        <s v="LP 2824 Plus"/>
        <s v="TLP 2824 Plus"/>
        <s v="GC420"/>
        <s v="GK420"/>
        <s v="GX420"/>
        <s v="GX430"/>
        <s v="GT800"/>
        <s v="S4M (203dpi)"/>
        <s v="S4M (300dpi)"/>
        <s v="ZT220 (203dpi)"/>
        <s v="ZT220 (300dpi)"/>
        <s v="ZT230 (203dpi)"/>
        <s v="ZT230 (300dpi)"/>
        <s v="Z4M Plus (203dpi)"/>
        <s v="Z4M Plus (300dpi)"/>
        <s v="Z4M Plus (600dpi)"/>
        <s v="Z6M Plus (203dpi)"/>
        <s v="Z6M Plus (300dpi)"/>
        <s v="ZM400 (203dpi)"/>
        <s v="ZM400 (300dpi)"/>
        <s v="ZM400 (600dpi)"/>
        <s v="ZM600 (203dpi)"/>
        <s v="ZM600 (300dpi)"/>
        <s v="ZT410 (203dpi)"/>
        <s v="ZT410 (300dpi)"/>
        <s v="ZT410 (600dpi)"/>
        <s v="ZT420 (203dpi)"/>
        <s v="ZT420 (300dpi)"/>
        <s v="105SL (203dpi)"/>
        <s v="105SL (300dpi)"/>
        <s v="105SL Plus (203dpi)"/>
        <s v="105SL Plus (300dpi)"/>
        <s v="110XiIIIPlus (203dpi)"/>
        <s v="110XiIIIPlus (300dpi)"/>
        <s v="110XiIIIPlus (600dpi)"/>
        <s v="140XiIIIPlus (203dpi)"/>
        <s v="170XiIIIPlus (203dpi)"/>
        <s v="170XiIIIPlus (300dpi)"/>
        <s v="220XiIIIPlus (203dpi)"/>
        <s v="220XiIIIPlus (300dpi)"/>
        <s v="110Xi4 (203dpi)"/>
        <s v="110Xi4 (300dpi)"/>
        <s v="110Xi4 (600dpi)"/>
        <s v="140Xi4 (203dpi)"/>
        <s v="170Xi4 (203dpi)"/>
        <s v="170Xi4 (300dpi)"/>
        <s v="220Xi4 (203dpi)"/>
        <s v="220Xi4 (300dpi)"/>
        <m u="1"/>
      </sharedItems>
    </cacheField>
    <cacheField name="Цена закупки" numFmtId="0">
      <sharedItems containsMixedTypes="1" containsNumber="1" containsInteger="1" minValue="185" maxValue="21097"/>
    </cacheField>
    <cacheField name="Есть упаковка состояние идеальное не печатал или новая головка" numFmtId="0">
      <sharedItems containsMixedTypes="1" containsNumber="1" minValue="123.33333333333333" maxValue="14064.666666666666" count="66">
        <e v="#VALUE!"/>
        <n v="396.66666666666669"/>
        <n v="134"/>
        <n v="225.33333333333334"/>
        <n v="201.33333333333334"/>
        <n v="208"/>
        <n v="176"/>
        <n v="426"/>
        <n v="536.66666666666663"/>
        <n v="394"/>
        <n v="441.33333333333331"/>
        <n v="458"/>
        <n v="504.66666666666669"/>
        <n v="979.33333333333337"/>
        <n v="755.33333333333337"/>
        <n v="1044.6666666666667"/>
        <n v="951.33333333333337"/>
        <n v="1154"/>
        <n v="1020.6666666666666"/>
        <n v="1107.3333333333333"/>
        <n v="1714"/>
        <n v="1315.3333333333333"/>
        <n v="1488.6666666666667"/>
        <n v="1384.6666666666667"/>
        <n v="1558"/>
        <n v="2251.3333333333335"/>
        <n v="356"/>
        <n v="459.33333333333331"/>
        <n v="14064.666666666666"/>
        <n v="369.33333333333331"/>
        <n v="280.66666666666669"/>
        <n v="312"/>
        <n v="454.66666666666669"/>
        <n v="123.33333333333333"/>
        <n v="134.66666666666666"/>
        <n v="128"/>
        <n v="141.33333333333334"/>
        <n v="202.66666666666666"/>
        <n v="244.66666666666666"/>
        <n v="170"/>
        <n v="341.33333333333331"/>
        <n v="483.33333333333331"/>
        <n v="294.66666666666669"/>
        <n v="429.33333333333331"/>
        <n v="476.66666666666669"/>
        <n v="1036"/>
        <n v="518"/>
        <n v="622"/>
        <n v="1194.6666666666667"/>
        <n v="656.66666666666663"/>
        <n v="1326"/>
        <n v="1003.3333333333334"/>
        <n v="691.33333333333337"/>
        <n v="864.66666666666663"/>
        <n v="862.66666666666663"/>
        <n v="952"/>
        <n v="1100"/>
        <n v="1746"/>
        <n v="1594"/>
        <n v="1966"/>
        <n v="2582"/>
        <n v="1103.3333333333333"/>
        <n v="1673.3333333333333"/>
        <n v="1778"/>
        <n v="1860"/>
        <n v="2506"/>
      </sharedItems>
    </cacheField>
    <cacheField name="Есть упаковка состояние идеальное, головка изношена менее 50%" numFmtId="0">
      <sharedItems containsBlank="1" containsMixedTypes="1" containsNumber="1" minValue="61.666666666666664" maxValue="7032.333333333333" count="67">
        <m/>
        <n v="198.33333333333334"/>
        <n v="67"/>
        <n v="112.66666666666667"/>
        <n v="100.66666666666667"/>
        <n v="104"/>
        <n v="88"/>
        <e v="#VALUE!"/>
        <n v="213"/>
        <n v="268.33333333333331"/>
        <n v="197"/>
        <n v="220.66666666666666"/>
        <n v="229"/>
        <n v="252.33333333333334"/>
        <n v="489.66666666666669"/>
        <n v="377.66666666666669"/>
        <n v="522.33333333333337"/>
        <n v="475.66666666666669"/>
        <n v="577"/>
        <n v="510.33333333333331"/>
        <n v="553.66666666666663"/>
        <n v="857"/>
        <n v="657.66666666666663"/>
        <n v="744.33333333333337"/>
        <n v="692.33333333333337"/>
        <n v="779"/>
        <n v="1125.6666666666667"/>
        <n v="178"/>
        <n v="229.66666666666666"/>
        <n v="7032.333333333333"/>
        <n v="184.66666666666666"/>
        <n v="140.33333333333334"/>
        <n v="156"/>
        <n v="227.33333333333334"/>
        <n v="61.666666666666664"/>
        <n v="67.333333333333329"/>
        <n v="64"/>
        <n v="70.666666666666671"/>
        <n v="101.33333333333333"/>
        <n v="122.33333333333333"/>
        <n v="85"/>
        <n v="170.66666666666666"/>
        <n v="241.66666666666666"/>
        <n v="147.33333333333334"/>
        <n v="214.66666666666666"/>
        <n v="238.33333333333334"/>
        <n v="518"/>
        <n v="259"/>
        <n v="311"/>
        <n v="597.33333333333337"/>
        <n v="328.33333333333331"/>
        <n v="663"/>
        <n v="501.66666666666669"/>
        <n v="345.66666666666669"/>
        <n v="432.33333333333331"/>
        <n v="431.33333333333331"/>
        <n v="476"/>
        <n v="550"/>
        <n v="873"/>
        <n v="797"/>
        <n v="983"/>
        <n v="1291"/>
        <n v="551.66666666666663"/>
        <n v="836.66666666666663"/>
        <n v="889"/>
        <n v="930"/>
        <n v="1253"/>
      </sharedItems>
    </cacheField>
    <cacheField name="Есть упаковка состояние идеальное, головка изношена более 50%" numFmtId="0">
      <sharedItems containsBlank="1" containsMixedTypes="1" containsNumber="1" minValue="24.666666666666664" maxValue="2812.9333333333334" count="67">
        <m/>
        <n v="79.333333333333343"/>
        <n v="26.8"/>
        <n v="45.06666666666667"/>
        <n v="40.266666666666666"/>
        <n v="41.6"/>
        <n v="35.200000000000003"/>
        <e v="#VALUE!"/>
        <n v="85.2"/>
        <n v="107.33333333333333"/>
        <n v="78.8"/>
        <n v="88.266666666666666"/>
        <n v="91.6"/>
        <n v="100.93333333333334"/>
        <n v="195.86666666666667"/>
        <n v="151.06666666666666"/>
        <n v="208.93333333333334"/>
        <n v="190.26666666666668"/>
        <n v="230.8"/>
        <n v="204.13333333333333"/>
        <n v="221.46666666666664"/>
        <n v="342.8"/>
        <n v="263.06666666666666"/>
        <n v="297.73333333333335"/>
        <n v="276.93333333333334"/>
        <n v="311.60000000000002"/>
        <n v="450.26666666666671"/>
        <n v="71.2"/>
        <n v="91.86666666666666"/>
        <n v="2812.9333333333334"/>
        <n v="73.86666666666666"/>
        <n v="56.13333333333334"/>
        <n v="62.4"/>
        <n v="90.933333333333337"/>
        <n v="24.666666666666664"/>
        <n v="26.93333333333333"/>
        <n v="25.6"/>
        <n v="28.266666666666669"/>
        <n v="40.533333333333331"/>
        <n v="48.93333333333333"/>
        <n v="34"/>
        <n v="68.266666666666666"/>
        <n v="96.666666666666657"/>
        <n v="58.933333333333337"/>
        <n v="85.86666666666666"/>
        <n v="95.333333333333343"/>
        <n v="207.2"/>
        <n v="103.6"/>
        <n v="124.4"/>
        <n v="238.93333333333334"/>
        <n v="131.33333333333331"/>
        <n v="265.2"/>
        <n v="200.66666666666669"/>
        <n v="138.26666666666668"/>
        <n v="172.93333333333334"/>
        <n v="172.53333333333333"/>
        <n v="190.4"/>
        <n v="220"/>
        <n v="349.2"/>
        <n v="318.8"/>
        <n v="393.2"/>
        <n v="516.4"/>
        <n v="220.66666666666666"/>
        <n v="334.66666666666663"/>
        <n v="355.6"/>
        <n v="372"/>
        <n v="501.2"/>
      </sharedItems>
    </cacheField>
    <cacheField name="Нет  упаковки ссостояние идеальное не печатал или новая головка" numFmtId="164">
      <sharedItems containsMixedTypes="1" containsNumber="1" minValue="88.095238095238088" maxValue="10046.190476190475" count="66">
        <e v="#VALUE!"/>
        <n v="283.33333333333331"/>
        <n v="95.714285714285708"/>
        <n v="160.95238095238093"/>
        <n v="143.8095238095238"/>
        <n v="148.57142857142856"/>
        <n v="125.71428571428571"/>
        <n v="304.28571428571428"/>
        <n v="383.33333333333331"/>
        <n v="281.42857142857144"/>
        <n v="315.23809523809524"/>
        <n v="327.14285714285711"/>
        <n v="360.47619047619048"/>
        <n v="699.52380952380952"/>
        <n v="539.52380952380952"/>
        <n v="746.19047619047615"/>
        <n v="679.52380952380952"/>
        <n v="824.28571428571422"/>
        <n v="729.04761904761904"/>
        <n v="790.95238095238096"/>
        <n v="1224.2857142857142"/>
        <n v="939.52380952380952"/>
        <n v="1063.3333333333333"/>
        <n v="989.04761904761904"/>
        <n v="1112.8571428571429"/>
        <n v="1608.0952380952381"/>
        <n v="254.28571428571428"/>
        <n v="328.09523809523807"/>
        <n v="10046.190476190475"/>
        <n v="263.8095238095238"/>
        <n v="200.47619047619048"/>
        <n v="222.85714285714286"/>
        <n v="324.76190476190476"/>
        <n v="88.095238095238088"/>
        <n v="96.19047619047619"/>
        <n v="91.428571428571431"/>
        <n v="100.95238095238095"/>
        <n v="144.76190476190476"/>
        <n v="174.76190476190476"/>
        <n v="121.42857142857142"/>
        <n v="243.8095238095238"/>
        <n v="345.23809523809524"/>
        <n v="210.47619047619045"/>
        <n v="306.66666666666663"/>
        <n v="340.47619047619048"/>
        <n v="740"/>
        <n v="370"/>
        <n v="444.28571428571428"/>
        <n v="853.33333333333326"/>
        <n v="469.04761904761904"/>
        <n v="947.14285714285711"/>
        <n v="716.66666666666663"/>
        <n v="493.8095238095238"/>
        <n v="617.61904761904759"/>
        <n v="616.19047619047615"/>
        <n v="680"/>
        <n v="785.71428571428567"/>
        <n v="1247.1428571428571"/>
        <n v="1138.5714285714284"/>
        <n v="1404.2857142857142"/>
        <n v="1844.2857142857142"/>
        <n v="788.09523809523807"/>
        <n v="1195.2380952380952"/>
        <n v="1270"/>
        <n v="1328.5714285714284"/>
        <n v="1790"/>
      </sharedItems>
    </cacheField>
    <cacheField name="Есть упаковка состояние Б/У, потерстоти, царапины не печатал или новая головка" numFmtId="0">
      <sharedItems containsBlank="1" containsMixedTypes="1" containsNumber="1" minValue="12.333333333333332" maxValue="1406.4666666666667" count="67">
        <m/>
        <n v="99.166666666666671"/>
        <n v="13.4"/>
        <n v="22.533333333333335"/>
        <n v="20.133333333333333"/>
        <n v="20.8"/>
        <n v="17.600000000000001"/>
        <e v="#VALUE!"/>
        <n v="42.6"/>
        <n v="53.666666666666664"/>
        <n v="39.4"/>
        <n v="44.133333333333333"/>
        <n v="45.8"/>
        <n v="50.466666666666669"/>
        <n v="97.933333333333337"/>
        <n v="75.533333333333331"/>
        <n v="104.46666666666667"/>
        <n v="95.13333333333334"/>
        <n v="115.4"/>
        <n v="102.06666666666666"/>
        <n v="110.73333333333332"/>
        <n v="171.4"/>
        <n v="131.53333333333333"/>
        <n v="148.86666666666667"/>
        <n v="138.46666666666667"/>
        <n v="155.80000000000001"/>
        <n v="225.13333333333335"/>
        <n v="35.6"/>
        <n v="45.93333333333333"/>
        <n v="1406.4666666666667"/>
        <n v="36.93333333333333"/>
        <n v="28.06666666666667"/>
        <n v="31.2"/>
        <n v="45.466666666666669"/>
        <n v="12.333333333333332"/>
        <n v="13.466666666666665"/>
        <n v="12.8"/>
        <n v="14.133333333333335"/>
        <n v="20.266666666666666"/>
        <n v="24.466666666666665"/>
        <n v="17"/>
        <n v="34.133333333333333"/>
        <n v="48.333333333333329"/>
        <n v="29.466666666666669"/>
        <n v="42.93333333333333"/>
        <n v="47.666666666666671"/>
        <n v="103.6"/>
        <n v="51.8"/>
        <n v="62.2"/>
        <n v="119.46666666666667"/>
        <n v="65.666666666666657"/>
        <n v="132.6"/>
        <n v="100.33333333333334"/>
        <n v="69.13333333333334"/>
        <n v="86.466666666666669"/>
        <n v="86.266666666666666"/>
        <n v="95.2"/>
        <n v="110"/>
        <n v="174.6"/>
        <n v="159.4"/>
        <n v="196.6"/>
        <n v="258.2"/>
        <n v="110.33333333333333"/>
        <n v="167.33333333333331"/>
        <n v="177.8"/>
        <n v="186"/>
        <n v="250.6"/>
      </sharedItems>
    </cacheField>
    <cacheField name="Есть упаковка состояние Б/У, потерстоти, царапины, головка изношена менее 50%" numFmtId="0">
      <sharedItems containsBlank="1" containsMixedTypes="1" containsNumber="1" minValue="0" maxValue="937.6444444444445" count="68">
        <n v="0"/>
        <n v="66.111111111111114"/>
        <n v="8.9333333333333336"/>
        <n v="15.022222222222224"/>
        <n v="13.422222222222222"/>
        <n v="13.866666666666667"/>
        <n v="11.733333333333334"/>
        <e v="#VALUE!"/>
        <n v="28.400000000000002"/>
        <n v="35.777777777777779"/>
        <n v="26.266666666666666"/>
        <n v="29.422222222222221"/>
        <n v="30.533333333333331"/>
        <n v="33.644444444444446"/>
        <n v="65.288888888888891"/>
        <n v="50.355555555555554"/>
        <n v="69.644444444444446"/>
        <n v="63.422222222222224"/>
        <n v="76.933333333333337"/>
        <n v="68.044444444444437"/>
        <n v="73.822222222222209"/>
        <n v="114.26666666666667"/>
        <n v="87.688888888888883"/>
        <n v="99.244444444444454"/>
        <n v="92.311111111111117"/>
        <n v="103.86666666666667"/>
        <n v="150.0888888888889"/>
        <n v="23.733333333333334"/>
        <n v="30.62222222222222"/>
        <n v="937.6444444444445"/>
        <n v="24.62222222222222"/>
        <n v="18.711111111111112"/>
        <n v="20.8"/>
        <n v="30.311111111111114"/>
        <n v="8.2222222222222214"/>
        <n v="8.9777777777777761"/>
        <n v="8.5333333333333332"/>
        <n v="9.4222222222222225"/>
        <n v="13.511111111111111"/>
        <n v="16.31111111111111"/>
        <n v="11.333333333333334"/>
        <n v="22.755555555555556"/>
        <n v="32.222222222222221"/>
        <n v="19.644444444444446"/>
        <n v="28.62222222222222"/>
        <n v="31.777777777777782"/>
        <n v="69.066666666666663"/>
        <n v="34.533333333333331"/>
        <n v="41.466666666666669"/>
        <n v="79.644444444444446"/>
        <n v="43.777777777777771"/>
        <n v="88.399999999999991"/>
        <n v="66.8888888888889"/>
        <n v="46.088888888888896"/>
        <n v="57.644444444444446"/>
        <n v="57.511111111111113"/>
        <n v="63.466666666666669"/>
        <n v="73.333333333333329"/>
        <n v="116.39999999999999"/>
        <n v="106.26666666666667"/>
        <n v="131.06666666666666"/>
        <n v="172.13333333333333"/>
        <n v="73.555555555555557"/>
        <n v="111.55555555555554"/>
        <n v="118.53333333333335"/>
        <n v="124"/>
        <n v="167.06666666666666"/>
        <m/>
      </sharedItems>
    </cacheField>
    <cacheField name="сть упаковка состояние Б/У, потерстоти, царапины, головка изношена более 50%" numFmtId="0">
      <sharedItems containsBlank="1" containsMixedTypes="1" containsNumber="1" minValue="4.1111111111111107" maxValue="468.82222222222225" count="67">
        <m/>
        <n v="33.055555555555557"/>
        <n v="4.4666666666666668"/>
        <n v="7.511111111111112"/>
        <n v="6.7111111111111112"/>
        <n v="6.9333333333333336"/>
        <n v="5.8666666666666671"/>
        <e v="#VALUE!"/>
        <n v="14.200000000000001"/>
        <n v="17.888888888888889"/>
        <n v="13.133333333333333"/>
        <n v="14.71111111111111"/>
        <n v="15.266666666666666"/>
        <n v="16.822222222222223"/>
        <n v="32.644444444444446"/>
        <n v="25.177777777777777"/>
        <n v="34.822222222222223"/>
        <n v="31.711111111111112"/>
        <n v="38.466666666666669"/>
        <n v="34.022222222222219"/>
        <n v="36.911111111111104"/>
        <n v="57.133333333333333"/>
        <n v="43.844444444444441"/>
        <n v="49.622222222222227"/>
        <n v="46.155555555555559"/>
        <n v="51.933333333333337"/>
        <n v="75.044444444444451"/>
        <n v="11.866666666666667"/>
        <n v="15.31111111111111"/>
        <n v="468.82222222222225"/>
        <n v="12.31111111111111"/>
        <n v="9.3555555555555561"/>
        <n v="10.4"/>
        <n v="15.155555555555557"/>
        <n v="4.1111111111111107"/>
        <n v="4.488888888888888"/>
        <n v="4.2666666666666666"/>
        <n v="4.7111111111111112"/>
        <n v="6.7555555555555555"/>
        <n v="8.155555555555555"/>
        <n v="5.666666666666667"/>
        <n v="11.377777777777778"/>
        <n v="16.111111111111111"/>
        <n v="9.8222222222222229"/>
        <n v="14.31111111111111"/>
        <n v="15.888888888888891"/>
        <n v="34.533333333333331"/>
        <n v="17.266666666666666"/>
        <n v="20.733333333333334"/>
        <n v="39.822222222222223"/>
        <n v="21.888888888888886"/>
        <n v="44.199999999999996"/>
        <n v="33.44444444444445"/>
        <n v="23.044444444444448"/>
        <n v="28.822222222222223"/>
        <n v="28.755555555555556"/>
        <n v="31.733333333333334"/>
        <n v="36.666666666666664"/>
        <n v="58.199999999999996"/>
        <n v="53.133333333333333"/>
        <n v="65.533333333333331"/>
        <n v="86.066666666666663"/>
        <n v="36.777777777777779"/>
        <n v="55.777777777777771"/>
        <n v="59.266666666666673"/>
        <n v="62"/>
        <n v="83.533333333333331"/>
      </sharedItems>
    </cacheField>
    <cacheField name="Есть упаковка состояние идеальное" numFmtId="0">
      <sharedItems containsBlank="1" containsMixedTypes="1" containsNumber="1" minValue="1.6444444444444444" maxValue="187.5288888888889" count="67">
        <m/>
        <n v="13.222222222222223"/>
        <n v="1.7866666666666666"/>
        <n v="3.0044444444444447"/>
        <n v="2.6844444444444444"/>
        <n v="2.7733333333333334"/>
        <n v="2.3466666666666667"/>
        <e v="#VALUE!"/>
        <n v="5.6800000000000006"/>
        <n v="7.1555555555555559"/>
        <n v="5.253333333333333"/>
        <n v="5.8844444444444441"/>
        <n v="6.1066666666666665"/>
        <n v="6.7288888888888891"/>
        <n v="13.057777777777778"/>
        <n v="10.071111111111112"/>
        <n v="13.928888888888888"/>
        <n v="12.684444444444445"/>
        <n v="15.386666666666667"/>
        <n v="13.608888888888888"/>
        <n v="14.764444444444441"/>
        <n v="22.853333333333332"/>
        <n v="17.537777777777777"/>
        <n v="19.84888888888889"/>
        <n v="18.462222222222223"/>
        <n v="20.773333333333333"/>
        <n v="30.017777777777781"/>
        <n v="4.746666666666667"/>
        <n v="6.1244444444444444"/>
        <n v="187.5288888888889"/>
        <n v="4.9244444444444442"/>
        <n v="3.7422222222222223"/>
        <n v="4.16"/>
        <n v="6.0622222222222231"/>
        <n v="1.6444444444444444"/>
        <n v="1.7955555555555551"/>
        <n v="1.7066666666666666"/>
        <n v="1.8844444444444446"/>
        <n v="2.7022222222222223"/>
        <n v="3.2622222222222219"/>
        <n v="2.2666666666666666"/>
        <n v="4.5511111111111111"/>
        <n v="6.4444444444444446"/>
        <n v="3.9288888888888893"/>
        <n v="5.724444444444444"/>
        <n v="6.3555555555555561"/>
        <n v="13.813333333333333"/>
        <n v="6.9066666666666663"/>
        <n v="8.293333333333333"/>
        <n v="15.928888888888888"/>
        <n v="8.7555555555555546"/>
        <n v="17.68"/>
        <n v="13.37777777777778"/>
        <n v="9.2177777777777798"/>
        <n v="11.52888888888889"/>
        <n v="11.502222222222223"/>
        <n v="12.693333333333333"/>
        <n v="14.666666666666666"/>
        <n v="23.279999999999998"/>
        <n v="21.253333333333334"/>
        <n v="26.213333333333331"/>
        <n v="34.426666666666662"/>
        <n v="14.711111111111112"/>
        <n v="22.31111111111111"/>
        <n v="23.706666666666671"/>
        <n v="24.8"/>
        <n v="33.413333333333334"/>
      </sharedItems>
    </cacheField>
    <cacheField name="Есть упаковка состояние идеальное2" numFmtId="0">
      <sharedItems containsBlank="1" containsMixedTypes="1" containsNumber="1" minValue="0.82222222222222219" maxValue="93.76444444444445" count="67">
        <m/>
        <n v="13.222222222222223"/>
        <n v="0.89333333333333331"/>
        <n v="1.5022222222222223"/>
        <n v="1.3422222222222222"/>
        <n v="1.3866666666666667"/>
        <n v="1.1733333333333333"/>
        <e v="#VALUE!"/>
        <n v="2.8400000000000003"/>
        <n v="3.5777777777777779"/>
        <n v="2.6266666666666665"/>
        <n v="2.9422222222222221"/>
        <n v="3.0533333333333332"/>
        <n v="3.3644444444444446"/>
        <n v="6.528888888888889"/>
        <n v="5.0355555555555558"/>
        <n v="6.9644444444444442"/>
        <n v="6.3422222222222224"/>
        <n v="7.6933333333333334"/>
        <n v="6.8044444444444441"/>
        <n v="7.3822222222222207"/>
        <n v="11.426666666666666"/>
        <n v="8.7688888888888883"/>
        <n v="9.9244444444444451"/>
        <n v="9.2311111111111117"/>
        <n v="10.386666666666667"/>
        <n v="15.00888888888889"/>
        <n v="2.3733333333333335"/>
        <n v="3.0622222222222222"/>
        <n v="93.76444444444445"/>
        <n v="2.4622222222222221"/>
        <n v="1.8711111111111112"/>
        <n v="2.08"/>
        <n v="3.0311111111111115"/>
        <n v="0.82222222222222219"/>
        <n v="0.89777777777777756"/>
        <n v="0.85333333333333328"/>
        <n v="0.94222222222222229"/>
        <n v="1.3511111111111112"/>
        <n v="1.631111111111111"/>
        <n v="1.1333333333333333"/>
        <n v="2.2755555555555556"/>
        <n v="3.2222222222222223"/>
        <n v="1.9644444444444447"/>
        <n v="2.862222222222222"/>
        <n v="3.177777777777778"/>
        <n v="6.9066666666666663"/>
        <n v="3.4533333333333331"/>
        <n v="4.1466666666666665"/>
        <n v="7.9644444444444442"/>
        <n v="4.3777777777777773"/>
        <n v="8.84"/>
        <n v="6.68888888888889"/>
        <n v="4.6088888888888899"/>
        <n v="5.7644444444444449"/>
        <n v="5.7511111111111113"/>
        <n v="6.3466666666666667"/>
        <n v="7.333333333333333"/>
        <n v="11.639999999999999"/>
        <n v="10.626666666666667"/>
        <n v="13.106666666666666"/>
        <n v="17.213333333333331"/>
        <n v="7.3555555555555561"/>
        <n v="11.155555555555555"/>
        <n v="11.853333333333335"/>
        <n v="12.4"/>
        <n v="16.70666666666666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1">
  <r>
    <x v="0"/>
    <x v="0"/>
    <x v="0"/>
    <x v="0"/>
    <s v="Нет данных"/>
    <x v="0"/>
    <x v="0"/>
    <x v="0"/>
    <x v="0"/>
    <x v="0"/>
    <x v="0"/>
    <x v="0"/>
    <x v="0"/>
    <x v="0"/>
  </r>
  <r>
    <x v="0"/>
    <x v="0"/>
    <x v="0"/>
    <x v="1"/>
    <n v="595"/>
    <x v="1"/>
    <x v="1"/>
    <x v="1"/>
    <x v="1"/>
    <x v="1"/>
    <x v="1"/>
    <x v="1"/>
    <x v="1"/>
    <x v="1"/>
  </r>
  <r>
    <x v="0"/>
    <x v="0"/>
    <x v="1"/>
    <x v="2"/>
    <n v="201"/>
    <x v="2"/>
    <x v="2"/>
    <x v="2"/>
    <x v="2"/>
    <x v="2"/>
    <x v="2"/>
    <x v="2"/>
    <x v="2"/>
    <x v="2"/>
  </r>
  <r>
    <x v="0"/>
    <x v="0"/>
    <x v="1"/>
    <x v="3"/>
    <n v="338"/>
    <x v="3"/>
    <x v="3"/>
    <x v="3"/>
    <x v="3"/>
    <x v="3"/>
    <x v="3"/>
    <x v="3"/>
    <x v="3"/>
    <x v="3"/>
  </r>
  <r>
    <x v="0"/>
    <x v="0"/>
    <x v="1"/>
    <x v="4"/>
    <n v="302"/>
    <x v="4"/>
    <x v="4"/>
    <x v="4"/>
    <x v="4"/>
    <x v="4"/>
    <x v="4"/>
    <x v="4"/>
    <x v="4"/>
    <x v="4"/>
  </r>
  <r>
    <x v="0"/>
    <x v="0"/>
    <x v="1"/>
    <x v="5"/>
    <n v="312"/>
    <x v="5"/>
    <x v="5"/>
    <x v="5"/>
    <x v="5"/>
    <x v="5"/>
    <x v="5"/>
    <x v="5"/>
    <x v="5"/>
    <x v="5"/>
  </r>
  <r>
    <x v="0"/>
    <x v="0"/>
    <x v="1"/>
    <x v="6"/>
    <n v="264"/>
    <x v="6"/>
    <x v="6"/>
    <x v="6"/>
    <x v="6"/>
    <x v="6"/>
    <x v="6"/>
    <x v="6"/>
    <x v="6"/>
    <x v="6"/>
  </r>
  <r>
    <x v="0"/>
    <x v="0"/>
    <x v="1"/>
    <x v="7"/>
    <n v="264"/>
    <x v="6"/>
    <x v="6"/>
    <x v="6"/>
    <x v="6"/>
    <x v="6"/>
    <x v="6"/>
    <x v="6"/>
    <x v="6"/>
    <x v="6"/>
  </r>
  <r>
    <x v="0"/>
    <x v="0"/>
    <x v="1"/>
    <x v="8"/>
    <s v="Нет данных"/>
    <x v="0"/>
    <x v="7"/>
    <x v="7"/>
    <x v="0"/>
    <x v="7"/>
    <x v="7"/>
    <x v="7"/>
    <x v="7"/>
    <x v="7"/>
  </r>
  <r>
    <x v="0"/>
    <x v="0"/>
    <x v="1"/>
    <x v="9"/>
    <s v="Нет данных"/>
    <x v="0"/>
    <x v="7"/>
    <x v="7"/>
    <x v="0"/>
    <x v="7"/>
    <x v="7"/>
    <x v="7"/>
    <x v="7"/>
    <x v="7"/>
  </r>
  <r>
    <x v="0"/>
    <x v="0"/>
    <x v="2"/>
    <x v="10"/>
    <n v="639"/>
    <x v="7"/>
    <x v="8"/>
    <x v="8"/>
    <x v="7"/>
    <x v="8"/>
    <x v="8"/>
    <x v="8"/>
    <x v="8"/>
    <x v="8"/>
  </r>
  <r>
    <x v="0"/>
    <x v="0"/>
    <x v="2"/>
    <x v="11"/>
    <s v="Нет данных"/>
    <x v="0"/>
    <x v="7"/>
    <x v="7"/>
    <x v="0"/>
    <x v="7"/>
    <x v="7"/>
    <x v="7"/>
    <x v="7"/>
    <x v="7"/>
  </r>
  <r>
    <x v="0"/>
    <x v="0"/>
    <x v="2"/>
    <x v="12"/>
    <n v="805"/>
    <x v="8"/>
    <x v="9"/>
    <x v="9"/>
    <x v="8"/>
    <x v="9"/>
    <x v="9"/>
    <x v="9"/>
    <x v="9"/>
    <x v="9"/>
  </r>
  <r>
    <x v="0"/>
    <x v="0"/>
    <x v="2"/>
    <x v="13"/>
    <n v="591"/>
    <x v="9"/>
    <x v="10"/>
    <x v="10"/>
    <x v="9"/>
    <x v="10"/>
    <x v="10"/>
    <x v="10"/>
    <x v="10"/>
    <x v="10"/>
  </r>
  <r>
    <x v="0"/>
    <x v="0"/>
    <x v="2"/>
    <x v="14"/>
    <s v="Нет данных"/>
    <x v="0"/>
    <x v="7"/>
    <x v="7"/>
    <x v="0"/>
    <x v="7"/>
    <x v="7"/>
    <x v="7"/>
    <x v="7"/>
    <x v="7"/>
  </r>
  <r>
    <x v="0"/>
    <x v="0"/>
    <x v="2"/>
    <x v="15"/>
    <s v="Нет данных"/>
    <x v="0"/>
    <x v="7"/>
    <x v="7"/>
    <x v="0"/>
    <x v="7"/>
    <x v="7"/>
    <x v="7"/>
    <x v="7"/>
    <x v="7"/>
  </r>
  <r>
    <x v="0"/>
    <x v="0"/>
    <x v="2"/>
    <x v="16"/>
    <n v="662"/>
    <x v="10"/>
    <x v="11"/>
    <x v="11"/>
    <x v="10"/>
    <x v="11"/>
    <x v="11"/>
    <x v="11"/>
    <x v="11"/>
    <x v="11"/>
  </r>
  <r>
    <x v="0"/>
    <x v="0"/>
    <x v="2"/>
    <x v="17"/>
    <s v="Нет данных"/>
    <x v="0"/>
    <x v="7"/>
    <x v="7"/>
    <x v="0"/>
    <x v="7"/>
    <x v="7"/>
    <x v="7"/>
    <x v="7"/>
    <x v="7"/>
  </r>
  <r>
    <x v="0"/>
    <x v="0"/>
    <x v="2"/>
    <x v="18"/>
    <n v="805"/>
    <x v="8"/>
    <x v="9"/>
    <x v="9"/>
    <x v="8"/>
    <x v="9"/>
    <x v="9"/>
    <x v="9"/>
    <x v="9"/>
    <x v="9"/>
  </r>
  <r>
    <x v="0"/>
    <x v="0"/>
    <x v="2"/>
    <x v="19"/>
    <s v="Нет данных"/>
    <x v="0"/>
    <x v="7"/>
    <x v="7"/>
    <x v="0"/>
    <x v="7"/>
    <x v="7"/>
    <x v="7"/>
    <x v="7"/>
    <x v="7"/>
  </r>
  <r>
    <x v="0"/>
    <x v="0"/>
    <x v="3"/>
    <x v="20"/>
    <s v="Нет данных"/>
    <x v="0"/>
    <x v="7"/>
    <x v="7"/>
    <x v="0"/>
    <x v="7"/>
    <x v="7"/>
    <x v="7"/>
    <x v="7"/>
    <x v="7"/>
  </r>
  <r>
    <x v="0"/>
    <x v="0"/>
    <x v="3"/>
    <x v="21"/>
    <n v="687"/>
    <x v="11"/>
    <x v="12"/>
    <x v="12"/>
    <x v="11"/>
    <x v="12"/>
    <x v="12"/>
    <x v="12"/>
    <x v="12"/>
    <x v="12"/>
  </r>
  <r>
    <x v="0"/>
    <x v="0"/>
    <x v="3"/>
    <x v="22"/>
    <s v="Нет данных"/>
    <x v="0"/>
    <x v="7"/>
    <x v="7"/>
    <x v="0"/>
    <x v="7"/>
    <x v="7"/>
    <x v="7"/>
    <x v="7"/>
    <x v="7"/>
  </r>
  <r>
    <x v="0"/>
    <x v="0"/>
    <x v="3"/>
    <x v="23"/>
    <n v="757"/>
    <x v="12"/>
    <x v="13"/>
    <x v="13"/>
    <x v="12"/>
    <x v="13"/>
    <x v="13"/>
    <x v="13"/>
    <x v="13"/>
    <x v="13"/>
  </r>
  <r>
    <x v="0"/>
    <x v="0"/>
    <x v="3"/>
    <x v="24"/>
    <n v="805"/>
    <x v="8"/>
    <x v="9"/>
    <x v="9"/>
    <x v="8"/>
    <x v="9"/>
    <x v="9"/>
    <x v="9"/>
    <x v="9"/>
    <x v="9"/>
  </r>
  <r>
    <x v="0"/>
    <x v="0"/>
    <x v="3"/>
    <x v="25"/>
    <n v="1469"/>
    <x v="13"/>
    <x v="14"/>
    <x v="14"/>
    <x v="13"/>
    <x v="14"/>
    <x v="14"/>
    <x v="14"/>
    <x v="14"/>
    <x v="14"/>
  </r>
  <r>
    <x v="0"/>
    <x v="0"/>
    <x v="3"/>
    <x v="26"/>
    <n v="805"/>
    <x v="8"/>
    <x v="9"/>
    <x v="9"/>
    <x v="8"/>
    <x v="9"/>
    <x v="9"/>
    <x v="9"/>
    <x v="9"/>
    <x v="9"/>
  </r>
  <r>
    <x v="0"/>
    <x v="0"/>
    <x v="3"/>
    <x v="27"/>
    <n v="1133"/>
    <x v="14"/>
    <x v="15"/>
    <x v="15"/>
    <x v="14"/>
    <x v="15"/>
    <x v="15"/>
    <x v="15"/>
    <x v="15"/>
    <x v="15"/>
  </r>
  <r>
    <x v="0"/>
    <x v="0"/>
    <x v="3"/>
    <x v="28"/>
    <n v="1567"/>
    <x v="15"/>
    <x v="16"/>
    <x v="16"/>
    <x v="15"/>
    <x v="16"/>
    <x v="16"/>
    <x v="16"/>
    <x v="16"/>
    <x v="16"/>
  </r>
  <r>
    <x v="0"/>
    <x v="0"/>
    <x v="4"/>
    <x v="29"/>
    <n v="1427"/>
    <x v="16"/>
    <x v="17"/>
    <x v="17"/>
    <x v="16"/>
    <x v="17"/>
    <x v="17"/>
    <x v="17"/>
    <x v="17"/>
    <x v="17"/>
  </r>
  <r>
    <x v="0"/>
    <x v="0"/>
    <x v="4"/>
    <x v="30"/>
    <n v="1731"/>
    <x v="17"/>
    <x v="18"/>
    <x v="18"/>
    <x v="17"/>
    <x v="18"/>
    <x v="18"/>
    <x v="18"/>
    <x v="18"/>
    <x v="18"/>
  </r>
  <r>
    <x v="0"/>
    <x v="0"/>
    <x v="4"/>
    <x v="31"/>
    <s v="Нет данных"/>
    <x v="0"/>
    <x v="7"/>
    <x v="7"/>
    <x v="0"/>
    <x v="7"/>
    <x v="7"/>
    <x v="7"/>
    <x v="7"/>
    <x v="7"/>
  </r>
  <r>
    <x v="0"/>
    <x v="0"/>
    <x v="4"/>
    <x v="32"/>
    <n v="1531"/>
    <x v="18"/>
    <x v="19"/>
    <x v="19"/>
    <x v="18"/>
    <x v="19"/>
    <x v="19"/>
    <x v="19"/>
    <x v="19"/>
    <x v="19"/>
  </r>
  <r>
    <x v="0"/>
    <x v="0"/>
    <x v="4"/>
    <x v="33"/>
    <n v="1661"/>
    <x v="19"/>
    <x v="20"/>
    <x v="20"/>
    <x v="19"/>
    <x v="20"/>
    <x v="20"/>
    <x v="20"/>
    <x v="20"/>
    <x v="20"/>
  </r>
  <r>
    <x v="0"/>
    <x v="0"/>
    <x v="4"/>
    <x v="34"/>
    <n v="2571"/>
    <x v="20"/>
    <x v="21"/>
    <x v="21"/>
    <x v="20"/>
    <x v="21"/>
    <x v="21"/>
    <x v="21"/>
    <x v="21"/>
    <x v="21"/>
  </r>
  <r>
    <x v="0"/>
    <x v="0"/>
    <x v="4"/>
    <x v="35"/>
    <n v="2571"/>
    <x v="20"/>
    <x v="21"/>
    <x v="21"/>
    <x v="20"/>
    <x v="21"/>
    <x v="21"/>
    <x v="21"/>
    <x v="21"/>
    <x v="21"/>
  </r>
  <r>
    <x v="0"/>
    <x v="0"/>
    <x v="4"/>
    <x v="36"/>
    <n v="1973"/>
    <x v="21"/>
    <x v="22"/>
    <x v="22"/>
    <x v="21"/>
    <x v="22"/>
    <x v="22"/>
    <x v="22"/>
    <x v="22"/>
    <x v="22"/>
  </r>
  <r>
    <x v="0"/>
    <x v="0"/>
    <x v="4"/>
    <x v="37"/>
    <n v="2233"/>
    <x v="22"/>
    <x v="23"/>
    <x v="23"/>
    <x v="22"/>
    <x v="23"/>
    <x v="23"/>
    <x v="23"/>
    <x v="23"/>
    <x v="23"/>
  </r>
  <r>
    <x v="0"/>
    <x v="0"/>
    <x v="4"/>
    <x v="38"/>
    <n v="2077"/>
    <x v="23"/>
    <x v="24"/>
    <x v="24"/>
    <x v="23"/>
    <x v="24"/>
    <x v="24"/>
    <x v="24"/>
    <x v="24"/>
    <x v="24"/>
  </r>
  <r>
    <x v="0"/>
    <x v="0"/>
    <x v="4"/>
    <x v="39"/>
    <n v="2337"/>
    <x v="24"/>
    <x v="25"/>
    <x v="25"/>
    <x v="24"/>
    <x v="25"/>
    <x v="25"/>
    <x v="25"/>
    <x v="25"/>
    <x v="25"/>
  </r>
  <r>
    <x v="0"/>
    <x v="0"/>
    <x v="4"/>
    <x v="40"/>
    <n v="3377"/>
    <x v="25"/>
    <x v="26"/>
    <x v="26"/>
    <x v="25"/>
    <x v="26"/>
    <x v="26"/>
    <x v="26"/>
    <x v="26"/>
    <x v="26"/>
  </r>
  <r>
    <x v="0"/>
    <x v="1"/>
    <x v="0"/>
    <x v="41"/>
    <s v="Нет данных"/>
    <x v="0"/>
    <x v="7"/>
    <x v="7"/>
    <x v="0"/>
    <x v="7"/>
    <x v="7"/>
    <x v="7"/>
    <x v="7"/>
    <x v="7"/>
  </r>
  <r>
    <x v="0"/>
    <x v="1"/>
    <x v="0"/>
    <x v="42"/>
    <n v="534"/>
    <x v="26"/>
    <x v="27"/>
    <x v="27"/>
    <x v="26"/>
    <x v="27"/>
    <x v="27"/>
    <x v="27"/>
    <x v="27"/>
    <x v="27"/>
  </r>
  <r>
    <x v="0"/>
    <x v="1"/>
    <x v="0"/>
    <x v="43"/>
    <n v="689"/>
    <x v="27"/>
    <x v="28"/>
    <x v="28"/>
    <x v="27"/>
    <x v="28"/>
    <x v="28"/>
    <x v="28"/>
    <x v="28"/>
    <x v="28"/>
  </r>
  <r>
    <x v="0"/>
    <x v="1"/>
    <x v="0"/>
    <x v="44"/>
    <n v="21097"/>
    <x v="28"/>
    <x v="29"/>
    <x v="29"/>
    <x v="28"/>
    <x v="29"/>
    <x v="29"/>
    <x v="29"/>
    <x v="29"/>
    <x v="29"/>
  </r>
  <r>
    <x v="0"/>
    <x v="1"/>
    <x v="0"/>
    <x v="45"/>
    <n v="534"/>
    <x v="26"/>
    <x v="27"/>
    <x v="27"/>
    <x v="26"/>
    <x v="27"/>
    <x v="27"/>
    <x v="27"/>
    <x v="27"/>
    <x v="27"/>
  </r>
  <r>
    <x v="0"/>
    <x v="1"/>
    <x v="0"/>
    <x v="46"/>
    <n v="554"/>
    <x v="29"/>
    <x v="30"/>
    <x v="30"/>
    <x v="29"/>
    <x v="30"/>
    <x v="30"/>
    <x v="30"/>
    <x v="30"/>
    <x v="30"/>
  </r>
  <r>
    <x v="0"/>
    <x v="1"/>
    <x v="0"/>
    <x v="47"/>
    <n v="421"/>
    <x v="30"/>
    <x v="31"/>
    <x v="31"/>
    <x v="30"/>
    <x v="31"/>
    <x v="31"/>
    <x v="31"/>
    <x v="31"/>
    <x v="31"/>
  </r>
  <r>
    <x v="0"/>
    <x v="1"/>
    <x v="0"/>
    <x v="48"/>
    <n v="468"/>
    <x v="31"/>
    <x v="32"/>
    <x v="32"/>
    <x v="31"/>
    <x v="32"/>
    <x v="32"/>
    <x v="32"/>
    <x v="32"/>
    <x v="32"/>
  </r>
  <r>
    <x v="0"/>
    <x v="1"/>
    <x v="0"/>
    <x v="49"/>
    <s v="Нет данных"/>
    <x v="0"/>
    <x v="7"/>
    <x v="7"/>
    <x v="0"/>
    <x v="7"/>
    <x v="7"/>
    <x v="7"/>
    <x v="7"/>
    <x v="7"/>
  </r>
  <r>
    <x v="0"/>
    <x v="1"/>
    <x v="0"/>
    <x v="50"/>
    <n v="682"/>
    <x v="32"/>
    <x v="33"/>
    <x v="33"/>
    <x v="32"/>
    <x v="33"/>
    <x v="33"/>
    <x v="33"/>
    <x v="33"/>
    <x v="33"/>
  </r>
  <r>
    <x v="0"/>
    <x v="1"/>
    <x v="1"/>
    <x v="51"/>
    <n v="185"/>
    <x v="33"/>
    <x v="34"/>
    <x v="34"/>
    <x v="33"/>
    <x v="34"/>
    <x v="34"/>
    <x v="34"/>
    <x v="34"/>
    <x v="34"/>
  </r>
  <r>
    <x v="0"/>
    <x v="1"/>
    <x v="1"/>
    <x v="52"/>
    <n v="185"/>
    <x v="33"/>
    <x v="34"/>
    <x v="34"/>
    <x v="33"/>
    <x v="34"/>
    <x v="34"/>
    <x v="34"/>
    <x v="34"/>
    <x v="34"/>
  </r>
  <r>
    <x v="0"/>
    <x v="1"/>
    <x v="1"/>
    <x v="53"/>
    <n v="202"/>
    <x v="34"/>
    <x v="35"/>
    <x v="35"/>
    <x v="34"/>
    <x v="35"/>
    <x v="35"/>
    <x v="35"/>
    <x v="35"/>
    <x v="35"/>
  </r>
  <r>
    <x v="0"/>
    <x v="1"/>
    <x v="1"/>
    <x v="54"/>
    <n v="185"/>
    <x v="33"/>
    <x v="34"/>
    <x v="34"/>
    <x v="33"/>
    <x v="34"/>
    <x v="34"/>
    <x v="34"/>
    <x v="34"/>
    <x v="34"/>
  </r>
  <r>
    <x v="0"/>
    <x v="1"/>
    <x v="1"/>
    <x v="55"/>
    <n v="192"/>
    <x v="35"/>
    <x v="36"/>
    <x v="36"/>
    <x v="35"/>
    <x v="36"/>
    <x v="36"/>
    <x v="36"/>
    <x v="36"/>
    <x v="36"/>
  </r>
  <r>
    <x v="0"/>
    <x v="1"/>
    <x v="1"/>
    <x v="56"/>
    <n v="212"/>
    <x v="36"/>
    <x v="37"/>
    <x v="37"/>
    <x v="36"/>
    <x v="37"/>
    <x v="37"/>
    <x v="37"/>
    <x v="37"/>
    <x v="37"/>
  </r>
  <r>
    <x v="0"/>
    <x v="1"/>
    <x v="1"/>
    <x v="57"/>
    <n v="304"/>
    <x v="37"/>
    <x v="38"/>
    <x v="38"/>
    <x v="37"/>
    <x v="38"/>
    <x v="38"/>
    <x v="38"/>
    <x v="38"/>
    <x v="38"/>
  </r>
  <r>
    <x v="0"/>
    <x v="1"/>
    <x v="1"/>
    <x v="58"/>
    <n v="367"/>
    <x v="38"/>
    <x v="39"/>
    <x v="39"/>
    <x v="38"/>
    <x v="39"/>
    <x v="39"/>
    <x v="39"/>
    <x v="39"/>
    <x v="39"/>
  </r>
  <r>
    <x v="0"/>
    <x v="1"/>
    <x v="1"/>
    <x v="59"/>
    <n v="255"/>
    <x v="39"/>
    <x v="40"/>
    <x v="40"/>
    <x v="39"/>
    <x v="40"/>
    <x v="40"/>
    <x v="40"/>
    <x v="40"/>
    <x v="40"/>
  </r>
  <r>
    <x v="0"/>
    <x v="1"/>
    <x v="2"/>
    <x v="60"/>
    <n v="512"/>
    <x v="40"/>
    <x v="41"/>
    <x v="41"/>
    <x v="40"/>
    <x v="41"/>
    <x v="41"/>
    <x v="41"/>
    <x v="41"/>
    <x v="41"/>
  </r>
  <r>
    <x v="0"/>
    <x v="1"/>
    <x v="2"/>
    <x v="61"/>
    <n v="725"/>
    <x v="41"/>
    <x v="42"/>
    <x v="42"/>
    <x v="41"/>
    <x v="42"/>
    <x v="42"/>
    <x v="42"/>
    <x v="42"/>
    <x v="42"/>
  </r>
  <r>
    <x v="0"/>
    <x v="1"/>
    <x v="2"/>
    <x v="62"/>
    <n v="442"/>
    <x v="42"/>
    <x v="43"/>
    <x v="43"/>
    <x v="42"/>
    <x v="43"/>
    <x v="43"/>
    <x v="43"/>
    <x v="43"/>
    <x v="43"/>
  </r>
  <r>
    <x v="0"/>
    <x v="1"/>
    <x v="2"/>
    <x v="63"/>
    <n v="644"/>
    <x v="43"/>
    <x v="44"/>
    <x v="44"/>
    <x v="43"/>
    <x v="44"/>
    <x v="44"/>
    <x v="44"/>
    <x v="44"/>
    <x v="44"/>
  </r>
  <r>
    <x v="0"/>
    <x v="1"/>
    <x v="2"/>
    <x v="64"/>
    <n v="512"/>
    <x v="40"/>
    <x v="41"/>
    <x v="41"/>
    <x v="40"/>
    <x v="41"/>
    <x v="41"/>
    <x v="41"/>
    <x v="41"/>
    <x v="41"/>
  </r>
  <r>
    <x v="0"/>
    <x v="1"/>
    <x v="2"/>
    <x v="65"/>
    <n v="715"/>
    <x v="44"/>
    <x v="45"/>
    <x v="45"/>
    <x v="44"/>
    <x v="45"/>
    <x v="45"/>
    <x v="45"/>
    <x v="45"/>
    <x v="45"/>
  </r>
  <r>
    <x v="0"/>
    <x v="1"/>
    <x v="3"/>
    <x v="66"/>
    <s v="Нет данных"/>
    <x v="0"/>
    <x v="7"/>
    <x v="7"/>
    <x v="0"/>
    <x v="7"/>
    <x v="7"/>
    <x v="7"/>
    <x v="7"/>
    <x v="7"/>
  </r>
  <r>
    <x v="0"/>
    <x v="1"/>
    <x v="3"/>
    <x v="67"/>
    <s v="Нет данных"/>
    <x v="0"/>
    <x v="7"/>
    <x v="7"/>
    <x v="0"/>
    <x v="7"/>
    <x v="7"/>
    <x v="7"/>
    <x v="7"/>
    <x v="7"/>
  </r>
  <r>
    <x v="0"/>
    <x v="1"/>
    <x v="3"/>
    <x v="68"/>
    <s v="Нет данных"/>
    <x v="0"/>
    <x v="7"/>
    <x v="7"/>
    <x v="0"/>
    <x v="7"/>
    <x v="7"/>
    <x v="7"/>
    <x v="7"/>
    <x v="7"/>
  </r>
  <r>
    <x v="0"/>
    <x v="1"/>
    <x v="3"/>
    <x v="69"/>
    <s v="Нет данных"/>
    <x v="0"/>
    <x v="7"/>
    <x v="7"/>
    <x v="0"/>
    <x v="7"/>
    <x v="7"/>
    <x v="7"/>
    <x v="7"/>
    <x v="7"/>
  </r>
  <r>
    <x v="0"/>
    <x v="1"/>
    <x v="3"/>
    <x v="70"/>
    <n v="1554"/>
    <x v="45"/>
    <x v="46"/>
    <x v="46"/>
    <x v="45"/>
    <x v="46"/>
    <x v="46"/>
    <x v="46"/>
    <x v="46"/>
    <x v="46"/>
  </r>
  <r>
    <x v="0"/>
    <x v="1"/>
    <x v="3"/>
    <x v="71"/>
    <n v="777"/>
    <x v="46"/>
    <x v="47"/>
    <x v="47"/>
    <x v="46"/>
    <x v="47"/>
    <x v="47"/>
    <x v="47"/>
    <x v="47"/>
    <x v="47"/>
  </r>
  <r>
    <x v="0"/>
    <x v="1"/>
    <x v="3"/>
    <x v="72"/>
    <n v="933"/>
    <x v="47"/>
    <x v="48"/>
    <x v="48"/>
    <x v="47"/>
    <x v="48"/>
    <x v="48"/>
    <x v="48"/>
    <x v="48"/>
    <x v="48"/>
  </r>
  <r>
    <x v="0"/>
    <x v="1"/>
    <x v="3"/>
    <x v="73"/>
    <n v="1792"/>
    <x v="48"/>
    <x v="49"/>
    <x v="49"/>
    <x v="48"/>
    <x v="49"/>
    <x v="49"/>
    <x v="49"/>
    <x v="49"/>
    <x v="49"/>
  </r>
  <r>
    <x v="0"/>
    <x v="1"/>
    <x v="3"/>
    <x v="74"/>
    <n v="985"/>
    <x v="49"/>
    <x v="50"/>
    <x v="50"/>
    <x v="49"/>
    <x v="50"/>
    <x v="50"/>
    <x v="50"/>
    <x v="50"/>
    <x v="50"/>
  </r>
  <r>
    <x v="0"/>
    <x v="1"/>
    <x v="3"/>
    <x v="75"/>
    <n v="1989"/>
    <x v="50"/>
    <x v="51"/>
    <x v="51"/>
    <x v="50"/>
    <x v="51"/>
    <x v="51"/>
    <x v="51"/>
    <x v="51"/>
    <x v="51"/>
  </r>
  <r>
    <x v="0"/>
    <x v="1"/>
    <x v="3"/>
    <x v="76"/>
    <n v="777"/>
    <x v="46"/>
    <x v="47"/>
    <x v="47"/>
    <x v="46"/>
    <x v="47"/>
    <x v="47"/>
    <x v="47"/>
    <x v="47"/>
    <x v="47"/>
  </r>
  <r>
    <x v="0"/>
    <x v="1"/>
    <x v="3"/>
    <x v="77"/>
    <n v="933"/>
    <x v="47"/>
    <x v="48"/>
    <x v="48"/>
    <x v="47"/>
    <x v="48"/>
    <x v="48"/>
    <x v="48"/>
    <x v="48"/>
    <x v="48"/>
  </r>
  <r>
    <x v="0"/>
    <x v="1"/>
    <x v="3"/>
    <x v="78"/>
    <n v="1505"/>
    <x v="51"/>
    <x v="52"/>
    <x v="52"/>
    <x v="51"/>
    <x v="52"/>
    <x v="52"/>
    <x v="52"/>
    <x v="52"/>
    <x v="52"/>
  </r>
  <r>
    <x v="0"/>
    <x v="1"/>
    <x v="3"/>
    <x v="79"/>
    <n v="777"/>
    <x v="46"/>
    <x v="47"/>
    <x v="47"/>
    <x v="46"/>
    <x v="47"/>
    <x v="47"/>
    <x v="47"/>
    <x v="47"/>
    <x v="47"/>
  </r>
  <r>
    <x v="0"/>
    <x v="1"/>
    <x v="3"/>
    <x v="80"/>
    <n v="933"/>
    <x v="47"/>
    <x v="48"/>
    <x v="48"/>
    <x v="47"/>
    <x v="48"/>
    <x v="48"/>
    <x v="48"/>
    <x v="48"/>
    <x v="48"/>
  </r>
  <r>
    <x v="0"/>
    <x v="1"/>
    <x v="4"/>
    <x v="81"/>
    <n v="1037"/>
    <x v="52"/>
    <x v="53"/>
    <x v="53"/>
    <x v="52"/>
    <x v="53"/>
    <x v="53"/>
    <x v="53"/>
    <x v="53"/>
    <x v="53"/>
  </r>
  <r>
    <x v="0"/>
    <x v="1"/>
    <x v="4"/>
    <x v="82"/>
    <n v="1297"/>
    <x v="53"/>
    <x v="54"/>
    <x v="54"/>
    <x v="53"/>
    <x v="54"/>
    <x v="54"/>
    <x v="54"/>
    <x v="54"/>
    <x v="54"/>
  </r>
  <r>
    <x v="0"/>
    <x v="1"/>
    <x v="4"/>
    <x v="83"/>
    <n v="1294"/>
    <x v="54"/>
    <x v="55"/>
    <x v="55"/>
    <x v="54"/>
    <x v="55"/>
    <x v="55"/>
    <x v="55"/>
    <x v="55"/>
    <x v="55"/>
  </r>
  <r>
    <x v="0"/>
    <x v="1"/>
    <x v="4"/>
    <x v="84"/>
    <n v="1297"/>
    <x v="53"/>
    <x v="54"/>
    <x v="54"/>
    <x v="53"/>
    <x v="54"/>
    <x v="54"/>
    <x v="54"/>
    <x v="54"/>
    <x v="54"/>
  </r>
  <r>
    <x v="0"/>
    <x v="1"/>
    <x v="4"/>
    <x v="85"/>
    <n v="1428"/>
    <x v="55"/>
    <x v="56"/>
    <x v="56"/>
    <x v="55"/>
    <x v="56"/>
    <x v="56"/>
    <x v="56"/>
    <x v="56"/>
    <x v="56"/>
  </r>
  <r>
    <x v="0"/>
    <x v="1"/>
    <x v="4"/>
    <x v="86"/>
    <n v="1650"/>
    <x v="56"/>
    <x v="57"/>
    <x v="57"/>
    <x v="56"/>
    <x v="57"/>
    <x v="57"/>
    <x v="57"/>
    <x v="57"/>
    <x v="57"/>
  </r>
  <r>
    <x v="0"/>
    <x v="1"/>
    <x v="4"/>
    <x v="87"/>
    <n v="2619"/>
    <x v="57"/>
    <x v="58"/>
    <x v="58"/>
    <x v="57"/>
    <x v="58"/>
    <x v="58"/>
    <x v="58"/>
    <x v="58"/>
    <x v="58"/>
  </r>
  <r>
    <x v="0"/>
    <x v="1"/>
    <x v="4"/>
    <x v="88"/>
    <n v="2391"/>
    <x v="58"/>
    <x v="59"/>
    <x v="59"/>
    <x v="58"/>
    <x v="59"/>
    <x v="59"/>
    <x v="59"/>
    <x v="59"/>
    <x v="59"/>
  </r>
  <r>
    <x v="0"/>
    <x v="1"/>
    <x v="4"/>
    <x v="89"/>
    <s v="Нет данных"/>
    <x v="0"/>
    <x v="7"/>
    <x v="7"/>
    <x v="0"/>
    <x v="7"/>
    <x v="7"/>
    <x v="7"/>
    <x v="7"/>
    <x v="7"/>
  </r>
  <r>
    <x v="0"/>
    <x v="1"/>
    <x v="4"/>
    <x v="90"/>
    <n v="2949"/>
    <x v="59"/>
    <x v="60"/>
    <x v="60"/>
    <x v="59"/>
    <x v="60"/>
    <x v="60"/>
    <x v="60"/>
    <x v="60"/>
    <x v="60"/>
  </r>
  <r>
    <x v="0"/>
    <x v="1"/>
    <x v="4"/>
    <x v="91"/>
    <s v="Нет данных"/>
    <x v="0"/>
    <x v="7"/>
    <x v="7"/>
    <x v="0"/>
    <x v="7"/>
    <x v="7"/>
    <x v="7"/>
    <x v="7"/>
    <x v="7"/>
  </r>
  <r>
    <x v="0"/>
    <x v="1"/>
    <x v="4"/>
    <x v="92"/>
    <n v="3873"/>
    <x v="60"/>
    <x v="61"/>
    <x v="61"/>
    <x v="60"/>
    <x v="61"/>
    <x v="61"/>
    <x v="61"/>
    <x v="61"/>
    <x v="61"/>
  </r>
  <r>
    <x v="0"/>
    <x v="1"/>
    <x v="4"/>
    <x v="93"/>
    <n v="1655"/>
    <x v="61"/>
    <x v="62"/>
    <x v="62"/>
    <x v="61"/>
    <x v="62"/>
    <x v="62"/>
    <x v="62"/>
    <x v="62"/>
    <x v="62"/>
  </r>
  <r>
    <x v="0"/>
    <x v="1"/>
    <x v="4"/>
    <x v="94"/>
    <n v="1650"/>
    <x v="56"/>
    <x v="57"/>
    <x v="57"/>
    <x v="56"/>
    <x v="57"/>
    <x v="57"/>
    <x v="57"/>
    <x v="57"/>
    <x v="57"/>
  </r>
  <r>
    <x v="0"/>
    <x v="1"/>
    <x v="4"/>
    <x v="95"/>
    <n v="2619"/>
    <x v="57"/>
    <x v="58"/>
    <x v="58"/>
    <x v="57"/>
    <x v="58"/>
    <x v="58"/>
    <x v="58"/>
    <x v="58"/>
    <x v="58"/>
  </r>
  <r>
    <x v="0"/>
    <x v="1"/>
    <x v="4"/>
    <x v="96"/>
    <n v="2510"/>
    <x v="62"/>
    <x v="63"/>
    <x v="63"/>
    <x v="62"/>
    <x v="63"/>
    <x v="63"/>
    <x v="63"/>
    <x v="63"/>
    <x v="63"/>
  </r>
  <r>
    <x v="0"/>
    <x v="1"/>
    <x v="4"/>
    <x v="97"/>
    <n v="2667"/>
    <x v="63"/>
    <x v="64"/>
    <x v="64"/>
    <x v="63"/>
    <x v="64"/>
    <x v="64"/>
    <x v="64"/>
    <x v="64"/>
    <x v="64"/>
  </r>
  <r>
    <x v="0"/>
    <x v="1"/>
    <x v="4"/>
    <x v="98"/>
    <n v="2790"/>
    <x v="64"/>
    <x v="65"/>
    <x v="65"/>
    <x v="64"/>
    <x v="65"/>
    <x v="65"/>
    <x v="65"/>
    <x v="65"/>
    <x v="65"/>
  </r>
  <r>
    <x v="0"/>
    <x v="1"/>
    <x v="4"/>
    <x v="99"/>
    <n v="3759"/>
    <x v="65"/>
    <x v="66"/>
    <x v="66"/>
    <x v="65"/>
    <x v="66"/>
    <x v="66"/>
    <x v="66"/>
    <x v="66"/>
    <x v="66"/>
  </r>
  <r>
    <x v="0"/>
    <x v="1"/>
    <x v="4"/>
    <x v="100"/>
    <n v="3873"/>
    <x v="60"/>
    <x v="61"/>
    <x v="61"/>
    <x v="60"/>
    <x v="61"/>
    <x v="67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showMissing="0" updatedVersion="4" minRefreshableVersion="3" showDrill="0" rowGrandTotals="0" colGrandTotals="0" itemPrintTitles="1" createdVersion="4" indent="0" compact="0" compactData="0" multipleFieldFilters="0">
  <location ref="A8:J20" firstHeaderRow="1" firstDataRow="1" firstDataCol="10" rowPageCount="3" colPageCount="1"/>
  <pivotFields count="14">
    <pivotField name="Выбрать Тип оборудования" axis="axisPage" compact="0" outline="0" multipleItemSelectionAllowed="1" showAll="0">
      <items count="3">
        <item x="0"/>
        <item m="1" x="1"/>
        <item t="default"/>
      </items>
    </pivotField>
    <pivotField axis="axisPage" compact="0" outline="0" showAll="0">
      <items count="4">
        <item x="0"/>
        <item x="1"/>
        <item m="1" x="2"/>
        <item t="default"/>
      </items>
    </pivotField>
    <pivotField axis="axisPage" compact="0" outline="0" showAll="0">
      <items count="7">
        <item x="0"/>
        <item x="1"/>
        <item x="3"/>
        <item x="2"/>
        <item x="4"/>
        <item m="1" x="5"/>
        <item t="default"/>
      </items>
    </pivotField>
    <pivotField axis="axisRow" compact="0" outline="0" multipleItemSelectionAllowed="1" showAll="0" defaultSubtotal="0">
      <items count="102">
        <item x="81"/>
        <item x="82"/>
        <item x="83"/>
        <item x="84"/>
        <item x="93"/>
        <item x="94"/>
        <item x="95"/>
        <item x="85"/>
        <item x="86"/>
        <item x="87"/>
        <item x="96"/>
        <item x="88"/>
        <item x="97"/>
        <item x="98"/>
        <item x="89"/>
        <item x="90"/>
        <item x="99"/>
        <item x="91"/>
        <item x="92"/>
        <item x="2"/>
        <item x="3"/>
        <item x="5"/>
        <item x="4"/>
        <item x="6"/>
        <item x="7"/>
        <item x="9"/>
        <item x="8"/>
        <item x="55"/>
        <item x="56"/>
        <item x="59"/>
        <item x="57"/>
        <item x="58"/>
        <item x="29"/>
        <item x="30"/>
        <item x="32"/>
        <item x="33"/>
        <item x="31"/>
        <item x="34"/>
        <item x="35"/>
        <item x="36"/>
        <item x="37"/>
        <item x="38"/>
        <item x="39"/>
        <item x="40"/>
        <item x="20"/>
        <item x="21"/>
        <item x="22"/>
        <item x="23"/>
        <item x="26"/>
        <item x="24"/>
        <item x="27"/>
        <item x="25"/>
        <item x="28"/>
        <item x="51"/>
        <item x="53"/>
        <item x="10"/>
        <item x="13"/>
        <item x="14"/>
        <item x="11"/>
        <item x="15"/>
        <item x="16"/>
        <item x="17"/>
        <item x="12"/>
        <item x="18"/>
        <item x="19"/>
        <item x="50"/>
        <item x="41"/>
        <item x="44"/>
        <item x="42"/>
        <item x="45"/>
        <item x="43"/>
        <item x="46"/>
        <item x="47"/>
        <item x="48"/>
        <item x="49"/>
        <item x="0"/>
        <item x="1"/>
        <item x="60"/>
        <item x="61"/>
        <item x="52"/>
        <item x="54"/>
        <item x="66"/>
        <item x="67"/>
        <item x="68"/>
        <item x="69"/>
        <item x="70"/>
        <item x="71"/>
        <item x="72"/>
        <item x="73"/>
        <item x="74"/>
        <item x="75"/>
        <item x="62"/>
        <item x="63"/>
        <item x="64"/>
        <item x="65"/>
        <item x="76"/>
        <item x="77"/>
        <item x="78"/>
        <item x="79"/>
        <item x="80"/>
        <item x="100"/>
        <item m="1" x="101"/>
      </items>
    </pivotField>
    <pivotField compact="0" outline="0" showAll="0"/>
    <pivotField axis="axisRow" compact="0" outline="0" showAll="0" defaultSubtotal="0">
      <items count="66">
        <item x="33"/>
        <item x="35"/>
        <item x="2"/>
        <item x="34"/>
        <item x="36"/>
        <item x="39"/>
        <item x="6"/>
        <item x="4"/>
        <item x="37"/>
        <item x="5"/>
        <item x="3"/>
        <item x="38"/>
        <item x="30"/>
        <item x="42"/>
        <item x="31"/>
        <item x="40"/>
        <item x="26"/>
        <item x="29"/>
        <item x="9"/>
        <item x="1"/>
        <item x="7"/>
        <item x="43"/>
        <item x="10"/>
        <item x="32"/>
        <item x="11"/>
        <item x="27"/>
        <item x="44"/>
        <item x="41"/>
        <item x="12"/>
        <item x="46"/>
        <item x="8"/>
        <item x="47"/>
        <item x="49"/>
        <item x="52"/>
        <item x="14"/>
        <item x="54"/>
        <item x="53"/>
        <item x="16"/>
        <item x="55"/>
        <item x="13"/>
        <item x="51"/>
        <item x="18"/>
        <item x="45"/>
        <item x="15"/>
        <item x="56"/>
        <item x="61"/>
        <item x="19"/>
        <item x="17"/>
        <item x="48"/>
        <item x="21"/>
        <item x="50"/>
        <item x="23"/>
        <item x="22"/>
        <item x="24"/>
        <item x="58"/>
        <item x="62"/>
        <item x="20"/>
        <item x="57"/>
        <item x="63"/>
        <item x="64"/>
        <item x="59"/>
        <item x="25"/>
        <item x="65"/>
        <item x="60"/>
        <item x="28"/>
        <item x="0"/>
      </items>
    </pivotField>
    <pivotField axis="axisRow" compact="0" outline="0" showAll="0" defaultSubtotal="0">
      <items count="67">
        <item x="34"/>
        <item x="36"/>
        <item x="2"/>
        <item x="35"/>
        <item x="37"/>
        <item x="40"/>
        <item x="6"/>
        <item x="4"/>
        <item x="38"/>
        <item x="5"/>
        <item x="3"/>
        <item x="39"/>
        <item x="31"/>
        <item x="43"/>
        <item x="32"/>
        <item x="41"/>
        <item x="27"/>
        <item x="30"/>
        <item x="10"/>
        <item x="1"/>
        <item x="8"/>
        <item x="44"/>
        <item x="11"/>
        <item x="33"/>
        <item x="12"/>
        <item x="28"/>
        <item x="45"/>
        <item x="42"/>
        <item x="13"/>
        <item x="47"/>
        <item x="9"/>
        <item x="48"/>
        <item x="50"/>
        <item x="53"/>
        <item x="15"/>
        <item x="55"/>
        <item x="54"/>
        <item x="17"/>
        <item x="56"/>
        <item x="14"/>
        <item x="52"/>
        <item x="19"/>
        <item x="46"/>
        <item x="16"/>
        <item x="57"/>
        <item x="62"/>
        <item x="20"/>
        <item x="18"/>
        <item x="49"/>
        <item x="22"/>
        <item x="51"/>
        <item x="24"/>
        <item x="23"/>
        <item x="25"/>
        <item x="59"/>
        <item x="63"/>
        <item x="21"/>
        <item x="58"/>
        <item x="64"/>
        <item x="65"/>
        <item x="60"/>
        <item x="26"/>
        <item x="66"/>
        <item x="61"/>
        <item x="29"/>
        <item x="7"/>
        <item x="0"/>
      </items>
    </pivotField>
    <pivotField axis="axisRow" compact="0" outline="0" showAll="0" defaultSubtotal="0">
      <items count="67">
        <item x="34"/>
        <item x="36"/>
        <item x="2"/>
        <item x="35"/>
        <item x="37"/>
        <item x="40"/>
        <item x="6"/>
        <item x="4"/>
        <item x="38"/>
        <item x="5"/>
        <item x="3"/>
        <item x="39"/>
        <item x="31"/>
        <item x="43"/>
        <item x="32"/>
        <item x="41"/>
        <item x="27"/>
        <item x="30"/>
        <item x="10"/>
        <item x="1"/>
        <item x="8"/>
        <item x="44"/>
        <item x="11"/>
        <item x="33"/>
        <item x="12"/>
        <item x="28"/>
        <item x="45"/>
        <item x="42"/>
        <item x="13"/>
        <item x="47"/>
        <item x="9"/>
        <item x="48"/>
        <item x="50"/>
        <item x="53"/>
        <item x="15"/>
        <item x="55"/>
        <item x="54"/>
        <item x="17"/>
        <item x="56"/>
        <item x="14"/>
        <item x="52"/>
        <item x="19"/>
        <item x="46"/>
        <item x="16"/>
        <item x="57"/>
        <item x="62"/>
        <item x="20"/>
        <item x="18"/>
        <item x="49"/>
        <item x="22"/>
        <item x="51"/>
        <item x="24"/>
        <item x="23"/>
        <item x="25"/>
        <item x="59"/>
        <item x="63"/>
        <item x="21"/>
        <item x="58"/>
        <item x="64"/>
        <item x="65"/>
        <item x="60"/>
        <item x="26"/>
        <item x="66"/>
        <item x="61"/>
        <item x="29"/>
        <item x="7"/>
        <item x="0"/>
      </items>
    </pivotField>
    <pivotField axis="axisRow" compact="0" outline="0" showAll="0" defaultSubtotal="0">
      <items count="66">
        <item x="33"/>
        <item x="35"/>
        <item x="2"/>
        <item x="34"/>
        <item x="36"/>
        <item x="39"/>
        <item x="6"/>
        <item x="4"/>
        <item x="37"/>
        <item x="5"/>
        <item x="3"/>
        <item x="38"/>
        <item x="30"/>
        <item x="42"/>
        <item x="31"/>
        <item x="40"/>
        <item x="26"/>
        <item x="29"/>
        <item x="9"/>
        <item x="1"/>
        <item x="7"/>
        <item x="43"/>
        <item x="10"/>
        <item x="32"/>
        <item x="11"/>
        <item x="27"/>
        <item x="44"/>
        <item x="41"/>
        <item x="12"/>
        <item x="46"/>
        <item x="8"/>
        <item x="47"/>
        <item x="49"/>
        <item x="52"/>
        <item x="14"/>
        <item x="54"/>
        <item x="53"/>
        <item x="16"/>
        <item x="55"/>
        <item x="13"/>
        <item x="51"/>
        <item x="18"/>
        <item x="45"/>
        <item x="15"/>
        <item x="56"/>
        <item x="61"/>
        <item x="19"/>
        <item x="17"/>
        <item x="48"/>
        <item x="21"/>
        <item x="50"/>
        <item x="23"/>
        <item x="22"/>
        <item x="24"/>
        <item x="58"/>
        <item x="62"/>
        <item x="20"/>
        <item x="57"/>
        <item x="63"/>
        <item x="64"/>
        <item x="59"/>
        <item x="25"/>
        <item x="65"/>
        <item x="60"/>
        <item x="28"/>
        <item x="0"/>
      </items>
    </pivotField>
    <pivotField axis="axisRow" compact="0" outline="0" showAll="0" defaultSubtotal="0">
      <items count="67">
        <item x="34"/>
        <item x="36"/>
        <item x="2"/>
        <item x="35"/>
        <item x="37"/>
        <item x="40"/>
        <item x="6"/>
        <item x="4"/>
        <item x="38"/>
        <item x="5"/>
        <item x="3"/>
        <item x="39"/>
        <item x="31"/>
        <item x="43"/>
        <item x="32"/>
        <item x="41"/>
        <item x="27"/>
        <item x="30"/>
        <item x="10"/>
        <item x="8"/>
        <item x="44"/>
        <item x="11"/>
        <item x="33"/>
        <item x="12"/>
        <item x="28"/>
        <item x="45"/>
        <item x="42"/>
        <item x="13"/>
        <item x="47"/>
        <item x="9"/>
        <item x="48"/>
        <item x="50"/>
        <item x="53"/>
        <item x="15"/>
        <item x="55"/>
        <item x="54"/>
        <item x="17"/>
        <item x="56"/>
        <item x="14"/>
        <item x="1"/>
        <item x="52"/>
        <item x="19"/>
        <item x="46"/>
        <item x="16"/>
        <item x="57"/>
        <item x="62"/>
        <item x="20"/>
        <item x="18"/>
        <item x="49"/>
        <item x="22"/>
        <item x="51"/>
        <item x="24"/>
        <item x="23"/>
        <item x="25"/>
        <item x="59"/>
        <item x="63"/>
        <item x="21"/>
        <item x="58"/>
        <item x="64"/>
        <item x="65"/>
        <item x="60"/>
        <item x="26"/>
        <item x="66"/>
        <item x="61"/>
        <item x="29"/>
        <item x="7"/>
        <item x="0"/>
      </items>
    </pivotField>
    <pivotField axis="axisRow" compact="0" outline="0" showAll="0" defaultSubtotal="0">
      <items count="68">
        <item x="0"/>
        <item x="34"/>
        <item x="36"/>
        <item x="2"/>
        <item x="35"/>
        <item x="37"/>
        <item x="40"/>
        <item x="6"/>
        <item x="4"/>
        <item x="38"/>
        <item x="5"/>
        <item x="3"/>
        <item x="39"/>
        <item x="31"/>
        <item x="43"/>
        <item x="32"/>
        <item x="41"/>
        <item x="27"/>
        <item x="30"/>
        <item x="10"/>
        <item x="8"/>
        <item x="44"/>
        <item x="11"/>
        <item x="33"/>
        <item x="12"/>
        <item x="28"/>
        <item x="45"/>
        <item x="42"/>
        <item x="13"/>
        <item x="47"/>
        <item x="9"/>
        <item x="48"/>
        <item x="50"/>
        <item x="53"/>
        <item x="15"/>
        <item x="55"/>
        <item x="54"/>
        <item x="17"/>
        <item x="56"/>
        <item x="14"/>
        <item x="1"/>
        <item x="52"/>
        <item x="19"/>
        <item x="46"/>
        <item x="16"/>
        <item x="57"/>
        <item x="62"/>
        <item x="20"/>
        <item x="18"/>
        <item x="49"/>
        <item x="22"/>
        <item x="51"/>
        <item x="24"/>
        <item x="23"/>
        <item x="25"/>
        <item x="59"/>
        <item x="63"/>
        <item x="21"/>
        <item x="58"/>
        <item x="64"/>
        <item x="65"/>
        <item x="60"/>
        <item x="26"/>
        <item x="66"/>
        <item x="61"/>
        <item x="29"/>
        <item x="7"/>
        <item x="67"/>
      </items>
    </pivotField>
    <pivotField axis="axisRow" compact="0" outline="0" showAll="0" defaultSubtotal="0">
      <items count="67">
        <item x="34"/>
        <item x="36"/>
        <item x="2"/>
        <item x="35"/>
        <item x="37"/>
        <item x="40"/>
        <item x="6"/>
        <item x="4"/>
        <item x="38"/>
        <item x="5"/>
        <item x="3"/>
        <item x="39"/>
        <item x="31"/>
        <item x="43"/>
        <item x="32"/>
        <item x="41"/>
        <item x="27"/>
        <item x="30"/>
        <item x="10"/>
        <item x="8"/>
        <item x="44"/>
        <item x="11"/>
        <item x="33"/>
        <item x="12"/>
        <item x="28"/>
        <item x="45"/>
        <item x="42"/>
        <item x="13"/>
        <item x="47"/>
        <item x="9"/>
        <item x="48"/>
        <item x="50"/>
        <item x="53"/>
        <item x="15"/>
        <item x="55"/>
        <item x="54"/>
        <item x="17"/>
        <item x="56"/>
        <item x="14"/>
        <item x="1"/>
        <item x="52"/>
        <item x="19"/>
        <item x="46"/>
        <item x="16"/>
        <item x="57"/>
        <item x="62"/>
        <item x="20"/>
        <item x="18"/>
        <item x="49"/>
        <item x="22"/>
        <item x="51"/>
        <item x="24"/>
        <item x="23"/>
        <item x="25"/>
        <item x="59"/>
        <item x="63"/>
        <item x="21"/>
        <item x="58"/>
        <item x="64"/>
        <item x="65"/>
        <item x="60"/>
        <item x="26"/>
        <item x="66"/>
        <item x="61"/>
        <item x="29"/>
        <item x="7"/>
        <item x="0"/>
      </items>
    </pivotField>
    <pivotField axis="axisRow" compact="0" outline="0" showAll="0" defaultSubtotal="0">
      <items count="67">
        <item x="34"/>
        <item x="36"/>
        <item x="2"/>
        <item x="35"/>
        <item x="37"/>
        <item x="40"/>
        <item x="6"/>
        <item x="4"/>
        <item x="38"/>
        <item x="5"/>
        <item x="3"/>
        <item x="39"/>
        <item x="31"/>
        <item x="43"/>
        <item x="32"/>
        <item x="41"/>
        <item x="27"/>
        <item x="30"/>
        <item x="10"/>
        <item x="8"/>
        <item x="44"/>
        <item x="11"/>
        <item x="33"/>
        <item x="12"/>
        <item x="28"/>
        <item x="45"/>
        <item x="42"/>
        <item x="13"/>
        <item x="47"/>
        <item x="9"/>
        <item x="48"/>
        <item x="50"/>
        <item x="53"/>
        <item x="15"/>
        <item x="55"/>
        <item x="54"/>
        <item x="17"/>
        <item x="56"/>
        <item x="14"/>
        <item x="1"/>
        <item x="52"/>
        <item x="19"/>
        <item x="46"/>
        <item x="16"/>
        <item x="57"/>
        <item x="62"/>
        <item x="20"/>
        <item x="18"/>
        <item x="49"/>
        <item x="22"/>
        <item x="51"/>
        <item x="24"/>
        <item x="23"/>
        <item x="25"/>
        <item x="59"/>
        <item x="63"/>
        <item x="21"/>
        <item x="58"/>
        <item x="64"/>
        <item x="65"/>
        <item x="60"/>
        <item x="26"/>
        <item x="66"/>
        <item x="61"/>
        <item x="29"/>
        <item x="7"/>
        <item x="0"/>
      </items>
    </pivotField>
    <pivotField axis="axisRow" compact="0" outline="0" showAll="0">
      <items count="68">
        <item x="34"/>
        <item x="36"/>
        <item x="2"/>
        <item x="35"/>
        <item x="37"/>
        <item x="40"/>
        <item x="6"/>
        <item x="4"/>
        <item x="38"/>
        <item x="5"/>
        <item x="3"/>
        <item x="39"/>
        <item x="31"/>
        <item x="43"/>
        <item x="32"/>
        <item x="41"/>
        <item x="27"/>
        <item x="30"/>
        <item x="10"/>
        <item x="8"/>
        <item x="44"/>
        <item x="11"/>
        <item x="33"/>
        <item x="12"/>
        <item x="28"/>
        <item x="45"/>
        <item x="42"/>
        <item x="13"/>
        <item x="47"/>
        <item x="9"/>
        <item x="48"/>
        <item x="50"/>
        <item x="53"/>
        <item x="15"/>
        <item x="55"/>
        <item x="54"/>
        <item x="17"/>
        <item x="56"/>
        <item x="14"/>
        <item x="52"/>
        <item x="19"/>
        <item x="46"/>
        <item x="16"/>
        <item x="57"/>
        <item x="62"/>
        <item x="20"/>
        <item x="18"/>
        <item x="49"/>
        <item x="22"/>
        <item x="51"/>
        <item x="24"/>
        <item x="23"/>
        <item x="25"/>
        <item x="59"/>
        <item x="63"/>
        <item x="21"/>
        <item x="58"/>
        <item x="64"/>
        <item x="65"/>
        <item x="60"/>
        <item x="1"/>
        <item x="26"/>
        <item x="66"/>
        <item x="61"/>
        <item x="29"/>
        <item x="7"/>
        <item x="0"/>
        <item t="default"/>
      </items>
    </pivotField>
  </pivotFields>
  <rowFields count="10">
    <field x="3"/>
    <field x="5"/>
    <field x="6"/>
    <field x="7"/>
    <field x="8"/>
    <field x="9"/>
    <field x="10"/>
    <field x="11"/>
    <field x="12"/>
    <field x="13"/>
  </rowFields>
  <rowItems count="12">
    <i>
      <x v="32"/>
      <x v="37"/>
      <x v="37"/>
      <x v="37"/>
      <x v="37"/>
      <x v="36"/>
      <x v="37"/>
      <x v="36"/>
      <x v="36"/>
      <x v="36"/>
    </i>
    <i>
      <x v="33"/>
      <x v="47"/>
      <x v="47"/>
      <x v="47"/>
      <x v="47"/>
      <x v="47"/>
      <x v="48"/>
      <x v="47"/>
      <x v="47"/>
      <x v="46"/>
    </i>
    <i>
      <x v="34"/>
      <x v="41"/>
      <x v="41"/>
      <x v="41"/>
      <x v="41"/>
      <x v="41"/>
      <x v="42"/>
      <x v="41"/>
      <x v="41"/>
      <x v="40"/>
    </i>
    <i>
      <x v="35"/>
      <x v="46"/>
      <x v="46"/>
      <x v="46"/>
      <x v="46"/>
      <x v="46"/>
      <x v="47"/>
      <x v="46"/>
      <x v="46"/>
      <x v="45"/>
    </i>
    <i>
      <x v="36"/>
      <x v="65"/>
      <x v="65"/>
      <x v="65"/>
      <x v="65"/>
      <x v="65"/>
      <x v="66"/>
      <x v="65"/>
      <x v="65"/>
      <x v="65"/>
    </i>
    <i>
      <x v="37"/>
      <x v="56"/>
      <x v="56"/>
      <x v="56"/>
      <x v="56"/>
      <x v="56"/>
      <x v="57"/>
      <x v="56"/>
      <x v="56"/>
      <x v="55"/>
    </i>
    <i>
      <x v="38"/>
      <x v="56"/>
      <x v="56"/>
      <x v="56"/>
      <x v="56"/>
      <x v="56"/>
      <x v="57"/>
      <x v="56"/>
      <x v="56"/>
      <x v="55"/>
    </i>
    <i>
      <x v="39"/>
      <x v="49"/>
      <x v="49"/>
      <x v="49"/>
      <x v="49"/>
      <x v="49"/>
      <x v="50"/>
      <x v="49"/>
      <x v="49"/>
      <x v="48"/>
    </i>
    <i>
      <x v="40"/>
      <x v="52"/>
      <x v="52"/>
      <x v="52"/>
      <x v="52"/>
      <x v="52"/>
      <x v="53"/>
      <x v="52"/>
      <x v="52"/>
      <x v="51"/>
    </i>
    <i>
      <x v="41"/>
      <x v="51"/>
      <x v="51"/>
      <x v="51"/>
      <x v="51"/>
      <x v="51"/>
      <x v="52"/>
      <x v="51"/>
      <x v="51"/>
      <x v="50"/>
    </i>
    <i>
      <x v="42"/>
      <x v="53"/>
      <x v="53"/>
      <x v="53"/>
      <x v="53"/>
      <x v="53"/>
      <x v="54"/>
      <x v="53"/>
      <x v="53"/>
      <x v="52"/>
    </i>
    <i>
      <x v="43"/>
      <x v="61"/>
      <x v="61"/>
      <x v="61"/>
      <x v="61"/>
      <x v="61"/>
      <x v="62"/>
      <x v="61"/>
      <x v="61"/>
      <x v="61"/>
    </i>
  </rowItems>
  <colItems count="1">
    <i/>
  </colItems>
  <pageFields count="3">
    <pageField fld="0" hier="-1"/>
    <pageField fld="1" item="0" hier="-1"/>
    <pageField fld="2" item="4" hier="-1"/>
  </pageFields>
  <formats count="31">
    <format dxfId="110">
      <pivotArea dataOnly="0" labelOnly="1" outline="0" fieldPosition="0">
        <references count="1">
          <reference field="0" count="0"/>
        </references>
      </pivotArea>
    </format>
    <format dxfId="109">
      <pivotArea dataOnly="0" labelOnly="1" outline="0" fieldPosition="0">
        <references count="1">
          <reference field="1" count="0"/>
        </references>
      </pivotArea>
    </format>
    <format dxfId="108">
      <pivotArea dataOnly="0" labelOnly="1" outline="0" fieldPosition="0">
        <references count="1">
          <reference field="2" count="0"/>
        </references>
      </pivotArea>
    </format>
    <format dxfId="107">
      <pivotArea field="5" type="button" dataOnly="0" labelOnly="1" outline="0" axis="axisRow" fieldPosition="1"/>
    </format>
    <format dxfId="106">
      <pivotArea field="6" type="button" dataOnly="0" labelOnly="1" outline="0" axis="axisRow" fieldPosition="2"/>
    </format>
    <format dxfId="105">
      <pivotArea field="7" type="button" dataOnly="0" labelOnly="1" outline="0" axis="axisRow" fieldPosition="3"/>
    </format>
    <format dxfId="104">
      <pivotArea field="8" type="button" dataOnly="0" labelOnly="1" outline="0" axis="axisRow" fieldPosition="4"/>
    </format>
    <format dxfId="103">
      <pivotArea field="9" type="button" dataOnly="0" labelOnly="1" outline="0" axis="axisRow" fieldPosition="5"/>
    </format>
    <format dxfId="102">
      <pivotArea field="10" type="button" dataOnly="0" labelOnly="1" outline="0" axis="axisRow" fieldPosition="6"/>
    </format>
    <format dxfId="101">
      <pivotArea field="11" type="button" dataOnly="0" labelOnly="1" outline="0" axis="axisRow" fieldPosition="7"/>
    </format>
    <format dxfId="100">
      <pivotArea field="12" type="button" dataOnly="0" labelOnly="1" outline="0" axis="axisRow" fieldPosition="8"/>
    </format>
    <format dxfId="99">
      <pivotArea field="13" type="button" dataOnly="0" labelOnly="1" outline="0" axis="axisRow" fieldPosition="9"/>
    </format>
    <format dxfId="98">
      <pivotArea dataOnly="0" labelOnly="1" outline="0" fieldPosition="0">
        <references count="2">
          <reference field="3" count="1" selected="0">
            <x v="21"/>
          </reference>
          <reference field="5" count="1">
            <x v="9"/>
          </reference>
        </references>
      </pivotArea>
    </format>
    <format dxfId="97">
      <pivotArea field="0" type="button" dataOnly="0" labelOnly="1" outline="0" axis="axisPage" fieldPosition="0"/>
    </format>
    <format dxfId="96">
      <pivotArea dataOnly="0" labelOnly="1" outline="0" fieldPosition="0">
        <references count="1">
          <reference field="0" count="0"/>
        </references>
      </pivotArea>
    </format>
    <format dxfId="95">
      <pivotArea field="1" type="button" dataOnly="0" labelOnly="1" outline="0" axis="axisPage" fieldPosition="1"/>
    </format>
    <format dxfId="94">
      <pivotArea dataOnly="0" labelOnly="1" outline="0" fieldPosition="0">
        <references count="1">
          <reference field="1" count="0"/>
        </references>
      </pivotArea>
    </format>
    <format dxfId="93">
      <pivotArea field="2" type="button" dataOnly="0" labelOnly="1" outline="0" axis="axisPage" fieldPosition="2"/>
    </format>
    <format dxfId="92">
      <pivotArea dataOnly="0" labelOnly="1" outline="0" fieldPosition="0">
        <references count="1">
          <reference field="2" count="0"/>
        </references>
      </pivotArea>
    </format>
    <format dxfId="91">
      <pivotArea field="3" type="button" dataOnly="0" labelOnly="1" outline="0" axis="axisRow" fieldPosition="0"/>
    </format>
    <format dxfId="90">
      <pivotArea field="5" type="button" dataOnly="0" labelOnly="1" outline="0" axis="axisRow" fieldPosition="1"/>
    </format>
    <format dxfId="89">
      <pivotArea dataOnly="0" labelOnly="1" outline="0" fieldPosition="0">
        <references count="1">
          <reference field="3" count="10">
            <x v="65"/>
            <x v="66"/>
            <x v="67"/>
            <x v="68"/>
            <x v="69"/>
            <x v="70"/>
            <x v="71"/>
            <x v="72"/>
            <x v="73"/>
            <x v="74"/>
          </reference>
        </references>
      </pivotArea>
    </format>
    <format dxfId="88">
      <pivotArea dataOnly="0" labelOnly="1" outline="0" fieldPosition="0">
        <references count="2">
          <reference field="3" count="1" selected="0">
            <x v="65"/>
          </reference>
          <reference field="5" count="1">
            <x v="23"/>
          </reference>
        </references>
      </pivotArea>
    </format>
    <format dxfId="87">
      <pivotArea dataOnly="0" labelOnly="1" outline="0" fieldPosition="0">
        <references count="2">
          <reference field="3" count="1" selected="0">
            <x v="66"/>
          </reference>
          <reference field="5" count="1">
            <x v="65"/>
          </reference>
        </references>
      </pivotArea>
    </format>
    <format dxfId="86">
      <pivotArea dataOnly="0" labelOnly="1" outline="0" fieldPosition="0">
        <references count="2">
          <reference field="3" count="1" selected="0">
            <x v="67"/>
          </reference>
          <reference field="5" count="1">
            <x v="64"/>
          </reference>
        </references>
      </pivotArea>
    </format>
    <format dxfId="85">
      <pivotArea dataOnly="0" labelOnly="1" outline="0" fieldPosition="0">
        <references count="2">
          <reference field="3" count="1" selected="0">
            <x v="68"/>
          </reference>
          <reference field="5" count="1">
            <x v="16"/>
          </reference>
        </references>
      </pivotArea>
    </format>
    <format dxfId="84">
      <pivotArea dataOnly="0" labelOnly="1" outline="0" fieldPosition="0">
        <references count="2">
          <reference field="3" count="1" selected="0">
            <x v="70"/>
          </reference>
          <reference field="5" count="1">
            <x v="25"/>
          </reference>
        </references>
      </pivotArea>
    </format>
    <format dxfId="83">
      <pivotArea dataOnly="0" labelOnly="1" outline="0" fieldPosition="0">
        <references count="2">
          <reference field="3" count="1" selected="0">
            <x v="71"/>
          </reference>
          <reference field="5" count="1">
            <x v="17"/>
          </reference>
        </references>
      </pivotArea>
    </format>
    <format dxfId="82">
      <pivotArea dataOnly="0" labelOnly="1" outline="0" fieldPosition="0">
        <references count="2">
          <reference field="3" count="1" selected="0">
            <x v="72"/>
          </reference>
          <reference field="5" count="1">
            <x v="12"/>
          </reference>
        </references>
      </pivotArea>
    </format>
    <format dxfId="81">
      <pivotArea dataOnly="0" labelOnly="1" outline="0" fieldPosition="0">
        <references count="2">
          <reference field="3" count="1" selected="0">
            <x v="73"/>
          </reference>
          <reference field="5" count="1">
            <x v="14"/>
          </reference>
        </references>
      </pivotArea>
    </format>
    <format dxfId="80">
      <pivotArea dataOnly="0" labelOnly="1" outline="0" fieldPosition="0">
        <references count="2">
          <reference field="3" count="1" selected="0">
            <x v="74"/>
          </reference>
          <reference field="5" count="1">
            <x v="65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2:N103" totalsRowShown="0" headerRowDxfId="79" dataDxfId="77" headerRowBorderDxfId="78" tableBorderDxfId="76">
  <autoFilter ref="A2:N103"/>
  <tableColumns count="14">
    <tableColumn id="1" name="Тип" dataDxfId="75"/>
    <tableColumn id="2" name="Марка" dataDxfId="74"/>
    <tableColumn id="3" name="Класс" dataDxfId="73"/>
    <tableColumn id="4" name="Модель" dataDxfId="72"/>
    <tableColumn id="5" name="Цена закупки" dataDxfId="71"/>
    <tableColumn id="6" name="Есть упаковка состояние идеальное не печатал или новая головка" dataDxfId="70"/>
    <tableColumn id="7" name="Есть упаковка состояние идеальное, головка изношена менее 50%" dataDxfId="69"/>
    <tableColumn id="8" name="Есть упаковка состояние идеальное, головка изношена более 50%" dataDxfId="68"/>
    <tableColumn id="9" name="Нет  упаковки ссостояние идеальное не печатал или новая головка" dataDxfId="67"/>
    <tableColumn id="10" name="Есть упаковка состояние Б/У, потерстоти, царапины не печатал или новая головка" dataDxfId="66"/>
    <tableColumn id="11" name="Есть упаковка состояние Б/У, потерстоти, царапины, головка изношена менее 50%" dataDxfId="65"/>
    <tableColumn id="12" name="сть упаковка состояние Б/У, потерстоти, царапины, головка изношена более 50%" dataDxfId="64"/>
    <tableColumn id="13" name="Есть упаковка состояние идеальное" dataDxfId="63"/>
    <tableColumn id="14" name="Есть упаковка состояние идеальное2" dataDxfId="6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outlinePr summaryBelow="0" summaryRight="0"/>
  </sheetPr>
  <dimension ref="A1:AA302"/>
  <sheetViews>
    <sheetView tabSelected="1" workbookViewId="0">
      <selection activeCell="A300" sqref="A300"/>
    </sheetView>
  </sheetViews>
  <sheetFormatPr defaultRowHeight="15" outlineLevelRow="1" x14ac:dyDescent="0.25"/>
  <cols>
    <col min="1" max="1" width="37.28515625" customWidth="1"/>
    <col min="2" max="2" width="43.85546875" style="5" customWidth="1"/>
    <col min="3" max="9" width="23.5703125" style="5" customWidth="1"/>
    <col min="10" max="10" width="15.85546875" style="5" customWidth="1"/>
  </cols>
  <sheetData>
    <row r="1" spans="1:27" x14ac:dyDescent="0.25">
      <c r="A1" s="12" t="s">
        <v>133</v>
      </c>
      <c r="B1" s="13">
        <f>IFERROR(INDEX($A$9:$J$299,MATCH($B$300,$A$9:$A$299,0),MATCH($B$301,$A$8:$J$8,0)),"")</f>
        <v>857</v>
      </c>
    </row>
    <row r="4" spans="1:27" x14ac:dyDescent="0.25">
      <c r="A4" s="9" t="s">
        <v>132</v>
      </c>
      <c r="B4" s="8" t="s">
        <v>16</v>
      </c>
    </row>
    <row r="5" spans="1:27" x14ac:dyDescent="0.25">
      <c r="A5" s="9" t="s">
        <v>11</v>
      </c>
      <c r="B5" s="8" t="s">
        <v>15</v>
      </c>
    </row>
    <row r="6" spans="1:27" collapsed="1" x14ac:dyDescent="0.25">
      <c r="A6" s="9" t="s">
        <v>12</v>
      </c>
      <c r="B6" s="8" t="s">
        <v>37</v>
      </c>
    </row>
    <row r="7" spans="1:27" ht="23.25" hidden="1" customHeight="1" outlineLevel="1" x14ac:dyDescent="0.25">
      <c r="A7" s="1"/>
      <c r="B7" s="8"/>
    </row>
    <row r="8" spans="1:27" ht="60" hidden="1" outlineLevel="1" x14ac:dyDescent="0.25">
      <c r="A8" s="9" t="s">
        <v>13</v>
      </c>
      <c r="B8" s="10" t="s">
        <v>123</v>
      </c>
      <c r="C8" s="4" t="s">
        <v>119</v>
      </c>
      <c r="D8" s="4" t="s">
        <v>121</v>
      </c>
      <c r="E8" s="4" t="s">
        <v>126</v>
      </c>
      <c r="F8" s="4" t="s">
        <v>124</v>
      </c>
      <c r="G8" s="4" t="s">
        <v>128</v>
      </c>
      <c r="H8" s="4" t="s">
        <v>125</v>
      </c>
      <c r="I8" s="4" t="s">
        <v>117</v>
      </c>
      <c r="J8" s="4" t="s">
        <v>130</v>
      </c>
    </row>
    <row r="9" spans="1:27" hidden="1" outlineLevel="1" x14ac:dyDescent="0.25">
      <c r="A9" t="s">
        <v>38</v>
      </c>
      <c r="B9">
        <v>951.33333333333337</v>
      </c>
      <c r="C9">
        <v>475.66666666666669</v>
      </c>
      <c r="D9">
        <v>190.26666666666668</v>
      </c>
      <c r="E9">
        <v>679.52380952380952</v>
      </c>
      <c r="F9">
        <v>95.13333333333334</v>
      </c>
      <c r="G9">
        <v>63.422222222222224</v>
      </c>
      <c r="H9">
        <v>31.711111111111112</v>
      </c>
      <c r="I9">
        <v>12.684444444444445</v>
      </c>
      <c r="J9">
        <v>6.3422222222222224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idden="1" outlineLevel="1" x14ac:dyDescent="0.25">
      <c r="A10" t="s">
        <v>39</v>
      </c>
      <c r="B10">
        <v>1154</v>
      </c>
      <c r="C10">
        <v>577</v>
      </c>
      <c r="D10">
        <v>230.8</v>
      </c>
      <c r="E10">
        <v>824.28571428571422</v>
      </c>
      <c r="F10">
        <v>115.4</v>
      </c>
      <c r="G10">
        <v>76.933333333333337</v>
      </c>
      <c r="H10">
        <v>38.466666666666669</v>
      </c>
      <c r="I10">
        <v>15.386666666666667</v>
      </c>
      <c r="J10">
        <v>7.6933333333333334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hidden="1" outlineLevel="1" x14ac:dyDescent="0.25">
      <c r="A11" t="s">
        <v>41</v>
      </c>
      <c r="B11">
        <v>1020.6666666666666</v>
      </c>
      <c r="C11">
        <v>510.33333333333331</v>
      </c>
      <c r="D11">
        <v>204.13333333333333</v>
      </c>
      <c r="E11">
        <v>729.04761904761904</v>
      </c>
      <c r="F11">
        <v>102.06666666666666</v>
      </c>
      <c r="G11">
        <v>68.044444444444437</v>
      </c>
      <c r="H11">
        <v>34.022222222222219</v>
      </c>
      <c r="I11">
        <v>13.608888888888888</v>
      </c>
      <c r="J11">
        <v>6.8044444444444441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hidden="1" outlineLevel="1" x14ac:dyDescent="0.25">
      <c r="A12" t="s">
        <v>42</v>
      </c>
      <c r="B12">
        <v>1107.3333333333333</v>
      </c>
      <c r="C12">
        <v>553.66666666666663</v>
      </c>
      <c r="D12">
        <v>221.46666666666664</v>
      </c>
      <c r="E12">
        <v>790.95238095238096</v>
      </c>
      <c r="F12">
        <v>110.73333333333332</v>
      </c>
      <c r="G12">
        <v>73.822222222222209</v>
      </c>
      <c r="H12">
        <v>36.911111111111104</v>
      </c>
      <c r="I12">
        <v>14.764444444444441</v>
      </c>
      <c r="J12">
        <v>7.3822222222222207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idden="1" outlineLevel="1" x14ac:dyDescent="0.25">
      <c r="A13" t="s">
        <v>40</v>
      </c>
      <c r="B13" t="s">
        <v>129</v>
      </c>
      <c r="C13" t="s">
        <v>129</v>
      </c>
      <c r="D13" t="s">
        <v>129</v>
      </c>
      <c r="E13" t="s">
        <v>129</v>
      </c>
      <c r="F13" t="s">
        <v>129</v>
      </c>
      <c r="G13" t="s">
        <v>129</v>
      </c>
      <c r="H13" t="s">
        <v>129</v>
      </c>
      <c r="I13" t="s">
        <v>129</v>
      </c>
      <c r="J13" t="s">
        <v>129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hidden="1" outlineLevel="1" x14ac:dyDescent="0.25">
      <c r="A14" t="s">
        <v>43</v>
      </c>
      <c r="B14">
        <v>1714</v>
      </c>
      <c r="C14">
        <v>857</v>
      </c>
      <c r="D14">
        <v>342.8</v>
      </c>
      <c r="E14">
        <v>1224.2857142857142</v>
      </c>
      <c r="F14">
        <v>171.4</v>
      </c>
      <c r="G14">
        <v>114.26666666666667</v>
      </c>
      <c r="H14">
        <v>57.133333333333333</v>
      </c>
      <c r="I14">
        <v>22.853333333333332</v>
      </c>
      <c r="J14">
        <v>11.426666666666666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hidden="1" outlineLevel="1" x14ac:dyDescent="0.25">
      <c r="A15" t="s">
        <v>44</v>
      </c>
      <c r="B15">
        <v>1714</v>
      </c>
      <c r="C15">
        <v>857</v>
      </c>
      <c r="D15">
        <v>342.8</v>
      </c>
      <c r="E15">
        <v>1224.2857142857142</v>
      </c>
      <c r="F15">
        <v>171.4</v>
      </c>
      <c r="G15">
        <v>114.26666666666667</v>
      </c>
      <c r="H15">
        <v>57.133333333333333</v>
      </c>
      <c r="I15">
        <v>22.853333333333332</v>
      </c>
      <c r="J15">
        <v>11.426666666666666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hidden="1" outlineLevel="1" x14ac:dyDescent="0.25">
      <c r="A16" t="s">
        <v>45</v>
      </c>
      <c r="B16">
        <v>1315.3333333333333</v>
      </c>
      <c r="C16">
        <v>657.66666666666663</v>
      </c>
      <c r="D16">
        <v>263.06666666666666</v>
      </c>
      <c r="E16">
        <v>939.52380952380952</v>
      </c>
      <c r="F16">
        <v>131.53333333333333</v>
      </c>
      <c r="G16">
        <v>87.688888888888883</v>
      </c>
      <c r="H16">
        <v>43.844444444444441</v>
      </c>
      <c r="I16">
        <v>17.537777777777777</v>
      </c>
      <c r="J16">
        <v>8.7688888888888883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idden="1" outlineLevel="1" x14ac:dyDescent="0.25">
      <c r="A17" t="s">
        <v>46</v>
      </c>
      <c r="B17">
        <v>1488.6666666666667</v>
      </c>
      <c r="C17">
        <v>744.33333333333337</v>
      </c>
      <c r="D17">
        <v>297.73333333333335</v>
      </c>
      <c r="E17">
        <v>1063.3333333333333</v>
      </c>
      <c r="F17">
        <v>148.86666666666667</v>
      </c>
      <c r="G17">
        <v>99.244444444444454</v>
      </c>
      <c r="H17">
        <v>49.622222222222227</v>
      </c>
      <c r="I17">
        <v>19.84888888888889</v>
      </c>
      <c r="J17">
        <v>9.9244444444444451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hidden="1" outlineLevel="1" x14ac:dyDescent="0.25">
      <c r="A18" t="s">
        <v>47</v>
      </c>
      <c r="B18">
        <v>1384.6666666666667</v>
      </c>
      <c r="C18">
        <v>692.33333333333337</v>
      </c>
      <c r="D18">
        <v>276.93333333333334</v>
      </c>
      <c r="E18">
        <v>989.04761904761904</v>
      </c>
      <c r="F18">
        <v>138.46666666666667</v>
      </c>
      <c r="G18">
        <v>92.311111111111117</v>
      </c>
      <c r="H18">
        <v>46.155555555555559</v>
      </c>
      <c r="I18">
        <v>18.462222222222223</v>
      </c>
      <c r="J18">
        <v>9.2311111111111117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hidden="1" outlineLevel="1" x14ac:dyDescent="0.25">
      <c r="A19" t="s">
        <v>48</v>
      </c>
      <c r="B19">
        <v>1558</v>
      </c>
      <c r="C19">
        <v>779</v>
      </c>
      <c r="D19">
        <v>311.60000000000002</v>
      </c>
      <c r="E19">
        <v>1112.8571428571429</v>
      </c>
      <c r="F19">
        <v>155.80000000000001</v>
      </c>
      <c r="G19">
        <v>103.86666666666667</v>
      </c>
      <c r="H19">
        <v>51.933333333333337</v>
      </c>
      <c r="I19">
        <v>20.773333333333333</v>
      </c>
      <c r="J19">
        <v>10.386666666666667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hidden="1" outlineLevel="1" x14ac:dyDescent="0.25">
      <c r="A20" t="s">
        <v>49</v>
      </c>
      <c r="B20">
        <v>2251.3333333333335</v>
      </c>
      <c r="C20">
        <v>1125.6666666666667</v>
      </c>
      <c r="D20">
        <v>450.26666666666671</v>
      </c>
      <c r="E20">
        <v>1608.0952380952381</v>
      </c>
      <c r="F20">
        <v>225.13333333333335</v>
      </c>
      <c r="G20">
        <v>150.0888888888889</v>
      </c>
      <c r="H20">
        <v>75.044444444444451</v>
      </c>
      <c r="I20">
        <v>30.017777777777781</v>
      </c>
      <c r="J20">
        <v>15.00888888888889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hidden="1" outlineLevel="1" x14ac:dyDescent="0.25">
      <c r="A21" s="1"/>
      <c r="B21" s="11"/>
      <c r="C21" s="7"/>
      <c r="D21" s="7"/>
      <c r="E21" s="7"/>
      <c r="F21" s="7"/>
      <c r="G21" s="7"/>
      <c r="H21" s="7"/>
      <c r="I21" s="7"/>
      <c r="J21" s="7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hidden="1" outlineLevel="1" x14ac:dyDescent="0.25">
      <c r="A22" s="1"/>
      <c r="B22" s="11"/>
      <c r="C22" s="7"/>
      <c r="D22" s="7"/>
      <c r="E22" s="7"/>
      <c r="F22" s="7"/>
      <c r="G22" s="7"/>
      <c r="H22" s="7"/>
      <c r="I22" s="7"/>
      <c r="J22" s="7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hidden="1" outlineLevel="1" x14ac:dyDescent="0.25">
      <c r="A23" s="1"/>
      <c r="B23" s="11"/>
      <c r="C23" s="7"/>
      <c r="D23" s="7"/>
      <c r="E23" s="7"/>
      <c r="F23" s="7"/>
      <c r="G23" s="7"/>
      <c r="H23" s="7"/>
      <c r="I23" s="7"/>
      <c r="J23" s="7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hidden="1" outlineLevel="1" x14ac:dyDescent="0.25">
      <c r="A24" s="1"/>
      <c r="B24" s="11"/>
      <c r="C24" s="7"/>
      <c r="D24" s="7"/>
      <c r="E24" s="7"/>
      <c r="F24" s="7"/>
      <c r="G24" s="7"/>
      <c r="H24" s="7"/>
      <c r="I24" s="7"/>
      <c r="J24" s="7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idden="1" outlineLevel="1" x14ac:dyDescent="0.25">
      <c r="A25" s="1"/>
      <c r="B25" s="11"/>
      <c r="C25" s="7"/>
      <c r="D25" s="7"/>
      <c r="E25" s="7"/>
      <c r="F25" s="7"/>
      <c r="G25" s="7"/>
      <c r="H25" s="7"/>
      <c r="I25" s="7"/>
      <c r="J25" s="7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hidden="1" outlineLevel="1" x14ac:dyDescent="0.25">
      <c r="A26" s="1"/>
      <c r="B26" s="11"/>
      <c r="C26" s="7"/>
      <c r="D26" s="7"/>
      <c r="E26" s="7"/>
      <c r="F26" s="7"/>
      <c r="G26" s="7"/>
      <c r="H26" s="7"/>
      <c r="I26" s="7"/>
      <c r="J26" s="7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hidden="1" outlineLevel="1" x14ac:dyDescent="0.25">
      <c r="A27" s="1"/>
      <c r="B27" s="11"/>
      <c r="C27" s="7"/>
      <c r="D27" s="7"/>
      <c r="E27" s="7"/>
      <c r="F27" s="7"/>
      <c r="G27" s="7"/>
      <c r="H27" s="7"/>
      <c r="I27" s="7"/>
      <c r="J27" s="7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hidden="1" outlineLevel="1" x14ac:dyDescent="0.25">
      <c r="A28" s="1"/>
      <c r="B28" s="11"/>
      <c r="C28" s="7"/>
      <c r="D28" s="7"/>
      <c r="E28" s="7"/>
      <c r="F28" s="7"/>
      <c r="G28" s="7"/>
      <c r="H28" s="7"/>
      <c r="I28" s="7"/>
      <c r="J28" s="7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hidden="1" outlineLevel="1" x14ac:dyDescent="0.25">
      <c r="A29" s="1"/>
      <c r="B29" s="11"/>
      <c r="C29" s="7"/>
      <c r="D29" s="7"/>
      <c r="E29" s="7"/>
      <c r="F29" s="7"/>
      <c r="G29" s="7"/>
      <c r="H29" s="7"/>
      <c r="I29" s="7"/>
      <c r="J29" s="7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hidden="1" outlineLevel="1" x14ac:dyDescent="0.25">
      <c r="A30" s="1"/>
      <c r="B30" s="11"/>
      <c r="C30" s="7"/>
      <c r="D30" s="7"/>
      <c r="E30" s="7"/>
      <c r="F30" s="7"/>
      <c r="G30" s="7"/>
      <c r="H30" s="7"/>
      <c r="I30" s="7"/>
      <c r="J30" s="7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hidden="1" outlineLevel="1" x14ac:dyDescent="0.25">
      <c r="A31" s="1"/>
      <c r="B31" s="11"/>
      <c r="C31" s="7"/>
      <c r="D31" s="7"/>
      <c r="E31" s="7"/>
      <c r="F31" s="7"/>
      <c r="G31" s="7"/>
      <c r="H31" s="7"/>
      <c r="I31" s="7"/>
      <c r="J31" s="7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hidden="1" outlineLevel="1" x14ac:dyDescent="0.25">
      <c r="A32" s="1"/>
      <c r="B32" s="11"/>
      <c r="C32" s="7"/>
      <c r="D32" s="7"/>
      <c r="E32" s="7"/>
      <c r="F32" s="7"/>
      <c r="G32" s="7"/>
      <c r="H32" s="7"/>
      <c r="I32" s="7"/>
      <c r="J32" s="7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hidden="1" outlineLevel="1" x14ac:dyDescent="0.25">
      <c r="A33" s="1"/>
      <c r="B33" s="11"/>
      <c r="C33" s="7"/>
      <c r="D33" s="7"/>
      <c r="E33" s="7"/>
      <c r="F33" s="7"/>
      <c r="G33" s="7"/>
      <c r="H33" s="7"/>
      <c r="I33" s="7"/>
      <c r="J33" s="7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hidden="1" outlineLevel="1" x14ac:dyDescent="0.25">
      <c r="A34" s="1"/>
      <c r="B34" s="11"/>
      <c r="C34" s="7"/>
      <c r="D34" s="7"/>
      <c r="E34" s="7"/>
      <c r="F34" s="7"/>
      <c r="G34" s="7"/>
      <c r="H34" s="7"/>
      <c r="I34" s="7"/>
      <c r="J34" s="7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hidden="1" outlineLevel="1" x14ac:dyDescent="0.25">
      <c r="A35" s="1"/>
      <c r="B35" s="11"/>
      <c r="C35" s="7"/>
      <c r="D35" s="7"/>
      <c r="E35" s="7"/>
      <c r="F35" s="7"/>
      <c r="G35" s="7"/>
      <c r="H35" s="7"/>
      <c r="I35" s="7"/>
      <c r="J35" s="7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hidden="1" outlineLevel="1" x14ac:dyDescent="0.25">
      <c r="A36" s="1"/>
      <c r="B36" s="11"/>
      <c r="C36" s="7"/>
      <c r="D36" s="7"/>
      <c r="E36" s="7"/>
      <c r="F36" s="7"/>
      <c r="G36" s="7"/>
      <c r="H36" s="7"/>
      <c r="I36" s="7"/>
      <c r="J36" s="7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hidden="1" outlineLevel="1" x14ac:dyDescent="0.25">
      <c r="A37" s="1"/>
      <c r="B37" s="11"/>
      <c r="C37" s="7"/>
      <c r="D37" s="7"/>
      <c r="E37" s="7"/>
      <c r="F37" s="7"/>
      <c r="G37" s="7"/>
      <c r="H37" s="7"/>
      <c r="I37" s="7"/>
      <c r="J37" s="7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hidden="1" outlineLevel="1" x14ac:dyDescent="0.25">
      <c r="A38" s="1"/>
      <c r="B38" s="11"/>
      <c r="C38" s="7"/>
      <c r="D38" s="7"/>
      <c r="E38" s="7"/>
      <c r="F38" s="7"/>
      <c r="G38" s="7"/>
      <c r="H38" s="7"/>
      <c r="I38" s="7"/>
      <c r="J38" s="7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1:27" hidden="1" outlineLevel="1" x14ac:dyDescent="0.25">
      <c r="A39" s="1"/>
      <c r="B39" s="11"/>
      <c r="C39" s="7"/>
      <c r="D39" s="7"/>
      <c r="E39" s="7"/>
      <c r="F39" s="7"/>
      <c r="G39" s="7"/>
      <c r="H39" s="7"/>
      <c r="I39" s="7"/>
      <c r="J39" s="7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hidden="1" outlineLevel="1" x14ac:dyDescent="0.25">
      <c r="A40" s="1"/>
      <c r="B40" s="11"/>
      <c r="C40" s="7"/>
      <c r="D40" s="7"/>
      <c r="E40" s="7"/>
      <c r="F40" s="7"/>
      <c r="G40" s="7"/>
      <c r="H40" s="7"/>
      <c r="I40" s="7"/>
      <c r="J40" s="7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1:27" hidden="1" outlineLevel="1" x14ac:dyDescent="0.25">
      <c r="A41" s="1"/>
      <c r="B41" s="11"/>
      <c r="C41" s="7"/>
      <c r="D41" s="7"/>
      <c r="E41" s="7"/>
      <c r="F41" s="7"/>
      <c r="G41" s="7"/>
      <c r="H41" s="7"/>
      <c r="I41" s="7"/>
      <c r="J41" s="7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1:27" hidden="1" outlineLevel="1" x14ac:dyDescent="0.25">
      <c r="A42" s="1"/>
      <c r="B42" s="11"/>
      <c r="C42" s="7"/>
      <c r="D42" s="7"/>
      <c r="E42" s="7"/>
      <c r="F42" s="7"/>
      <c r="G42" s="7"/>
      <c r="H42" s="7"/>
      <c r="I42" s="7"/>
      <c r="J42" s="7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hidden="1" outlineLevel="1" x14ac:dyDescent="0.25">
      <c r="A43" s="1"/>
      <c r="B43" s="11"/>
      <c r="C43" s="7"/>
      <c r="D43" s="7"/>
      <c r="E43" s="7"/>
      <c r="F43" s="7"/>
      <c r="G43" s="7"/>
      <c r="H43" s="7"/>
      <c r="I43" s="7"/>
      <c r="J43" s="7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7" hidden="1" outlineLevel="1" x14ac:dyDescent="0.25">
      <c r="A44" s="1"/>
      <c r="B44" s="11"/>
      <c r="C44" s="7"/>
      <c r="D44" s="7"/>
      <c r="E44" s="7"/>
      <c r="F44" s="7"/>
      <c r="G44" s="7"/>
      <c r="H44" s="7"/>
      <c r="I44" s="7"/>
      <c r="J44" s="7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1:27" hidden="1" outlineLevel="1" x14ac:dyDescent="0.25">
      <c r="A45" s="1"/>
      <c r="B45" s="11"/>
      <c r="C45" s="7"/>
      <c r="D45" s="7"/>
      <c r="E45" s="7"/>
      <c r="F45" s="7"/>
      <c r="G45" s="7"/>
      <c r="H45" s="7"/>
      <c r="I45" s="7"/>
      <c r="J45" s="7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1:27" hidden="1" outlineLevel="1" x14ac:dyDescent="0.25">
      <c r="A46" s="1"/>
      <c r="B46" s="11"/>
      <c r="C46" s="7"/>
      <c r="D46" s="7"/>
      <c r="E46" s="7"/>
      <c r="F46" s="7"/>
      <c r="G46" s="7"/>
      <c r="H46" s="7"/>
      <c r="I46" s="7"/>
      <c r="J46" s="7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spans="1:27" hidden="1" outlineLevel="1" x14ac:dyDescent="0.25">
      <c r="A47" s="1"/>
      <c r="B47" s="11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spans="1:27" hidden="1" outlineLevel="1" x14ac:dyDescent="0.25">
      <c r="A48" s="1"/>
      <c r="B48" s="11"/>
      <c r="C48" s="7"/>
      <c r="D48" s="7"/>
      <c r="E48" s="7"/>
      <c r="F48" s="7"/>
      <c r="G48" s="7"/>
      <c r="H48" s="7"/>
      <c r="I48" s="7"/>
      <c r="J48" s="7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spans="1:27" hidden="1" outlineLevel="1" x14ac:dyDescent="0.25">
      <c r="A49" s="1"/>
      <c r="B49" s="11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1:27" hidden="1" outlineLevel="1" x14ac:dyDescent="0.25">
      <c r="A50" s="1"/>
      <c r="B50" s="11"/>
      <c r="C50" s="7"/>
      <c r="D50" s="7"/>
      <c r="E50" s="7"/>
      <c r="F50" s="7"/>
      <c r="G50" s="7"/>
      <c r="H50" s="7"/>
      <c r="I50" s="7"/>
      <c r="J50" s="7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1:27" hidden="1" outlineLevel="1" x14ac:dyDescent="0.25">
      <c r="A51" s="1"/>
      <c r="B51" s="11"/>
      <c r="C51" s="7"/>
      <c r="D51" s="7"/>
      <c r="E51" s="7"/>
      <c r="F51" s="7"/>
      <c r="G51" s="7"/>
      <c r="H51" s="7"/>
      <c r="I51" s="7"/>
      <c r="J51" s="7"/>
    </row>
    <row r="52" spans="1:27" hidden="1" outlineLevel="1" x14ac:dyDescent="0.25">
      <c r="A52" s="1"/>
      <c r="B52" s="11"/>
      <c r="C52" s="7"/>
      <c r="D52" s="7"/>
      <c r="E52" s="7"/>
      <c r="F52" s="7"/>
      <c r="G52" s="7"/>
      <c r="H52" s="7"/>
      <c r="I52" s="7"/>
      <c r="J52" s="7"/>
    </row>
    <row r="53" spans="1:27" hidden="1" outlineLevel="1" x14ac:dyDescent="0.25">
      <c r="A53" s="1"/>
      <c r="B53" s="11"/>
      <c r="C53" s="7"/>
      <c r="D53" s="7"/>
      <c r="E53" s="7"/>
      <c r="F53" s="7"/>
      <c r="G53" s="7"/>
      <c r="H53" s="7"/>
      <c r="I53" s="7"/>
      <c r="J53" s="7"/>
    </row>
    <row r="54" spans="1:27" hidden="1" outlineLevel="1" x14ac:dyDescent="0.25">
      <c r="A54" s="1"/>
      <c r="B54" s="1"/>
      <c r="C54"/>
      <c r="D54"/>
      <c r="E54"/>
      <c r="F54"/>
      <c r="G54"/>
      <c r="H54"/>
      <c r="I54"/>
      <c r="J54"/>
    </row>
    <row r="55" spans="1:27" hidden="1" outlineLevel="1" x14ac:dyDescent="0.25">
      <c r="A55" s="1"/>
      <c r="B55" s="1"/>
      <c r="C55"/>
      <c r="D55"/>
      <c r="E55"/>
      <c r="F55"/>
      <c r="G55"/>
      <c r="H55"/>
      <c r="I55"/>
      <c r="J55"/>
    </row>
    <row r="56" spans="1:27" hidden="1" outlineLevel="1" x14ac:dyDescent="0.25">
      <c r="A56" s="1"/>
      <c r="B56" s="1"/>
      <c r="C56"/>
      <c r="D56"/>
      <c r="E56"/>
      <c r="F56"/>
      <c r="G56"/>
      <c r="H56"/>
      <c r="I56"/>
      <c r="J56"/>
    </row>
    <row r="57" spans="1:27" hidden="1" outlineLevel="1" x14ac:dyDescent="0.25">
      <c r="A57" s="1"/>
      <c r="B57" s="1"/>
      <c r="C57"/>
      <c r="D57"/>
      <c r="E57"/>
      <c r="F57"/>
      <c r="G57"/>
      <c r="H57"/>
      <c r="I57"/>
      <c r="J57"/>
    </row>
    <row r="58" spans="1:27" hidden="1" outlineLevel="1" x14ac:dyDescent="0.25">
      <c r="A58" s="1"/>
      <c r="B58" s="1"/>
      <c r="C58"/>
      <c r="D58"/>
      <c r="E58"/>
      <c r="F58"/>
      <c r="G58"/>
      <c r="H58"/>
      <c r="I58"/>
      <c r="J58"/>
    </row>
    <row r="59" spans="1:27" hidden="1" outlineLevel="1" x14ac:dyDescent="0.25">
      <c r="A59" s="1"/>
      <c r="B59" s="1"/>
      <c r="C59"/>
      <c r="D59"/>
      <c r="E59"/>
      <c r="F59"/>
      <c r="G59"/>
      <c r="H59"/>
      <c r="I59"/>
      <c r="J59"/>
    </row>
    <row r="60" spans="1:27" hidden="1" outlineLevel="1" x14ac:dyDescent="0.25">
      <c r="A60" s="1"/>
      <c r="B60" s="1"/>
      <c r="C60"/>
      <c r="D60"/>
      <c r="E60"/>
      <c r="F60"/>
      <c r="G60"/>
      <c r="H60"/>
      <c r="I60"/>
      <c r="J60"/>
    </row>
    <row r="61" spans="1:27" hidden="1" outlineLevel="1" x14ac:dyDescent="0.25">
      <c r="A61" s="1"/>
      <c r="B61" s="1"/>
      <c r="C61"/>
      <c r="D61"/>
      <c r="E61"/>
      <c r="F61"/>
      <c r="G61"/>
      <c r="H61"/>
      <c r="I61"/>
      <c r="J61"/>
    </row>
    <row r="62" spans="1:27" hidden="1" outlineLevel="1" x14ac:dyDescent="0.25">
      <c r="A62" s="1"/>
      <c r="B62" s="1"/>
      <c r="C62"/>
      <c r="D62"/>
      <c r="E62"/>
      <c r="F62"/>
      <c r="G62"/>
      <c r="H62"/>
      <c r="I62"/>
      <c r="J62"/>
    </row>
    <row r="63" spans="1:27" hidden="1" outlineLevel="1" x14ac:dyDescent="0.25">
      <c r="A63" s="1"/>
      <c r="B63" s="1"/>
      <c r="C63"/>
      <c r="D63"/>
      <c r="E63"/>
      <c r="F63"/>
      <c r="G63"/>
      <c r="H63"/>
      <c r="I63"/>
      <c r="J63"/>
    </row>
    <row r="64" spans="1:27" hidden="1" outlineLevel="1" x14ac:dyDescent="0.25">
      <c r="A64" s="1"/>
      <c r="B64" s="1"/>
      <c r="C64"/>
      <c r="D64"/>
      <c r="E64"/>
      <c r="F64"/>
      <c r="G64"/>
      <c r="H64"/>
      <c r="I64"/>
      <c r="J64"/>
    </row>
    <row r="65" spans="1:10" hidden="1" outlineLevel="1" x14ac:dyDescent="0.25">
      <c r="A65" s="1"/>
      <c r="B65" s="1"/>
      <c r="C65"/>
      <c r="D65"/>
      <c r="E65"/>
      <c r="F65"/>
      <c r="G65"/>
      <c r="H65"/>
      <c r="I65"/>
      <c r="J65"/>
    </row>
    <row r="66" spans="1:10" hidden="1" outlineLevel="1" x14ac:dyDescent="0.25">
      <c r="A66" s="1"/>
      <c r="B66" s="1"/>
      <c r="C66"/>
      <c r="D66"/>
      <c r="E66"/>
      <c r="F66"/>
      <c r="G66"/>
      <c r="H66"/>
      <c r="I66"/>
      <c r="J66"/>
    </row>
    <row r="67" spans="1:10" hidden="1" outlineLevel="1" x14ac:dyDescent="0.25">
      <c r="A67" s="1"/>
      <c r="B67" s="1"/>
      <c r="C67"/>
      <c r="D67"/>
      <c r="E67"/>
      <c r="F67"/>
      <c r="G67"/>
      <c r="H67"/>
      <c r="I67"/>
      <c r="J67"/>
    </row>
    <row r="68" spans="1:10" hidden="1" outlineLevel="1" x14ac:dyDescent="0.25">
      <c r="A68" s="1"/>
      <c r="B68" s="1"/>
      <c r="C68"/>
      <c r="D68"/>
      <c r="E68"/>
      <c r="F68"/>
      <c r="G68"/>
      <c r="H68"/>
      <c r="I68"/>
      <c r="J68"/>
    </row>
    <row r="69" spans="1:10" hidden="1" outlineLevel="1" x14ac:dyDescent="0.25">
      <c r="A69" s="1"/>
      <c r="B69" s="1"/>
      <c r="C69"/>
      <c r="D69"/>
      <c r="E69"/>
      <c r="F69"/>
      <c r="G69"/>
      <c r="H69"/>
      <c r="I69"/>
      <c r="J69"/>
    </row>
    <row r="70" spans="1:10" hidden="1" outlineLevel="1" x14ac:dyDescent="0.25">
      <c r="A70" s="1"/>
      <c r="B70" s="1"/>
      <c r="C70"/>
      <c r="D70"/>
      <c r="E70"/>
      <c r="F70"/>
      <c r="G70"/>
      <c r="H70"/>
      <c r="I70"/>
      <c r="J70"/>
    </row>
    <row r="71" spans="1:10" hidden="1" outlineLevel="1" x14ac:dyDescent="0.25">
      <c r="A71" s="1"/>
      <c r="B71" s="1"/>
      <c r="C71"/>
      <c r="D71"/>
      <c r="E71"/>
      <c r="F71"/>
      <c r="G71"/>
      <c r="H71"/>
      <c r="I71"/>
      <c r="J71"/>
    </row>
    <row r="72" spans="1:10" hidden="1" outlineLevel="1" x14ac:dyDescent="0.25">
      <c r="A72" s="1"/>
      <c r="B72" s="1"/>
      <c r="C72"/>
      <c r="D72"/>
      <c r="E72"/>
      <c r="F72"/>
      <c r="G72"/>
      <c r="H72"/>
      <c r="I72"/>
      <c r="J72"/>
    </row>
    <row r="73" spans="1:10" hidden="1" outlineLevel="1" x14ac:dyDescent="0.25">
      <c r="A73" s="1"/>
      <c r="B73" s="1"/>
      <c r="C73"/>
      <c r="D73"/>
      <c r="E73"/>
      <c r="F73"/>
      <c r="G73"/>
      <c r="H73"/>
      <c r="I73"/>
      <c r="J73"/>
    </row>
    <row r="74" spans="1:10" hidden="1" outlineLevel="1" x14ac:dyDescent="0.25">
      <c r="A74" s="1"/>
      <c r="B74" s="1"/>
      <c r="C74"/>
      <c r="D74"/>
      <c r="E74"/>
      <c r="F74"/>
      <c r="G74"/>
      <c r="H74"/>
      <c r="I74"/>
      <c r="J74"/>
    </row>
    <row r="75" spans="1:10" hidden="1" outlineLevel="1" x14ac:dyDescent="0.25">
      <c r="A75" s="1"/>
      <c r="B75" s="1"/>
      <c r="C75"/>
      <c r="D75"/>
      <c r="E75"/>
      <c r="F75"/>
      <c r="G75"/>
      <c r="H75"/>
      <c r="I75"/>
      <c r="J75"/>
    </row>
    <row r="76" spans="1:10" hidden="1" outlineLevel="1" x14ac:dyDescent="0.25">
      <c r="A76" s="1"/>
      <c r="B76" s="1"/>
      <c r="C76"/>
      <c r="D76"/>
      <c r="E76"/>
      <c r="F76"/>
      <c r="G76"/>
      <c r="H76"/>
      <c r="I76"/>
      <c r="J76"/>
    </row>
    <row r="77" spans="1:10" hidden="1" outlineLevel="1" x14ac:dyDescent="0.25">
      <c r="A77" s="1"/>
      <c r="B77" s="1"/>
      <c r="C77"/>
      <c r="D77"/>
      <c r="E77"/>
      <c r="F77"/>
      <c r="G77"/>
      <c r="H77"/>
      <c r="I77"/>
      <c r="J77"/>
    </row>
    <row r="78" spans="1:10" hidden="1" outlineLevel="1" x14ac:dyDescent="0.25">
      <c r="A78" s="1"/>
      <c r="B78" s="1"/>
      <c r="C78"/>
      <c r="D78"/>
      <c r="E78"/>
      <c r="F78"/>
      <c r="G78"/>
      <c r="H78"/>
      <c r="I78"/>
      <c r="J78"/>
    </row>
    <row r="79" spans="1:10" hidden="1" outlineLevel="1" x14ac:dyDescent="0.25">
      <c r="A79" s="1"/>
      <c r="B79" s="1"/>
      <c r="C79"/>
      <c r="D79"/>
      <c r="E79"/>
      <c r="F79"/>
      <c r="G79"/>
      <c r="H79"/>
      <c r="I79"/>
      <c r="J79"/>
    </row>
    <row r="80" spans="1:10" hidden="1" outlineLevel="1" x14ac:dyDescent="0.25">
      <c r="A80" s="1"/>
      <c r="B80" s="1"/>
      <c r="C80"/>
      <c r="D80"/>
      <c r="E80"/>
      <c r="F80"/>
      <c r="G80"/>
      <c r="H80"/>
      <c r="I80"/>
      <c r="J80"/>
    </row>
    <row r="81" spans="1:10" hidden="1" outlineLevel="1" x14ac:dyDescent="0.25">
      <c r="A81" s="1"/>
      <c r="B81" s="1"/>
      <c r="C81"/>
      <c r="D81"/>
      <c r="E81"/>
      <c r="F81"/>
      <c r="G81"/>
      <c r="H81"/>
      <c r="I81"/>
      <c r="J81"/>
    </row>
    <row r="82" spans="1:10" hidden="1" outlineLevel="1" x14ac:dyDescent="0.25">
      <c r="A82" s="1"/>
      <c r="B82" s="1"/>
      <c r="C82"/>
      <c r="D82"/>
      <c r="E82"/>
      <c r="F82"/>
      <c r="G82"/>
      <c r="H82"/>
      <c r="I82"/>
      <c r="J82"/>
    </row>
    <row r="83" spans="1:10" hidden="1" outlineLevel="1" x14ac:dyDescent="0.25">
      <c r="A83" s="1"/>
      <c r="B83" s="1"/>
      <c r="C83"/>
      <c r="D83"/>
      <c r="E83"/>
      <c r="F83"/>
      <c r="G83"/>
      <c r="H83"/>
      <c r="I83"/>
      <c r="J83"/>
    </row>
    <row r="84" spans="1:10" hidden="1" outlineLevel="1" x14ac:dyDescent="0.25">
      <c r="A84" s="1"/>
      <c r="B84" s="1"/>
      <c r="C84"/>
      <c r="D84"/>
      <c r="E84"/>
      <c r="F84"/>
      <c r="G84"/>
      <c r="H84"/>
      <c r="I84"/>
      <c r="J84"/>
    </row>
    <row r="85" spans="1:10" hidden="1" outlineLevel="1" x14ac:dyDescent="0.25">
      <c r="A85" s="1"/>
      <c r="B85" s="1"/>
      <c r="C85"/>
      <c r="D85"/>
      <c r="E85"/>
      <c r="F85"/>
      <c r="G85"/>
      <c r="H85"/>
      <c r="I85"/>
      <c r="J85"/>
    </row>
    <row r="86" spans="1:10" hidden="1" outlineLevel="1" x14ac:dyDescent="0.25">
      <c r="A86" s="1"/>
      <c r="B86" s="1"/>
      <c r="C86"/>
      <c r="D86"/>
      <c r="E86"/>
      <c r="F86"/>
      <c r="G86"/>
      <c r="H86"/>
      <c r="I86"/>
      <c r="J86"/>
    </row>
    <row r="87" spans="1:10" hidden="1" outlineLevel="1" x14ac:dyDescent="0.25">
      <c r="A87" s="1"/>
      <c r="B87" s="1"/>
      <c r="C87"/>
      <c r="D87"/>
      <c r="E87"/>
      <c r="F87"/>
      <c r="G87"/>
      <c r="H87"/>
      <c r="I87"/>
      <c r="J87"/>
    </row>
    <row r="88" spans="1:10" hidden="1" outlineLevel="1" x14ac:dyDescent="0.25">
      <c r="A88" s="1"/>
      <c r="B88" s="1"/>
      <c r="C88"/>
      <c r="D88"/>
      <c r="E88"/>
      <c r="F88"/>
      <c r="G88"/>
      <c r="H88"/>
      <c r="I88"/>
      <c r="J88"/>
    </row>
    <row r="89" spans="1:10" hidden="1" outlineLevel="1" x14ac:dyDescent="0.25">
      <c r="A89" s="1"/>
      <c r="B89" s="1"/>
      <c r="C89"/>
      <c r="D89"/>
      <c r="E89"/>
      <c r="F89"/>
      <c r="G89"/>
      <c r="H89"/>
      <c r="I89"/>
      <c r="J89"/>
    </row>
    <row r="90" spans="1:10" hidden="1" outlineLevel="1" x14ac:dyDescent="0.25">
      <c r="A90" s="1"/>
      <c r="B90" s="1"/>
      <c r="C90"/>
      <c r="D90"/>
      <c r="E90"/>
      <c r="F90"/>
      <c r="G90"/>
      <c r="H90"/>
      <c r="I90"/>
      <c r="J90"/>
    </row>
    <row r="91" spans="1:10" hidden="1" outlineLevel="1" x14ac:dyDescent="0.25">
      <c r="A91" s="1"/>
      <c r="B91" s="1"/>
      <c r="C91"/>
      <c r="D91"/>
      <c r="E91"/>
      <c r="F91"/>
      <c r="G91"/>
      <c r="H91"/>
      <c r="I91"/>
      <c r="J91"/>
    </row>
    <row r="92" spans="1:10" hidden="1" outlineLevel="1" x14ac:dyDescent="0.25">
      <c r="A92" s="1"/>
      <c r="B92" s="8"/>
    </row>
    <row r="93" spans="1:10" hidden="1" outlineLevel="1" x14ac:dyDescent="0.25">
      <c r="A93" s="1"/>
      <c r="B93" s="8"/>
    </row>
    <row r="94" spans="1:10" hidden="1" outlineLevel="1" x14ac:dyDescent="0.25">
      <c r="A94" s="1"/>
      <c r="B94" s="8"/>
    </row>
    <row r="95" spans="1:10" hidden="1" outlineLevel="1" x14ac:dyDescent="0.25">
      <c r="A95" s="1"/>
      <c r="B95" s="8"/>
    </row>
    <row r="96" spans="1:10" hidden="1" outlineLevel="1" x14ac:dyDescent="0.25">
      <c r="A96" s="1"/>
      <c r="B96" s="8"/>
    </row>
    <row r="97" spans="1:2" hidden="1" outlineLevel="1" x14ac:dyDescent="0.25">
      <c r="A97" s="1"/>
      <c r="B97" s="8"/>
    </row>
    <row r="98" spans="1:2" hidden="1" outlineLevel="1" x14ac:dyDescent="0.25">
      <c r="A98" s="1"/>
      <c r="B98" s="8"/>
    </row>
    <row r="99" spans="1:2" hidden="1" outlineLevel="1" x14ac:dyDescent="0.25">
      <c r="A99" s="1"/>
      <c r="B99" s="8"/>
    </row>
    <row r="100" spans="1:2" hidden="1" outlineLevel="1" x14ac:dyDescent="0.25">
      <c r="A100" s="1"/>
      <c r="B100" s="8"/>
    </row>
    <row r="101" spans="1:2" hidden="1" outlineLevel="1" x14ac:dyDescent="0.25">
      <c r="A101" s="1"/>
      <c r="B101" s="8"/>
    </row>
    <row r="102" spans="1:2" hidden="1" outlineLevel="1" x14ac:dyDescent="0.25">
      <c r="A102" s="1"/>
      <c r="B102" s="8"/>
    </row>
    <row r="103" spans="1:2" hidden="1" outlineLevel="1" x14ac:dyDescent="0.25">
      <c r="A103" s="1"/>
      <c r="B103" s="8"/>
    </row>
    <row r="104" spans="1:2" hidden="1" outlineLevel="1" x14ac:dyDescent="0.25">
      <c r="A104" s="1"/>
      <c r="B104" s="8"/>
    </row>
    <row r="105" spans="1:2" hidden="1" outlineLevel="1" x14ac:dyDescent="0.25">
      <c r="A105" s="1"/>
      <c r="B105" s="8"/>
    </row>
    <row r="106" spans="1:2" hidden="1" outlineLevel="1" x14ac:dyDescent="0.25">
      <c r="A106" s="1"/>
      <c r="B106" s="8"/>
    </row>
    <row r="107" spans="1:2" hidden="1" outlineLevel="1" x14ac:dyDescent="0.25">
      <c r="A107" s="1"/>
      <c r="B107" s="8"/>
    </row>
    <row r="108" spans="1:2" hidden="1" outlineLevel="1" x14ac:dyDescent="0.25">
      <c r="A108" s="1"/>
      <c r="B108" s="8"/>
    </row>
    <row r="109" spans="1:2" hidden="1" outlineLevel="1" x14ac:dyDescent="0.25">
      <c r="A109" s="1"/>
      <c r="B109" s="8"/>
    </row>
    <row r="110" spans="1:2" hidden="1" outlineLevel="1" x14ac:dyDescent="0.25">
      <c r="A110" s="1"/>
      <c r="B110" s="8"/>
    </row>
    <row r="111" spans="1:2" hidden="1" outlineLevel="1" x14ac:dyDescent="0.25">
      <c r="A111" s="1"/>
      <c r="B111" s="8"/>
    </row>
    <row r="112" spans="1:2" hidden="1" outlineLevel="1" x14ac:dyDescent="0.25">
      <c r="A112" s="1"/>
      <c r="B112" s="8"/>
    </row>
    <row r="113" spans="1:2" hidden="1" outlineLevel="1" x14ac:dyDescent="0.25">
      <c r="A113" s="1"/>
      <c r="B113" s="8"/>
    </row>
    <row r="114" spans="1:2" hidden="1" outlineLevel="1" x14ac:dyDescent="0.25">
      <c r="A114" s="1"/>
      <c r="B114" s="8"/>
    </row>
    <row r="115" spans="1:2" hidden="1" outlineLevel="1" x14ac:dyDescent="0.25">
      <c r="A115" s="1"/>
      <c r="B115" s="8"/>
    </row>
    <row r="116" spans="1:2" hidden="1" outlineLevel="1" x14ac:dyDescent="0.25">
      <c r="A116" s="1"/>
      <c r="B116" s="8"/>
    </row>
    <row r="117" spans="1:2" hidden="1" outlineLevel="1" x14ac:dyDescent="0.25">
      <c r="A117" s="1"/>
      <c r="B117" s="8"/>
    </row>
    <row r="118" spans="1:2" hidden="1" outlineLevel="1" x14ac:dyDescent="0.25">
      <c r="A118" s="1"/>
      <c r="B118" s="8"/>
    </row>
    <row r="119" spans="1:2" hidden="1" outlineLevel="1" x14ac:dyDescent="0.25">
      <c r="A119" s="1"/>
      <c r="B119" s="8"/>
    </row>
    <row r="120" spans="1:2" hidden="1" outlineLevel="1" x14ac:dyDescent="0.25">
      <c r="A120" s="1"/>
      <c r="B120" s="8"/>
    </row>
    <row r="121" spans="1:2" hidden="1" outlineLevel="1" x14ac:dyDescent="0.25">
      <c r="A121" s="1"/>
      <c r="B121" s="8"/>
    </row>
    <row r="122" spans="1:2" hidden="1" outlineLevel="1" x14ac:dyDescent="0.25">
      <c r="A122" s="1"/>
      <c r="B122" s="8"/>
    </row>
    <row r="123" spans="1:2" hidden="1" outlineLevel="1" x14ac:dyDescent="0.25">
      <c r="A123" s="1"/>
      <c r="B123" s="8"/>
    </row>
    <row r="124" spans="1:2" hidden="1" outlineLevel="1" x14ac:dyDescent="0.25">
      <c r="A124" s="1"/>
      <c r="B124" s="8"/>
    </row>
    <row r="125" spans="1:2" hidden="1" outlineLevel="1" x14ac:dyDescent="0.25">
      <c r="A125" s="1"/>
      <c r="B125" s="8"/>
    </row>
    <row r="126" spans="1:2" hidden="1" outlineLevel="1" x14ac:dyDescent="0.25">
      <c r="A126" s="1"/>
      <c r="B126" s="8"/>
    </row>
    <row r="127" spans="1:2" hidden="1" outlineLevel="1" x14ac:dyDescent="0.25">
      <c r="A127" s="1"/>
      <c r="B127" s="8"/>
    </row>
    <row r="128" spans="1:2" hidden="1" outlineLevel="1" x14ac:dyDescent="0.25">
      <c r="A128" s="1"/>
      <c r="B128" s="8"/>
    </row>
    <row r="129" spans="1:2" hidden="1" outlineLevel="1" x14ac:dyDescent="0.25">
      <c r="A129" s="1"/>
      <c r="B129" s="8"/>
    </row>
    <row r="130" spans="1:2" hidden="1" outlineLevel="1" x14ac:dyDescent="0.25">
      <c r="A130" s="1"/>
      <c r="B130" s="8"/>
    </row>
    <row r="131" spans="1:2" hidden="1" outlineLevel="1" x14ac:dyDescent="0.25">
      <c r="A131" s="1"/>
      <c r="B131" s="8"/>
    </row>
    <row r="132" spans="1:2" hidden="1" outlineLevel="1" x14ac:dyDescent="0.25">
      <c r="A132" s="1"/>
      <c r="B132" s="8"/>
    </row>
    <row r="133" spans="1:2" hidden="1" outlineLevel="1" x14ac:dyDescent="0.25">
      <c r="A133" s="1"/>
      <c r="B133" s="8"/>
    </row>
    <row r="134" spans="1:2" hidden="1" outlineLevel="1" x14ac:dyDescent="0.25">
      <c r="A134" s="1"/>
      <c r="B134" s="8"/>
    </row>
    <row r="135" spans="1:2" hidden="1" outlineLevel="1" x14ac:dyDescent="0.25">
      <c r="A135" s="1"/>
      <c r="B135" s="8"/>
    </row>
    <row r="136" spans="1:2" hidden="1" outlineLevel="1" x14ac:dyDescent="0.25">
      <c r="A136" s="1"/>
      <c r="B136" s="8"/>
    </row>
    <row r="137" spans="1:2" hidden="1" outlineLevel="1" x14ac:dyDescent="0.25">
      <c r="A137" s="1"/>
      <c r="B137" s="8"/>
    </row>
    <row r="138" spans="1:2" hidden="1" outlineLevel="1" x14ac:dyDescent="0.25">
      <c r="A138" s="1"/>
      <c r="B138" s="8"/>
    </row>
    <row r="139" spans="1:2" hidden="1" outlineLevel="1" x14ac:dyDescent="0.25">
      <c r="A139" s="1"/>
      <c r="B139" s="8"/>
    </row>
    <row r="140" spans="1:2" hidden="1" outlineLevel="1" x14ac:dyDescent="0.25">
      <c r="A140" s="1"/>
      <c r="B140" s="8"/>
    </row>
    <row r="141" spans="1:2" hidden="1" outlineLevel="1" x14ac:dyDescent="0.25">
      <c r="A141" s="1"/>
      <c r="B141" s="8"/>
    </row>
    <row r="142" spans="1:2" hidden="1" outlineLevel="1" x14ac:dyDescent="0.25">
      <c r="A142" s="1"/>
      <c r="B142" s="8"/>
    </row>
    <row r="143" spans="1:2" hidden="1" outlineLevel="1" x14ac:dyDescent="0.25">
      <c r="A143" s="1"/>
      <c r="B143" s="8"/>
    </row>
    <row r="144" spans="1:2" hidden="1" outlineLevel="1" x14ac:dyDescent="0.25">
      <c r="A144" s="1"/>
      <c r="B144" s="8"/>
    </row>
    <row r="145" spans="1:2" hidden="1" outlineLevel="1" x14ac:dyDescent="0.25">
      <c r="A145" s="1"/>
      <c r="B145" s="8"/>
    </row>
    <row r="146" spans="1:2" hidden="1" outlineLevel="1" x14ac:dyDescent="0.25">
      <c r="A146" s="1"/>
      <c r="B146" s="8"/>
    </row>
    <row r="147" spans="1:2" hidden="1" outlineLevel="1" x14ac:dyDescent="0.25">
      <c r="A147" s="1"/>
      <c r="B147" s="8"/>
    </row>
    <row r="148" spans="1:2" hidden="1" outlineLevel="1" x14ac:dyDescent="0.25">
      <c r="A148" s="1"/>
      <c r="B148" s="8"/>
    </row>
    <row r="149" spans="1:2" hidden="1" outlineLevel="1" x14ac:dyDescent="0.25">
      <c r="A149" s="1"/>
      <c r="B149" s="8"/>
    </row>
    <row r="150" spans="1:2" hidden="1" outlineLevel="1" x14ac:dyDescent="0.25">
      <c r="A150" s="1"/>
      <c r="B150" s="8"/>
    </row>
    <row r="151" spans="1:2" hidden="1" outlineLevel="1" x14ac:dyDescent="0.25">
      <c r="A151" s="1"/>
      <c r="B151" s="8"/>
    </row>
    <row r="152" spans="1:2" hidden="1" outlineLevel="1" x14ac:dyDescent="0.25">
      <c r="A152" s="1"/>
      <c r="B152" s="8"/>
    </row>
    <row r="153" spans="1:2" hidden="1" outlineLevel="1" x14ac:dyDescent="0.25">
      <c r="A153" s="1"/>
      <c r="B153" s="8"/>
    </row>
    <row r="154" spans="1:2" hidden="1" outlineLevel="1" x14ac:dyDescent="0.25">
      <c r="A154" s="1"/>
      <c r="B154" s="8"/>
    </row>
    <row r="155" spans="1:2" hidden="1" outlineLevel="1" x14ac:dyDescent="0.25">
      <c r="A155" s="1"/>
      <c r="B155" s="8"/>
    </row>
    <row r="156" spans="1:2" hidden="1" outlineLevel="1" x14ac:dyDescent="0.25">
      <c r="A156" s="1"/>
      <c r="B156" s="8"/>
    </row>
    <row r="157" spans="1:2" hidden="1" outlineLevel="1" x14ac:dyDescent="0.25">
      <c r="A157" s="1"/>
      <c r="B157" s="8"/>
    </row>
    <row r="158" spans="1:2" hidden="1" outlineLevel="1" x14ac:dyDescent="0.25">
      <c r="A158" s="1"/>
      <c r="B158" s="8"/>
    </row>
    <row r="159" spans="1:2" hidden="1" outlineLevel="1" x14ac:dyDescent="0.25">
      <c r="A159" s="1"/>
      <c r="B159" s="8"/>
    </row>
    <row r="160" spans="1:2" hidden="1" outlineLevel="1" x14ac:dyDescent="0.25">
      <c r="A160" s="1"/>
      <c r="B160" s="8"/>
    </row>
    <row r="161" spans="1:2" hidden="1" outlineLevel="1" x14ac:dyDescent="0.25">
      <c r="A161" s="1"/>
      <c r="B161" s="8"/>
    </row>
    <row r="162" spans="1:2" hidden="1" outlineLevel="1" x14ac:dyDescent="0.25">
      <c r="A162" s="1"/>
      <c r="B162" s="8"/>
    </row>
    <row r="163" spans="1:2" hidden="1" outlineLevel="1" x14ac:dyDescent="0.25">
      <c r="A163" s="1"/>
      <c r="B163" s="8"/>
    </row>
    <row r="164" spans="1:2" hidden="1" outlineLevel="1" x14ac:dyDescent="0.25">
      <c r="A164" s="1"/>
      <c r="B164" s="8"/>
    </row>
    <row r="165" spans="1:2" hidden="1" outlineLevel="1" x14ac:dyDescent="0.25">
      <c r="A165" s="1"/>
      <c r="B165" s="8"/>
    </row>
    <row r="166" spans="1:2" hidden="1" outlineLevel="1" x14ac:dyDescent="0.25">
      <c r="A166" s="1"/>
      <c r="B166" s="8"/>
    </row>
    <row r="167" spans="1:2" hidden="1" outlineLevel="1" x14ac:dyDescent="0.25">
      <c r="A167" s="1"/>
      <c r="B167" s="8"/>
    </row>
    <row r="168" spans="1:2" hidden="1" outlineLevel="1" x14ac:dyDescent="0.25">
      <c r="A168" s="1"/>
      <c r="B168" s="8"/>
    </row>
    <row r="169" spans="1:2" hidden="1" outlineLevel="1" x14ac:dyDescent="0.25">
      <c r="A169" s="1"/>
      <c r="B169" s="8"/>
    </row>
    <row r="170" spans="1:2" hidden="1" outlineLevel="1" x14ac:dyDescent="0.25">
      <c r="A170" s="1"/>
      <c r="B170" s="8"/>
    </row>
    <row r="171" spans="1:2" hidden="1" outlineLevel="1" x14ac:dyDescent="0.25">
      <c r="A171" s="1"/>
      <c r="B171" s="8"/>
    </row>
    <row r="172" spans="1:2" hidden="1" outlineLevel="1" x14ac:dyDescent="0.25">
      <c r="A172" s="1"/>
      <c r="B172" s="8"/>
    </row>
    <row r="173" spans="1:2" hidden="1" outlineLevel="1" x14ac:dyDescent="0.25">
      <c r="A173" s="1"/>
      <c r="B173" s="8"/>
    </row>
    <row r="174" spans="1:2" hidden="1" outlineLevel="1" x14ac:dyDescent="0.25">
      <c r="A174" s="1"/>
      <c r="B174" s="8"/>
    </row>
    <row r="175" spans="1:2" hidden="1" outlineLevel="1" x14ac:dyDescent="0.25">
      <c r="A175" s="1"/>
      <c r="B175" s="8"/>
    </row>
    <row r="176" spans="1:2" hidden="1" outlineLevel="1" x14ac:dyDescent="0.25">
      <c r="A176" s="1"/>
      <c r="B176" s="8"/>
    </row>
    <row r="177" spans="1:2" hidden="1" outlineLevel="1" x14ac:dyDescent="0.25">
      <c r="A177" s="1"/>
      <c r="B177" s="8"/>
    </row>
    <row r="178" spans="1:2" hidden="1" outlineLevel="1" x14ac:dyDescent="0.25">
      <c r="A178" s="1"/>
      <c r="B178" s="8"/>
    </row>
    <row r="179" spans="1:2" hidden="1" outlineLevel="1" x14ac:dyDescent="0.25">
      <c r="A179" s="1"/>
      <c r="B179" s="8"/>
    </row>
    <row r="180" spans="1:2" hidden="1" outlineLevel="1" x14ac:dyDescent="0.25">
      <c r="A180" s="1"/>
      <c r="B180" s="8"/>
    </row>
    <row r="181" spans="1:2" hidden="1" outlineLevel="1" x14ac:dyDescent="0.25">
      <c r="A181" s="1"/>
      <c r="B181" s="8"/>
    </row>
    <row r="182" spans="1:2" hidden="1" outlineLevel="1" x14ac:dyDescent="0.25">
      <c r="A182" s="1"/>
      <c r="B182" s="8"/>
    </row>
    <row r="183" spans="1:2" hidden="1" outlineLevel="1" x14ac:dyDescent="0.25">
      <c r="A183" s="1"/>
      <c r="B183" s="8"/>
    </row>
    <row r="184" spans="1:2" hidden="1" outlineLevel="1" x14ac:dyDescent="0.25">
      <c r="A184" s="1"/>
      <c r="B184" s="8"/>
    </row>
    <row r="185" spans="1:2" hidden="1" outlineLevel="1" x14ac:dyDescent="0.25">
      <c r="A185" s="1"/>
      <c r="B185" s="8"/>
    </row>
    <row r="186" spans="1:2" hidden="1" outlineLevel="1" x14ac:dyDescent="0.25">
      <c r="A186" s="1"/>
      <c r="B186" s="8"/>
    </row>
    <row r="187" spans="1:2" hidden="1" outlineLevel="1" x14ac:dyDescent="0.25">
      <c r="A187" s="1"/>
      <c r="B187" s="8"/>
    </row>
    <row r="188" spans="1:2" hidden="1" outlineLevel="1" x14ac:dyDescent="0.25">
      <c r="A188" s="1"/>
      <c r="B188" s="8"/>
    </row>
    <row r="189" spans="1:2" hidden="1" outlineLevel="1" x14ac:dyDescent="0.25">
      <c r="A189" s="1"/>
      <c r="B189" s="8"/>
    </row>
    <row r="190" spans="1:2" hidden="1" outlineLevel="1" x14ac:dyDescent="0.25">
      <c r="A190" s="1"/>
      <c r="B190" s="8"/>
    </row>
    <row r="191" spans="1:2" hidden="1" outlineLevel="1" x14ac:dyDescent="0.25">
      <c r="A191" s="1"/>
      <c r="B191" s="8"/>
    </row>
    <row r="192" spans="1:2" hidden="1" outlineLevel="1" x14ac:dyDescent="0.25">
      <c r="A192" s="1"/>
      <c r="B192" s="8"/>
    </row>
    <row r="193" spans="1:2" hidden="1" outlineLevel="1" x14ac:dyDescent="0.25">
      <c r="A193" s="1"/>
      <c r="B193" s="8"/>
    </row>
    <row r="194" spans="1:2" hidden="1" outlineLevel="1" x14ac:dyDescent="0.25">
      <c r="A194" s="1"/>
      <c r="B194" s="8"/>
    </row>
    <row r="195" spans="1:2" hidden="1" outlineLevel="1" x14ac:dyDescent="0.25">
      <c r="A195" s="1"/>
      <c r="B195" s="8"/>
    </row>
    <row r="196" spans="1:2" hidden="1" outlineLevel="1" x14ac:dyDescent="0.25">
      <c r="A196" s="1"/>
      <c r="B196" s="8"/>
    </row>
    <row r="197" spans="1:2" hidden="1" outlineLevel="1" x14ac:dyDescent="0.25">
      <c r="A197" s="1"/>
      <c r="B197" s="8"/>
    </row>
    <row r="198" spans="1:2" hidden="1" outlineLevel="1" x14ac:dyDescent="0.25">
      <c r="A198" s="1"/>
      <c r="B198" s="8"/>
    </row>
    <row r="199" spans="1:2" hidden="1" outlineLevel="1" x14ac:dyDescent="0.25">
      <c r="A199" s="1"/>
      <c r="B199" s="8"/>
    </row>
    <row r="200" spans="1:2" hidden="1" outlineLevel="1" x14ac:dyDescent="0.25">
      <c r="A200" s="1"/>
      <c r="B200" s="8"/>
    </row>
    <row r="201" spans="1:2" hidden="1" outlineLevel="1" x14ac:dyDescent="0.25">
      <c r="A201" s="1"/>
      <c r="B201" s="8"/>
    </row>
    <row r="202" spans="1:2" hidden="1" outlineLevel="1" x14ac:dyDescent="0.25">
      <c r="A202" s="1"/>
      <c r="B202" s="8"/>
    </row>
    <row r="203" spans="1:2" hidden="1" outlineLevel="1" x14ac:dyDescent="0.25">
      <c r="A203" s="1"/>
      <c r="B203" s="8"/>
    </row>
    <row r="204" spans="1:2" hidden="1" outlineLevel="1" x14ac:dyDescent="0.25">
      <c r="A204" s="1"/>
      <c r="B204" s="8"/>
    </row>
    <row r="205" spans="1:2" hidden="1" outlineLevel="1" x14ac:dyDescent="0.25">
      <c r="A205" s="1"/>
      <c r="B205" s="8"/>
    </row>
    <row r="206" spans="1:2" hidden="1" outlineLevel="1" x14ac:dyDescent="0.25">
      <c r="A206" s="1"/>
      <c r="B206" s="8"/>
    </row>
    <row r="207" spans="1:2" hidden="1" outlineLevel="1" x14ac:dyDescent="0.25">
      <c r="A207" s="1"/>
      <c r="B207" s="8"/>
    </row>
    <row r="208" spans="1:2" hidden="1" outlineLevel="1" x14ac:dyDescent="0.25">
      <c r="A208" s="1"/>
      <c r="B208" s="8"/>
    </row>
    <row r="209" spans="1:2" hidden="1" outlineLevel="1" x14ac:dyDescent="0.25">
      <c r="A209" s="1"/>
      <c r="B209" s="8"/>
    </row>
    <row r="210" spans="1:2" hidden="1" outlineLevel="1" x14ac:dyDescent="0.25">
      <c r="A210" s="1"/>
      <c r="B210" s="8"/>
    </row>
    <row r="211" spans="1:2" hidden="1" outlineLevel="1" x14ac:dyDescent="0.25">
      <c r="A211" s="1"/>
      <c r="B211" s="8"/>
    </row>
    <row r="212" spans="1:2" hidden="1" outlineLevel="1" x14ac:dyDescent="0.25">
      <c r="A212" s="1"/>
      <c r="B212" s="8"/>
    </row>
    <row r="213" spans="1:2" hidden="1" outlineLevel="1" x14ac:dyDescent="0.25">
      <c r="A213" s="1"/>
      <c r="B213" s="8"/>
    </row>
    <row r="214" spans="1:2" hidden="1" outlineLevel="1" x14ac:dyDescent="0.25">
      <c r="A214" s="1"/>
      <c r="B214" s="8"/>
    </row>
    <row r="215" spans="1:2" hidden="1" outlineLevel="1" x14ac:dyDescent="0.25">
      <c r="A215" s="1"/>
      <c r="B215" s="8"/>
    </row>
    <row r="216" spans="1:2" hidden="1" outlineLevel="1" x14ac:dyDescent="0.25">
      <c r="A216" s="1"/>
      <c r="B216" s="8"/>
    </row>
    <row r="217" spans="1:2" hidden="1" outlineLevel="1" x14ac:dyDescent="0.25">
      <c r="A217" s="1"/>
      <c r="B217" s="8"/>
    </row>
    <row r="218" spans="1:2" hidden="1" outlineLevel="1" x14ac:dyDescent="0.25">
      <c r="A218" s="1"/>
      <c r="B218" s="8"/>
    </row>
    <row r="219" spans="1:2" hidden="1" outlineLevel="1" x14ac:dyDescent="0.25">
      <c r="A219" s="1"/>
      <c r="B219" s="8"/>
    </row>
    <row r="220" spans="1:2" hidden="1" outlineLevel="1" x14ac:dyDescent="0.25">
      <c r="A220" s="1"/>
      <c r="B220" s="8"/>
    </row>
    <row r="221" spans="1:2" hidden="1" outlineLevel="1" x14ac:dyDescent="0.25">
      <c r="A221" s="1"/>
      <c r="B221" s="8"/>
    </row>
    <row r="222" spans="1:2" hidden="1" outlineLevel="1" x14ac:dyDescent="0.25">
      <c r="A222" s="1"/>
      <c r="B222" s="8"/>
    </row>
    <row r="223" spans="1:2" hidden="1" outlineLevel="1" x14ac:dyDescent="0.25">
      <c r="A223" s="1"/>
      <c r="B223" s="8"/>
    </row>
    <row r="224" spans="1:2" hidden="1" outlineLevel="1" x14ac:dyDescent="0.25">
      <c r="A224" s="1"/>
      <c r="B224" s="8"/>
    </row>
    <row r="225" spans="1:2" hidden="1" outlineLevel="1" x14ac:dyDescent="0.25">
      <c r="A225" s="1"/>
      <c r="B225" s="8"/>
    </row>
    <row r="226" spans="1:2" hidden="1" outlineLevel="1" x14ac:dyDescent="0.25">
      <c r="A226" s="1"/>
      <c r="B226" s="8"/>
    </row>
    <row r="227" spans="1:2" hidden="1" outlineLevel="1" x14ac:dyDescent="0.25">
      <c r="A227" s="1"/>
      <c r="B227" s="8"/>
    </row>
    <row r="228" spans="1:2" hidden="1" outlineLevel="1" x14ac:dyDescent="0.25">
      <c r="A228" s="1"/>
      <c r="B228" s="8"/>
    </row>
    <row r="229" spans="1:2" hidden="1" outlineLevel="1" x14ac:dyDescent="0.25">
      <c r="A229" s="1"/>
      <c r="B229" s="8"/>
    </row>
    <row r="230" spans="1:2" hidden="1" outlineLevel="1" x14ac:dyDescent="0.25">
      <c r="A230" s="1"/>
      <c r="B230" s="8"/>
    </row>
    <row r="231" spans="1:2" hidden="1" outlineLevel="1" x14ac:dyDescent="0.25">
      <c r="A231" s="1"/>
      <c r="B231" s="8"/>
    </row>
    <row r="232" spans="1:2" hidden="1" outlineLevel="1" x14ac:dyDescent="0.25">
      <c r="A232" s="1"/>
      <c r="B232" s="8"/>
    </row>
    <row r="233" spans="1:2" hidden="1" outlineLevel="1" x14ac:dyDescent="0.25">
      <c r="A233" s="1"/>
      <c r="B233" s="8"/>
    </row>
    <row r="234" spans="1:2" hidden="1" outlineLevel="1" x14ac:dyDescent="0.25">
      <c r="A234" s="1"/>
      <c r="B234" s="8"/>
    </row>
    <row r="235" spans="1:2" hidden="1" outlineLevel="1" x14ac:dyDescent="0.25">
      <c r="A235" s="1"/>
      <c r="B235" s="8"/>
    </row>
    <row r="236" spans="1:2" hidden="1" outlineLevel="1" x14ac:dyDescent="0.25">
      <c r="A236" s="1"/>
      <c r="B236" s="8"/>
    </row>
    <row r="237" spans="1:2" hidden="1" outlineLevel="1" x14ac:dyDescent="0.25">
      <c r="A237" s="1"/>
      <c r="B237" s="8"/>
    </row>
    <row r="238" spans="1:2" hidden="1" outlineLevel="1" x14ac:dyDescent="0.25">
      <c r="A238" s="1"/>
      <c r="B238" s="8"/>
    </row>
    <row r="239" spans="1:2" hidden="1" outlineLevel="1" x14ac:dyDescent="0.25">
      <c r="A239" s="1"/>
      <c r="B239" s="8"/>
    </row>
    <row r="240" spans="1:2" hidden="1" outlineLevel="1" x14ac:dyDescent="0.25">
      <c r="A240" s="1"/>
      <c r="B240" s="8"/>
    </row>
    <row r="241" spans="1:2" hidden="1" outlineLevel="1" x14ac:dyDescent="0.25">
      <c r="A241" s="1"/>
      <c r="B241" s="8"/>
    </row>
    <row r="242" spans="1:2" hidden="1" outlineLevel="1" x14ac:dyDescent="0.25">
      <c r="A242" s="1"/>
      <c r="B242" s="8"/>
    </row>
    <row r="243" spans="1:2" hidden="1" outlineLevel="1" x14ac:dyDescent="0.25">
      <c r="A243" s="1"/>
      <c r="B243" s="8"/>
    </row>
    <row r="244" spans="1:2" hidden="1" outlineLevel="1" x14ac:dyDescent="0.25">
      <c r="A244" s="1"/>
      <c r="B244" s="8"/>
    </row>
    <row r="245" spans="1:2" hidden="1" outlineLevel="1" x14ac:dyDescent="0.25">
      <c r="A245" s="1"/>
      <c r="B245" s="8"/>
    </row>
    <row r="246" spans="1:2" hidden="1" outlineLevel="1" x14ac:dyDescent="0.25">
      <c r="A246" s="1"/>
      <c r="B246" s="8"/>
    </row>
    <row r="247" spans="1:2" hidden="1" outlineLevel="1" x14ac:dyDescent="0.25">
      <c r="A247" s="1"/>
      <c r="B247" s="8"/>
    </row>
    <row r="248" spans="1:2" hidden="1" outlineLevel="1" x14ac:dyDescent="0.25">
      <c r="A248" s="1"/>
      <c r="B248" s="8"/>
    </row>
    <row r="249" spans="1:2" hidden="1" outlineLevel="1" x14ac:dyDescent="0.25">
      <c r="A249" s="1"/>
      <c r="B249" s="8"/>
    </row>
    <row r="250" spans="1:2" hidden="1" outlineLevel="1" x14ac:dyDescent="0.25">
      <c r="A250" s="1"/>
      <c r="B250" s="8"/>
    </row>
    <row r="251" spans="1:2" hidden="1" outlineLevel="1" x14ac:dyDescent="0.25">
      <c r="A251" s="1"/>
      <c r="B251" s="8"/>
    </row>
    <row r="252" spans="1:2" hidden="1" outlineLevel="1" x14ac:dyDescent="0.25">
      <c r="A252" s="1"/>
      <c r="B252" s="8"/>
    </row>
    <row r="253" spans="1:2" hidden="1" outlineLevel="1" x14ac:dyDescent="0.25">
      <c r="A253" s="1"/>
      <c r="B253" s="8"/>
    </row>
    <row r="254" spans="1:2" hidden="1" outlineLevel="1" x14ac:dyDescent="0.25">
      <c r="A254" s="1"/>
      <c r="B254" s="8"/>
    </row>
    <row r="255" spans="1:2" hidden="1" outlineLevel="1" x14ac:dyDescent="0.25">
      <c r="A255" s="1"/>
      <c r="B255" s="8"/>
    </row>
    <row r="256" spans="1:2" hidden="1" outlineLevel="1" x14ac:dyDescent="0.25">
      <c r="A256" s="1"/>
      <c r="B256" s="8"/>
    </row>
    <row r="257" spans="1:2" hidden="1" outlineLevel="1" x14ac:dyDescent="0.25">
      <c r="A257" s="1"/>
      <c r="B257" s="8"/>
    </row>
    <row r="258" spans="1:2" hidden="1" outlineLevel="1" x14ac:dyDescent="0.25">
      <c r="A258" s="1"/>
      <c r="B258" s="8"/>
    </row>
    <row r="259" spans="1:2" hidden="1" outlineLevel="1" x14ac:dyDescent="0.25">
      <c r="A259" s="1"/>
      <c r="B259" s="8"/>
    </row>
    <row r="260" spans="1:2" hidden="1" outlineLevel="1" x14ac:dyDescent="0.25">
      <c r="A260" s="1"/>
      <c r="B260" s="8"/>
    </row>
    <row r="261" spans="1:2" hidden="1" outlineLevel="1" x14ac:dyDescent="0.25">
      <c r="A261" s="1"/>
      <c r="B261" s="8"/>
    </row>
    <row r="262" spans="1:2" hidden="1" outlineLevel="1" x14ac:dyDescent="0.25">
      <c r="A262" s="1"/>
      <c r="B262" s="8"/>
    </row>
    <row r="263" spans="1:2" hidden="1" outlineLevel="1" x14ac:dyDescent="0.25">
      <c r="A263" s="1"/>
      <c r="B263" s="8"/>
    </row>
    <row r="264" spans="1:2" hidden="1" outlineLevel="1" x14ac:dyDescent="0.25">
      <c r="A264" s="1"/>
      <c r="B264" s="8"/>
    </row>
    <row r="265" spans="1:2" hidden="1" outlineLevel="1" x14ac:dyDescent="0.25">
      <c r="A265" s="1"/>
      <c r="B265" s="8"/>
    </row>
    <row r="266" spans="1:2" hidden="1" outlineLevel="1" x14ac:dyDescent="0.25">
      <c r="A266" s="1"/>
      <c r="B266" s="8"/>
    </row>
    <row r="267" spans="1:2" hidden="1" outlineLevel="1" x14ac:dyDescent="0.25">
      <c r="A267" s="1"/>
      <c r="B267" s="8"/>
    </row>
    <row r="268" spans="1:2" hidden="1" outlineLevel="1" x14ac:dyDescent="0.25">
      <c r="A268" s="1"/>
      <c r="B268" s="8"/>
    </row>
    <row r="269" spans="1:2" hidden="1" outlineLevel="1" x14ac:dyDescent="0.25">
      <c r="A269" s="1"/>
      <c r="B269" s="8"/>
    </row>
    <row r="270" spans="1:2" hidden="1" outlineLevel="1" x14ac:dyDescent="0.25">
      <c r="A270" s="1"/>
      <c r="B270" s="8"/>
    </row>
    <row r="271" spans="1:2" hidden="1" outlineLevel="1" x14ac:dyDescent="0.25">
      <c r="A271" s="1"/>
      <c r="B271" s="8"/>
    </row>
    <row r="272" spans="1:2" hidden="1" outlineLevel="1" x14ac:dyDescent="0.25">
      <c r="A272" s="1"/>
      <c r="B272" s="8"/>
    </row>
    <row r="273" spans="1:2" hidden="1" outlineLevel="1" x14ac:dyDescent="0.25">
      <c r="A273" s="1"/>
      <c r="B273" s="8"/>
    </row>
    <row r="274" spans="1:2" hidden="1" outlineLevel="1" x14ac:dyDescent="0.25">
      <c r="A274" s="1"/>
      <c r="B274" s="8"/>
    </row>
    <row r="275" spans="1:2" hidden="1" outlineLevel="1" x14ac:dyDescent="0.25">
      <c r="A275" s="1"/>
      <c r="B275" s="8"/>
    </row>
    <row r="276" spans="1:2" hidden="1" outlineLevel="1" x14ac:dyDescent="0.25">
      <c r="A276" s="1"/>
      <c r="B276" s="8"/>
    </row>
    <row r="277" spans="1:2" hidden="1" outlineLevel="1" x14ac:dyDescent="0.25">
      <c r="A277" s="1"/>
      <c r="B277" s="8"/>
    </row>
    <row r="278" spans="1:2" hidden="1" outlineLevel="1" x14ac:dyDescent="0.25">
      <c r="A278" s="1"/>
      <c r="B278" s="8"/>
    </row>
    <row r="279" spans="1:2" hidden="1" outlineLevel="1" x14ac:dyDescent="0.25">
      <c r="A279" s="1"/>
      <c r="B279" s="8"/>
    </row>
    <row r="280" spans="1:2" hidden="1" outlineLevel="1" x14ac:dyDescent="0.25">
      <c r="A280" s="1"/>
      <c r="B280" s="8"/>
    </row>
    <row r="281" spans="1:2" hidden="1" outlineLevel="1" x14ac:dyDescent="0.25">
      <c r="A281" s="1"/>
      <c r="B281" s="8"/>
    </row>
    <row r="282" spans="1:2" hidden="1" outlineLevel="1" x14ac:dyDescent="0.25">
      <c r="A282" s="1"/>
      <c r="B282" s="8"/>
    </row>
    <row r="283" spans="1:2" hidden="1" outlineLevel="1" x14ac:dyDescent="0.25">
      <c r="A283" s="1"/>
      <c r="B283" s="8"/>
    </row>
    <row r="284" spans="1:2" hidden="1" outlineLevel="1" x14ac:dyDescent="0.25">
      <c r="A284" s="1"/>
      <c r="B284" s="8"/>
    </row>
    <row r="285" spans="1:2" hidden="1" outlineLevel="1" x14ac:dyDescent="0.25">
      <c r="A285" s="1"/>
      <c r="B285" s="8"/>
    </row>
    <row r="286" spans="1:2" hidden="1" outlineLevel="1" x14ac:dyDescent="0.25">
      <c r="A286" s="1"/>
      <c r="B286" s="8"/>
    </row>
    <row r="287" spans="1:2" hidden="1" outlineLevel="1" x14ac:dyDescent="0.25">
      <c r="A287" s="1"/>
      <c r="B287" s="8"/>
    </row>
    <row r="288" spans="1:2" hidden="1" outlineLevel="1" x14ac:dyDescent="0.25">
      <c r="A288" s="1"/>
      <c r="B288" s="8"/>
    </row>
    <row r="289" spans="1:2" hidden="1" outlineLevel="1" x14ac:dyDescent="0.25">
      <c r="A289" s="1"/>
      <c r="B289" s="8"/>
    </row>
    <row r="290" spans="1:2" hidden="1" outlineLevel="1" x14ac:dyDescent="0.25">
      <c r="A290" s="1"/>
      <c r="B290" s="8"/>
    </row>
    <row r="291" spans="1:2" hidden="1" outlineLevel="1" x14ac:dyDescent="0.25">
      <c r="A291" s="1"/>
      <c r="B291" s="8"/>
    </row>
    <row r="292" spans="1:2" hidden="1" outlineLevel="1" x14ac:dyDescent="0.25">
      <c r="A292" s="1"/>
      <c r="B292" s="8"/>
    </row>
    <row r="293" spans="1:2" hidden="1" outlineLevel="1" x14ac:dyDescent="0.25">
      <c r="A293" s="1"/>
      <c r="B293" s="8"/>
    </row>
    <row r="294" spans="1:2" hidden="1" outlineLevel="1" x14ac:dyDescent="0.25">
      <c r="A294" s="1"/>
      <c r="B294" s="8"/>
    </row>
    <row r="295" spans="1:2" hidden="1" outlineLevel="1" x14ac:dyDescent="0.25">
      <c r="A295" s="1"/>
      <c r="B295" s="8"/>
    </row>
    <row r="296" spans="1:2" hidden="1" outlineLevel="1" x14ac:dyDescent="0.25">
      <c r="A296" s="1"/>
      <c r="B296" s="8"/>
    </row>
    <row r="297" spans="1:2" hidden="1" outlineLevel="1" x14ac:dyDescent="0.25">
      <c r="A297" s="1"/>
      <c r="B297" s="8"/>
    </row>
    <row r="298" spans="1:2" hidden="1" outlineLevel="1" x14ac:dyDescent="0.25">
      <c r="A298" s="1"/>
      <c r="B298" s="8"/>
    </row>
    <row r="299" spans="1:2" hidden="1" outlineLevel="1" x14ac:dyDescent="0.25">
      <c r="A299" s="1"/>
      <c r="B299" s="8"/>
    </row>
    <row r="300" spans="1:2" x14ac:dyDescent="0.25">
      <c r="A300" s="1" t="s">
        <v>13</v>
      </c>
      <c r="B300" s="8" t="s">
        <v>43</v>
      </c>
    </row>
    <row r="301" spans="1:2" ht="30" x14ac:dyDescent="0.25">
      <c r="A301" s="1" t="s">
        <v>131</v>
      </c>
      <c r="B301" s="8" t="s">
        <v>119</v>
      </c>
    </row>
    <row r="302" spans="1:2" x14ac:dyDescent="0.25">
      <c r="B302"/>
    </row>
  </sheetData>
  <dataValidations count="2">
    <dataValidation type="list" allowBlank="1" showInputMessage="1" showErrorMessage="1" sqref="B300">
      <formula1>Марка</formula1>
    </dataValidation>
    <dataValidation type="list" allowBlank="1" showInputMessage="1" showErrorMessage="1" sqref="B301">
      <formula1>$B$8:$J$8</formula1>
    </dataValidation>
  </dataValidation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03"/>
  <sheetViews>
    <sheetView topLeftCell="A74" zoomScale="85" zoomScaleNormal="85" workbookViewId="0">
      <selection activeCell="A104" sqref="A104"/>
    </sheetView>
  </sheetViews>
  <sheetFormatPr defaultRowHeight="15" x14ac:dyDescent="0.25"/>
  <cols>
    <col min="1" max="1" width="14.28515625" customWidth="1"/>
    <col min="2" max="2" width="16.42578125" customWidth="1"/>
    <col min="3" max="3" width="17.7109375" customWidth="1"/>
    <col min="4" max="4" width="22" customWidth="1"/>
    <col min="5" max="5" width="27" customWidth="1"/>
    <col min="6" max="6" width="61.85546875" customWidth="1"/>
    <col min="7" max="7" width="62.28515625" customWidth="1"/>
    <col min="8" max="8" width="61.7109375" customWidth="1"/>
    <col min="9" max="9" width="62.85546875" customWidth="1"/>
    <col min="10" max="10" width="76.140625" customWidth="1"/>
    <col min="11" max="11" width="76.5703125" customWidth="1"/>
    <col min="12" max="12" width="75" customWidth="1"/>
    <col min="13" max="13" width="35" customWidth="1"/>
    <col min="14" max="14" width="36" customWidth="1"/>
  </cols>
  <sheetData>
    <row r="1" spans="1:14" ht="30" x14ac:dyDescent="0.25">
      <c r="A1" s="37" t="s">
        <v>10</v>
      </c>
      <c r="B1" s="38"/>
      <c r="C1" s="38"/>
      <c r="D1" s="38"/>
      <c r="E1" s="2" t="s">
        <v>114</v>
      </c>
      <c r="F1" s="3" t="s">
        <v>116</v>
      </c>
      <c r="G1" s="3" t="s">
        <v>120</v>
      </c>
      <c r="H1" s="3" t="s">
        <v>120</v>
      </c>
      <c r="I1" s="3" t="s">
        <v>120</v>
      </c>
      <c r="J1" s="2" t="s">
        <v>116</v>
      </c>
      <c r="K1" s="2" t="s">
        <v>122</v>
      </c>
      <c r="L1" s="2" t="s">
        <v>120</v>
      </c>
      <c r="M1" s="2" t="s">
        <v>118</v>
      </c>
      <c r="N1" s="2" t="s">
        <v>118</v>
      </c>
    </row>
    <row r="2" spans="1:14" ht="99" customHeight="1" thickBot="1" x14ac:dyDescent="0.3">
      <c r="A2" s="14" t="s">
        <v>14</v>
      </c>
      <c r="B2" s="15" t="s">
        <v>11</v>
      </c>
      <c r="C2" s="15" t="s">
        <v>12</v>
      </c>
      <c r="D2" s="16" t="s">
        <v>13</v>
      </c>
      <c r="E2" s="16" t="s">
        <v>114</v>
      </c>
      <c r="F2" s="17" t="s">
        <v>123</v>
      </c>
      <c r="G2" s="17" t="s">
        <v>119</v>
      </c>
      <c r="H2" s="17" t="s">
        <v>121</v>
      </c>
      <c r="I2" s="17" t="s">
        <v>126</v>
      </c>
      <c r="J2" s="18" t="s">
        <v>124</v>
      </c>
      <c r="K2" s="18" t="s">
        <v>128</v>
      </c>
      <c r="L2" s="18" t="s">
        <v>125</v>
      </c>
      <c r="M2" s="18" t="s">
        <v>117</v>
      </c>
      <c r="N2" s="18" t="s">
        <v>130</v>
      </c>
    </row>
    <row r="3" spans="1:14" x14ac:dyDescent="0.25">
      <c r="A3" s="19" t="s">
        <v>16</v>
      </c>
      <c r="B3" s="20" t="s">
        <v>15</v>
      </c>
      <c r="C3" s="20" t="s">
        <v>5</v>
      </c>
      <c r="D3" s="20" t="s">
        <v>9</v>
      </c>
      <c r="E3" s="21" t="s">
        <v>115</v>
      </c>
      <c r="F3" s="22" t="e">
        <f>I3</f>
        <v>#VALUE!</v>
      </c>
      <c r="G3" s="23"/>
      <c r="H3" s="23"/>
      <c r="I3" s="24" t="e">
        <f>E3/2.1</f>
        <v>#VALUE!</v>
      </c>
      <c r="J3" s="20"/>
      <c r="K3" s="21">
        <f>J3/2</f>
        <v>0</v>
      </c>
      <c r="L3" s="20"/>
      <c r="M3" s="20"/>
      <c r="N3" s="20"/>
    </row>
    <row r="4" spans="1:14" x14ac:dyDescent="0.25">
      <c r="A4" s="25" t="s">
        <v>16</v>
      </c>
      <c r="B4" s="26" t="s">
        <v>15</v>
      </c>
      <c r="C4" s="26" t="s">
        <v>5</v>
      </c>
      <c r="D4" s="26" t="s">
        <v>0</v>
      </c>
      <c r="E4" s="27">
        <v>595</v>
      </c>
      <c r="F4" s="22">
        <f>E4/1.5</f>
        <v>396.66666666666669</v>
      </c>
      <c r="G4" s="22">
        <f>E4/3</f>
        <v>198.33333333333334</v>
      </c>
      <c r="H4" s="22">
        <f>F4/5</f>
        <v>79.333333333333343</v>
      </c>
      <c r="I4" s="24">
        <f t="shared" ref="I4:I67" si="0">E4/2.1</f>
        <v>283.33333333333331</v>
      </c>
      <c r="J4" s="21">
        <f>F4/4</f>
        <v>99.166666666666671</v>
      </c>
      <c r="K4" s="21">
        <f t="shared" ref="K4:K35" si="1">J4/1.5</f>
        <v>66.111111111111114</v>
      </c>
      <c r="L4" s="21">
        <f t="shared" ref="L4:L35" si="2">J4/3</f>
        <v>33.055555555555557</v>
      </c>
      <c r="M4" s="21">
        <f>K4/5</f>
        <v>13.222222222222223</v>
      </c>
      <c r="N4" s="21">
        <f>K4/5</f>
        <v>13.222222222222223</v>
      </c>
    </row>
    <row r="5" spans="1:14" x14ac:dyDescent="0.25">
      <c r="A5" s="25" t="s">
        <v>16</v>
      </c>
      <c r="B5" s="26" t="s">
        <v>15</v>
      </c>
      <c r="C5" s="26" t="s">
        <v>6</v>
      </c>
      <c r="D5" s="26" t="s">
        <v>29</v>
      </c>
      <c r="E5" s="27">
        <v>201</v>
      </c>
      <c r="F5" s="22">
        <f t="shared" ref="F5:F68" si="3">E5/1.5</f>
        <v>134</v>
      </c>
      <c r="G5" s="22">
        <f t="shared" ref="G5:G68" si="4">E5/3</f>
        <v>67</v>
      </c>
      <c r="H5" s="22">
        <f t="shared" ref="H5:H68" si="5">F5/5</f>
        <v>26.8</v>
      </c>
      <c r="I5" s="24">
        <f t="shared" si="0"/>
        <v>95.714285714285708</v>
      </c>
      <c r="J5" s="21">
        <f t="shared" ref="J5:J36" si="6">G5/5</f>
        <v>13.4</v>
      </c>
      <c r="K5" s="21">
        <f t="shared" si="1"/>
        <v>8.9333333333333336</v>
      </c>
      <c r="L5" s="21">
        <f t="shared" si="2"/>
        <v>4.4666666666666668</v>
      </c>
      <c r="M5" s="21">
        <f t="shared" ref="M5:M68" si="7">K5/5</f>
        <v>1.7866666666666666</v>
      </c>
      <c r="N5" s="21">
        <f t="shared" ref="N5:N68" si="8">L5/5</f>
        <v>0.89333333333333331</v>
      </c>
    </row>
    <row r="6" spans="1:14" x14ac:dyDescent="0.25">
      <c r="A6" s="25" t="s">
        <v>16</v>
      </c>
      <c r="B6" s="26" t="s">
        <v>15</v>
      </c>
      <c r="C6" s="26" t="s">
        <v>6</v>
      </c>
      <c r="D6" s="26" t="s">
        <v>30</v>
      </c>
      <c r="E6" s="27">
        <v>338</v>
      </c>
      <c r="F6" s="22">
        <f t="shared" si="3"/>
        <v>225.33333333333334</v>
      </c>
      <c r="G6" s="22">
        <f t="shared" si="4"/>
        <v>112.66666666666667</v>
      </c>
      <c r="H6" s="22">
        <f t="shared" si="5"/>
        <v>45.06666666666667</v>
      </c>
      <c r="I6" s="24">
        <f t="shared" si="0"/>
        <v>160.95238095238093</v>
      </c>
      <c r="J6" s="21">
        <f t="shared" si="6"/>
        <v>22.533333333333335</v>
      </c>
      <c r="K6" s="21">
        <f t="shared" si="1"/>
        <v>15.022222222222224</v>
      </c>
      <c r="L6" s="21">
        <f t="shared" si="2"/>
        <v>7.511111111111112</v>
      </c>
      <c r="M6" s="21">
        <f t="shared" si="7"/>
        <v>3.0044444444444447</v>
      </c>
      <c r="N6" s="21">
        <f t="shared" si="8"/>
        <v>1.5022222222222223</v>
      </c>
    </row>
    <row r="7" spans="1:14" x14ac:dyDescent="0.25">
      <c r="A7" s="25" t="s">
        <v>16</v>
      </c>
      <c r="B7" s="26" t="s">
        <v>15</v>
      </c>
      <c r="C7" s="26" t="s">
        <v>6</v>
      </c>
      <c r="D7" s="26" t="s">
        <v>31</v>
      </c>
      <c r="E7" s="27">
        <v>302</v>
      </c>
      <c r="F7" s="22">
        <f t="shared" si="3"/>
        <v>201.33333333333334</v>
      </c>
      <c r="G7" s="22">
        <f t="shared" si="4"/>
        <v>100.66666666666667</v>
      </c>
      <c r="H7" s="22">
        <f t="shared" si="5"/>
        <v>40.266666666666666</v>
      </c>
      <c r="I7" s="24">
        <f t="shared" si="0"/>
        <v>143.8095238095238</v>
      </c>
      <c r="J7" s="21">
        <f t="shared" si="6"/>
        <v>20.133333333333333</v>
      </c>
      <c r="K7" s="21">
        <f t="shared" si="1"/>
        <v>13.422222222222222</v>
      </c>
      <c r="L7" s="21">
        <f t="shared" si="2"/>
        <v>6.7111111111111112</v>
      </c>
      <c r="M7" s="21">
        <f t="shared" si="7"/>
        <v>2.6844444444444444</v>
      </c>
      <c r="N7" s="21">
        <f t="shared" si="8"/>
        <v>1.3422222222222222</v>
      </c>
    </row>
    <row r="8" spans="1:14" x14ac:dyDescent="0.25">
      <c r="A8" s="25" t="s">
        <v>16</v>
      </c>
      <c r="B8" s="26" t="s">
        <v>15</v>
      </c>
      <c r="C8" s="26" t="s">
        <v>6</v>
      </c>
      <c r="D8" s="26" t="s">
        <v>32</v>
      </c>
      <c r="E8" s="27">
        <v>312</v>
      </c>
      <c r="F8" s="22">
        <f t="shared" si="3"/>
        <v>208</v>
      </c>
      <c r="G8" s="22">
        <f t="shared" si="4"/>
        <v>104</v>
      </c>
      <c r="H8" s="22">
        <f t="shared" si="5"/>
        <v>41.6</v>
      </c>
      <c r="I8" s="24">
        <f t="shared" si="0"/>
        <v>148.57142857142856</v>
      </c>
      <c r="J8" s="21">
        <f t="shared" si="6"/>
        <v>20.8</v>
      </c>
      <c r="K8" s="21">
        <f t="shared" si="1"/>
        <v>13.866666666666667</v>
      </c>
      <c r="L8" s="21">
        <f t="shared" si="2"/>
        <v>6.9333333333333336</v>
      </c>
      <c r="M8" s="21">
        <f t="shared" si="7"/>
        <v>2.7733333333333334</v>
      </c>
      <c r="N8" s="21">
        <f t="shared" si="8"/>
        <v>1.3866666666666667</v>
      </c>
    </row>
    <row r="9" spans="1:14" x14ac:dyDescent="0.25">
      <c r="A9" s="25" t="s">
        <v>16</v>
      </c>
      <c r="B9" s="26" t="s">
        <v>15</v>
      </c>
      <c r="C9" s="26" t="s">
        <v>6</v>
      </c>
      <c r="D9" s="26" t="s">
        <v>33</v>
      </c>
      <c r="E9" s="27">
        <v>264</v>
      </c>
      <c r="F9" s="22">
        <f t="shared" si="3"/>
        <v>176</v>
      </c>
      <c r="G9" s="22">
        <f t="shared" si="4"/>
        <v>88</v>
      </c>
      <c r="H9" s="22">
        <f t="shared" si="5"/>
        <v>35.200000000000003</v>
      </c>
      <c r="I9" s="24">
        <f t="shared" si="0"/>
        <v>125.71428571428571</v>
      </c>
      <c r="J9" s="21">
        <f t="shared" si="6"/>
        <v>17.600000000000001</v>
      </c>
      <c r="K9" s="21">
        <f t="shared" si="1"/>
        <v>11.733333333333334</v>
      </c>
      <c r="L9" s="21">
        <f t="shared" si="2"/>
        <v>5.8666666666666671</v>
      </c>
      <c r="M9" s="21">
        <f t="shared" si="7"/>
        <v>2.3466666666666667</v>
      </c>
      <c r="N9" s="21">
        <f t="shared" si="8"/>
        <v>1.1733333333333333</v>
      </c>
    </row>
    <row r="10" spans="1:14" x14ac:dyDescent="0.25">
      <c r="A10" s="25" t="s">
        <v>16</v>
      </c>
      <c r="B10" s="26" t="s">
        <v>15</v>
      </c>
      <c r="C10" s="26" t="s">
        <v>6</v>
      </c>
      <c r="D10" s="26" t="s">
        <v>34</v>
      </c>
      <c r="E10" s="27">
        <v>264</v>
      </c>
      <c r="F10" s="22">
        <f t="shared" si="3"/>
        <v>176</v>
      </c>
      <c r="G10" s="22">
        <f t="shared" si="4"/>
        <v>88</v>
      </c>
      <c r="H10" s="22">
        <f t="shared" si="5"/>
        <v>35.200000000000003</v>
      </c>
      <c r="I10" s="24">
        <f t="shared" si="0"/>
        <v>125.71428571428571</v>
      </c>
      <c r="J10" s="21">
        <f t="shared" si="6"/>
        <v>17.600000000000001</v>
      </c>
      <c r="K10" s="21">
        <f t="shared" si="1"/>
        <v>11.733333333333334</v>
      </c>
      <c r="L10" s="21">
        <f t="shared" si="2"/>
        <v>5.8666666666666671</v>
      </c>
      <c r="M10" s="21">
        <f t="shared" si="7"/>
        <v>2.3466666666666667</v>
      </c>
      <c r="N10" s="21">
        <f t="shared" si="8"/>
        <v>1.1733333333333333</v>
      </c>
    </row>
    <row r="11" spans="1:14" x14ac:dyDescent="0.25">
      <c r="A11" s="25" t="s">
        <v>16</v>
      </c>
      <c r="B11" s="26" t="s">
        <v>15</v>
      </c>
      <c r="C11" s="26" t="s">
        <v>6</v>
      </c>
      <c r="D11" s="26" t="s">
        <v>35</v>
      </c>
      <c r="E11" s="27" t="s">
        <v>115</v>
      </c>
      <c r="F11" s="22" t="e">
        <f t="shared" si="3"/>
        <v>#VALUE!</v>
      </c>
      <c r="G11" s="22" t="e">
        <f t="shared" si="4"/>
        <v>#VALUE!</v>
      </c>
      <c r="H11" s="22" t="e">
        <f t="shared" si="5"/>
        <v>#VALUE!</v>
      </c>
      <c r="I11" s="24" t="e">
        <f t="shared" si="0"/>
        <v>#VALUE!</v>
      </c>
      <c r="J11" s="21" t="e">
        <f t="shared" si="6"/>
        <v>#VALUE!</v>
      </c>
      <c r="K11" s="21" t="e">
        <f t="shared" si="1"/>
        <v>#VALUE!</v>
      </c>
      <c r="L11" s="21" t="e">
        <f t="shared" si="2"/>
        <v>#VALUE!</v>
      </c>
      <c r="M11" s="21" t="e">
        <f t="shared" si="7"/>
        <v>#VALUE!</v>
      </c>
      <c r="N11" s="21" t="e">
        <f t="shared" si="8"/>
        <v>#VALUE!</v>
      </c>
    </row>
    <row r="12" spans="1:14" x14ac:dyDescent="0.25">
      <c r="A12" s="25" t="s">
        <v>16</v>
      </c>
      <c r="B12" s="26" t="s">
        <v>15</v>
      </c>
      <c r="C12" s="26" t="s">
        <v>6</v>
      </c>
      <c r="D12" s="26" t="s">
        <v>36</v>
      </c>
      <c r="E12" s="27" t="s">
        <v>115</v>
      </c>
      <c r="F12" s="22" t="e">
        <f t="shared" si="3"/>
        <v>#VALUE!</v>
      </c>
      <c r="G12" s="22" t="e">
        <f t="shared" si="4"/>
        <v>#VALUE!</v>
      </c>
      <c r="H12" s="22" t="e">
        <f t="shared" si="5"/>
        <v>#VALUE!</v>
      </c>
      <c r="I12" s="24" t="e">
        <f t="shared" si="0"/>
        <v>#VALUE!</v>
      </c>
      <c r="J12" s="21" t="e">
        <f t="shared" si="6"/>
        <v>#VALUE!</v>
      </c>
      <c r="K12" s="21" t="e">
        <f t="shared" si="1"/>
        <v>#VALUE!</v>
      </c>
      <c r="L12" s="21" t="e">
        <f t="shared" si="2"/>
        <v>#VALUE!</v>
      </c>
      <c r="M12" s="21" t="e">
        <f t="shared" si="7"/>
        <v>#VALUE!</v>
      </c>
      <c r="N12" s="21" t="e">
        <f t="shared" si="8"/>
        <v>#VALUE!</v>
      </c>
    </row>
    <row r="13" spans="1:14" x14ac:dyDescent="0.25">
      <c r="A13" s="25" t="s">
        <v>16</v>
      </c>
      <c r="B13" s="26" t="s">
        <v>15</v>
      </c>
      <c r="C13" s="26" t="s">
        <v>7</v>
      </c>
      <c r="D13" s="26" t="s">
        <v>2</v>
      </c>
      <c r="E13" s="27">
        <v>639</v>
      </c>
      <c r="F13" s="22">
        <f t="shared" si="3"/>
        <v>426</v>
      </c>
      <c r="G13" s="22">
        <f t="shared" si="4"/>
        <v>213</v>
      </c>
      <c r="H13" s="22">
        <f t="shared" si="5"/>
        <v>85.2</v>
      </c>
      <c r="I13" s="24">
        <f t="shared" si="0"/>
        <v>304.28571428571428</v>
      </c>
      <c r="J13" s="21">
        <f t="shared" si="6"/>
        <v>42.6</v>
      </c>
      <c r="K13" s="21">
        <f t="shared" si="1"/>
        <v>28.400000000000002</v>
      </c>
      <c r="L13" s="21">
        <f t="shared" si="2"/>
        <v>14.200000000000001</v>
      </c>
      <c r="M13" s="21">
        <f t="shared" si="7"/>
        <v>5.6800000000000006</v>
      </c>
      <c r="N13" s="21">
        <f t="shared" si="8"/>
        <v>2.8400000000000003</v>
      </c>
    </row>
    <row r="14" spans="1:14" x14ac:dyDescent="0.25">
      <c r="A14" s="25" t="s">
        <v>16</v>
      </c>
      <c r="B14" s="26" t="s">
        <v>15</v>
      </c>
      <c r="C14" s="26" t="s">
        <v>7</v>
      </c>
      <c r="D14" s="26" t="s">
        <v>3</v>
      </c>
      <c r="E14" s="27" t="s">
        <v>115</v>
      </c>
      <c r="F14" s="22" t="e">
        <f t="shared" si="3"/>
        <v>#VALUE!</v>
      </c>
      <c r="G14" s="22" t="e">
        <f t="shared" si="4"/>
        <v>#VALUE!</v>
      </c>
      <c r="H14" s="22" t="e">
        <f t="shared" si="5"/>
        <v>#VALUE!</v>
      </c>
      <c r="I14" s="24" t="e">
        <f t="shared" si="0"/>
        <v>#VALUE!</v>
      </c>
      <c r="J14" s="21" t="e">
        <f t="shared" si="6"/>
        <v>#VALUE!</v>
      </c>
      <c r="K14" s="21" t="e">
        <f t="shared" si="1"/>
        <v>#VALUE!</v>
      </c>
      <c r="L14" s="21" t="e">
        <f t="shared" si="2"/>
        <v>#VALUE!</v>
      </c>
      <c r="M14" s="21" t="e">
        <f t="shared" si="7"/>
        <v>#VALUE!</v>
      </c>
      <c r="N14" s="21" t="e">
        <f t="shared" si="8"/>
        <v>#VALUE!</v>
      </c>
    </row>
    <row r="15" spans="1:14" x14ac:dyDescent="0.25">
      <c r="A15" s="25" t="s">
        <v>16</v>
      </c>
      <c r="B15" s="26" t="s">
        <v>15</v>
      </c>
      <c r="C15" s="26" t="s">
        <v>7</v>
      </c>
      <c r="D15" s="26" t="s">
        <v>17</v>
      </c>
      <c r="E15" s="27">
        <v>805</v>
      </c>
      <c r="F15" s="22">
        <f t="shared" si="3"/>
        <v>536.66666666666663</v>
      </c>
      <c r="G15" s="22">
        <f t="shared" si="4"/>
        <v>268.33333333333331</v>
      </c>
      <c r="H15" s="22">
        <f t="shared" si="5"/>
        <v>107.33333333333333</v>
      </c>
      <c r="I15" s="24">
        <f t="shared" si="0"/>
        <v>383.33333333333331</v>
      </c>
      <c r="J15" s="21">
        <f t="shared" si="6"/>
        <v>53.666666666666664</v>
      </c>
      <c r="K15" s="21">
        <f t="shared" si="1"/>
        <v>35.777777777777779</v>
      </c>
      <c r="L15" s="21">
        <f t="shared" si="2"/>
        <v>17.888888888888889</v>
      </c>
      <c r="M15" s="21">
        <f t="shared" si="7"/>
        <v>7.1555555555555559</v>
      </c>
      <c r="N15" s="21">
        <f t="shared" si="8"/>
        <v>3.5777777777777779</v>
      </c>
    </row>
    <row r="16" spans="1:14" x14ac:dyDescent="0.25">
      <c r="A16" s="25" t="s">
        <v>16</v>
      </c>
      <c r="B16" s="26" t="s">
        <v>15</v>
      </c>
      <c r="C16" s="26" t="s">
        <v>7</v>
      </c>
      <c r="D16" s="26" t="s">
        <v>18</v>
      </c>
      <c r="E16" s="27">
        <v>591</v>
      </c>
      <c r="F16" s="22">
        <f t="shared" si="3"/>
        <v>394</v>
      </c>
      <c r="G16" s="22">
        <f t="shared" si="4"/>
        <v>197</v>
      </c>
      <c r="H16" s="22">
        <f t="shared" si="5"/>
        <v>78.8</v>
      </c>
      <c r="I16" s="24">
        <f t="shared" si="0"/>
        <v>281.42857142857144</v>
      </c>
      <c r="J16" s="21">
        <f t="shared" si="6"/>
        <v>39.4</v>
      </c>
      <c r="K16" s="21">
        <f t="shared" si="1"/>
        <v>26.266666666666666</v>
      </c>
      <c r="L16" s="21">
        <f t="shared" si="2"/>
        <v>13.133333333333333</v>
      </c>
      <c r="M16" s="21">
        <f t="shared" si="7"/>
        <v>5.253333333333333</v>
      </c>
      <c r="N16" s="21">
        <f t="shared" si="8"/>
        <v>2.6266666666666665</v>
      </c>
    </row>
    <row r="17" spans="1:14" x14ac:dyDescent="0.25">
      <c r="A17" s="25" t="s">
        <v>16</v>
      </c>
      <c r="B17" s="26" t="s">
        <v>15</v>
      </c>
      <c r="C17" s="26" t="s">
        <v>7</v>
      </c>
      <c r="D17" s="26" t="s">
        <v>50</v>
      </c>
      <c r="E17" s="27" t="s">
        <v>115</v>
      </c>
      <c r="F17" s="22" t="e">
        <f t="shared" si="3"/>
        <v>#VALUE!</v>
      </c>
      <c r="G17" s="22" t="e">
        <f t="shared" si="4"/>
        <v>#VALUE!</v>
      </c>
      <c r="H17" s="22" t="e">
        <f t="shared" si="5"/>
        <v>#VALUE!</v>
      </c>
      <c r="I17" s="24" t="e">
        <f t="shared" si="0"/>
        <v>#VALUE!</v>
      </c>
      <c r="J17" s="21" t="e">
        <f t="shared" si="6"/>
        <v>#VALUE!</v>
      </c>
      <c r="K17" s="21" t="e">
        <f t="shared" si="1"/>
        <v>#VALUE!</v>
      </c>
      <c r="L17" s="21" t="e">
        <f t="shared" si="2"/>
        <v>#VALUE!</v>
      </c>
      <c r="M17" s="21" t="e">
        <f t="shared" si="7"/>
        <v>#VALUE!</v>
      </c>
      <c r="N17" s="21" t="e">
        <f t="shared" si="8"/>
        <v>#VALUE!</v>
      </c>
    </row>
    <row r="18" spans="1:14" x14ac:dyDescent="0.25">
      <c r="A18" s="25" t="s">
        <v>16</v>
      </c>
      <c r="B18" s="26" t="s">
        <v>15</v>
      </c>
      <c r="C18" s="26" t="s">
        <v>7</v>
      </c>
      <c r="D18" s="26" t="s">
        <v>19</v>
      </c>
      <c r="E18" s="27" t="s">
        <v>115</v>
      </c>
      <c r="F18" s="22" t="e">
        <f t="shared" si="3"/>
        <v>#VALUE!</v>
      </c>
      <c r="G18" s="22" t="e">
        <f t="shared" si="4"/>
        <v>#VALUE!</v>
      </c>
      <c r="H18" s="22" t="e">
        <f t="shared" si="5"/>
        <v>#VALUE!</v>
      </c>
      <c r="I18" s="24" t="e">
        <f t="shared" si="0"/>
        <v>#VALUE!</v>
      </c>
      <c r="J18" s="21" t="e">
        <f t="shared" si="6"/>
        <v>#VALUE!</v>
      </c>
      <c r="K18" s="21" t="e">
        <f t="shared" si="1"/>
        <v>#VALUE!</v>
      </c>
      <c r="L18" s="21" t="e">
        <f t="shared" si="2"/>
        <v>#VALUE!</v>
      </c>
      <c r="M18" s="21" t="e">
        <f t="shared" si="7"/>
        <v>#VALUE!</v>
      </c>
      <c r="N18" s="21" t="e">
        <f t="shared" si="8"/>
        <v>#VALUE!</v>
      </c>
    </row>
    <row r="19" spans="1:14" x14ac:dyDescent="0.25">
      <c r="A19" s="25" t="s">
        <v>16</v>
      </c>
      <c r="B19" s="26" t="s">
        <v>15</v>
      </c>
      <c r="C19" s="26" t="s">
        <v>7</v>
      </c>
      <c r="D19" s="26" t="s">
        <v>20</v>
      </c>
      <c r="E19" s="27">
        <v>662</v>
      </c>
      <c r="F19" s="22">
        <f t="shared" si="3"/>
        <v>441.33333333333331</v>
      </c>
      <c r="G19" s="22">
        <f t="shared" si="4"/>
        <v>220.66666666666666</v>
      </c>
      <c r="H19" s="22">
        <f t="shared" si="5"/>
        <v>88.266666666666666</v>
      </c>
      <c r="I19" s="24">
        <f t="shared" si="0"/>
        <v>315.23809523809524</v>
      </c>
      <c r="J19" s="21">
        <f t="shared" si="6"/>
        <v>44.133333333333333</v>
      </c>
      <c r="K19" s="21">
        <f t="shared" si="1"/>
        <v>29.422222222222221</v>
      </c>
      <c r="L19" s="21">
        <f t="shared" si="2"/>
        <v>14.71111111111111</v>
      </c>
      <c r="M19" s="21">
        <f t="shared" si="7"/>
        <v>5.8844444444444441</v>
      </c>
      <c r="N19" s="21">
        <f t="shared" si="8"/>
        <v>2.9422222222222221</v>
      </c>
    </row>
    <row r="20" spans="1:14" x14ac:dyDescent="0.25">
      <c r="A20" s="25" t="s">
        <v>16</v>
      </c>
      <c r="B20" s="26" t="s">
        <v>15</v>
      </c>
      <c r="C20" s="26" t="s">
        <v>7</v>
      </c>
      <c r="D20" s="26" t="s">
        <v>51</v>
      </c>
      <c r="E20" s="27" t="s">
        <v>115</v>
      </c>
      <c r="F20" s="22" t="e">
        <f t="shared" si="3"/>
        <v>#VALUE!</v>
      </c>
      <c r="G20" s="22" t="e">
        <f t="shared" si="4"/>
        <v>#VALUE!</v>
      </c>
      <c r="H20" s="22" t="e">
        <f t="shared" si="5"/>
        <v>#VALUE!</v>
      </c>
      <c r="I20" s="24" t="e">
        <f t="shared" si="0"/>
        <v>#VALUE!</v>
      </c>
      <c r="J20" s="21" t="e">
        <f t="shared" si="6"/>
        <v>#VALUE!</v>
      </c>
      <c r="K20" s="21" t="e">
        <f t="shared" si="1"/>
        <v>#VALUE!</v>
      </c>
      <c r="L20" s="21" t="e">
        <f t="shared" si="2"/>
        <v>#VALUE!</v>
      </c>
      <c r="M20" s="21" t="e">
        <f t="shared" si="7"/>
        <v>#VALUE!</v>
      </c>
      <c r="N20" s="21" t="e">
        <f t="shared" si="8"/>
        <v>#VALUE!</v>
      </c>
    </row>
    <row r="21" spans="1:14" x14ac:dyDescent="0.25">
      <c r="A21" s="25" t="s">
        <v>16</v>
      </c>
      <c r="B21" s="26" t="s">
        <v>15</v>
      </c>
      <c r="C21" s="26" t="s">
        <v>7</v>
      </c>
      <c r="D21" s="26" t="s">
        <v>21</v>
      </c>
      <c r="E21" s="27">
        <v>805</v>
      </c>
      <c r="F21" s="22">
        <f t="shared" si="3"/>
        <v>536.66666666666663</v>
      </c>
      <c r="G21" s="22">
        <f t="shared" si="4"/>
        <v>268.33333333333331</v>
      </c>
      <c r="H21" s="22">
        <f t="shared" si="5"/>
        <v>107.33333333333333</v>
      </c>
      <c r="I21" s="24">
        <f t="shared" si="0"/>
        <v>383.33333333333331</v>
      </c>
      <c r="J21" s="21">
        <f t="shared" si="6"/>
        <v>53.666666666666664</v>
      </c>
      <c r="K21" s="21">
        <f t="shared" si="1"/>
        <v>35.777777777777779</v>
      </c>
      <c r="L21" s="21">
        <f t="shared" si="2"/>
        <v>17.888888888888889</v>
      </c>
      <c r="M21" s="21">
        <f t="shared" si="7"/>
        <v>7.1555555555555559</v>
      </c>
      <c r="N21" s="21">
        <f t="shared" si="8"/>
        <v>3.5777777777777779</v>
      </c>
    </row>
    <row r="22" spans="1:14" x14ac:dyDescent="0.25">
      <c r="A22" s="25" t="s">
        <v>16</v>
      </c>
      <c r="B22" s="26" t="s">
        <v>15</v>
      </c>
      <c r="C22" s="26" t="s">
        <v>7</v>
      </c>
      <c r="D22" s="26" t="s">
        <v>52</v>
      </c>
      <c r="E22" s="27" t="s">
        <v>115</v>
      </c>
      <c r="F22" s="22" t="e">
        <f t="shared" si="3"/>
        <v>#VALUE!</v>
      </c>
      <c r="G22" s="22" t="e">
        <f t="shared" si="4"/>
        <v>#VALUE!</v>
      </c>
      <c r="H22" s="22" t="e">
        <f t="shared" si="5"/>
        <v>#VALUE!</v>
      </c>
      <c r="I22" s="24" t="e">
        <f t="shared" si="0"/>
        <v>#VALUE!</v>
      </c>
      <c r="J22" s="21" t="e">
        <f t="shared" si="6"/>
        <v>#VALUE!</v>
      </c>
      <c r="K22" s="21" t="e">
        <f t="shared" si="1"/>
        <v>#VALUE!</v>
      </c>
      <c r="L22" s="21" t="e">
        <f t="shared" si="2"/>
        <v>#VALUE!</v>
      </c>
      <c r="M22" s="21" t="e">
        <f t="shared" si="7"/>
        <v>#VALUE!</v>
      </c>
      <c r="N22" s="21" t="e">
        <f t="shared" si="8"/>
        <v>#VALUE!</v>
      </c>
    </row>
    <row r="23" spans="1:14" x14ac:dyDescent="0.25">
      <c r="A23" s="25" t="s">
        <v>16</v>
      </c>
      <c r="B23" s="26" t="s">
        <v>15</v>
      </c>
      <c r="C23" s="26" t="s">
        <v>8</v>
      </c>
      <c r="D23" s="26" t="s">
        <v>4</v>
      </c>
      <c r="E23" s="27" t="s">
        <v>115</v>
      </c>
      <c r="F23" s="22" t="e">
        <f t="shared" si="3"/>
        <v>#VALUE!</v>
      </c>
      <c r="G23" s="22" t="e">
        <f t="shared" si="4"/>
        <v>#VALUE!</v>
      </c>
      <c r="H23" s="22" t="e">
        <f t="shared" si="5"/>
        <v>#VALUE!</v>
      </c>
      <c r="I23" s="24" t="e">
        <f t="shared" si="0"/>
        <v>#VALUE!</v>
      </c>
      <c r="J23" s="21" t="e">
        <f t="shared" si="6"/>
        <v>#VALUE!</v>
      </c>
      <c r="K23" s="21" t="e">
        <f t="shared" si="1"/>
        <v>#VALUE!</v>
      </c>
      <c r="L23" s="21" t="e">
        <f t="shared" si="2"/>
        <v>#VALUE!</v>
      </c>
      <c r="M23" s="21" t="e">
        <f t="shared" si="7"/>
        <v>#VALUE!</v>
      </c>
      <c r="N23" s="21" t="e">
        <f t="shared" si="8"/>
        <v>#VALUE!</v>
      </c>
    </row>
    <row r="24" spans="1:14" x14ac:dyDescent="0.25">
      <c r="A24" s="25" t="s">
        <v>16</v>
      </c>
      <c r="B24" s="26" t="s">
        <v>15</v>
      </c>
      <c r="C24" s="26" t="s">
        <v>8</v>
      </c>
      <c r="D24" s="26" t="s">
        <v>22</v>
      </c>
      <c r="E24" s="27">
        <v>687</v>
      </c>
      <c r="F24" s="22">
        <f t="shared" si="3"/>
        <v>458</v>
      </c>
      <c r="G24" s="22">
        <f t="shared" si="4"/>
        <v>229</v>
      </c>
      <c r="H24" s="22">
        <f t="shared" si="5"/>
        <v>91.6</v>
      </c>
      <c r="I24" s="24">
        <f t="shared" si="0"/>
        <v>327.14285714285711</v>
      </c>
      <c r="J24" s="21">
        <f t="shared" si="6"/>
        <v>45.8</v>
      </c>
      <c r="K24" s="21">
        <f t="shared" si="1"/>
        <v>30.533333333333331</v>
      </c>
      <c r="L24" s="21">
        <f t="shared" si="2"/>
        <v>15.266666666666666</v>
      </c>
      <c r="M24" s="21">
        <f t="shared" si="7"/>
        <v>6.1066666666666665</v>
      </c>
      <c r="N24" s="21">
        <f t="shared" si="8"/>
        <v>3.0533333333333332</v>
      </c>
    </row>
    <row r="25" spans="1:14" x14ac:dyDescent="0.25">
      <c r="A25" s="25" t="s">
        <v>16</v>
      </c>
      <c r="B25" s="26" t="s">
        <v>15</v>
      </c>
      <c r="C25" s="26" t="s">
        <v>8</v>
      </c>
      <c r="D25" s="26" t="s">
        <v>1</v>
      </c>
      <c r="E25" s="27" t="s">
        <v>115</v>
      </c>
      <c r="F25" s="22" t="e">
        <f t="shared" si="3"/>
        <v>#VALUE!</v>
      </c>
      <c r="G25" s="22" t="e">
        <f t="shared" si="4"/>
        <v>#VALUE!</v>
      </c>
      <c r="H25" s="22" t="e">
        <f t="shared" si="5"/>
        <v>#VALUE!</v>
      </c>
      <c r="I25" s="24" t="e">
        <f t="shared" si="0"/>
        <v>#VALUE!</v>
      </c>
      <c r="J25" s="21" t="e">
        <f t="shared" si="6"/>
        <v>#VALUE!</v>
      </c>
      <c r="K25" s="21" t="e">
        <f t="shared" si="1"/>
        <v>#VALUE!</v>
      </c>
      <c r="L25" s="21" t="e">
        <f t="shared" si="2"/>
        <v>#VALUE!</v>
      </c>
      <c r="M25" s="21" t="e">
        <f t="shared" si="7"/>
        <v>#VALUE!</v>
      </c>
      <c r="N25" s="21" t="e">
        <f t="shared" si="8"/>
        <v>#VALUE!</v>
      </c>
    </row>
    <row r="26" spans="1:14" x14ac:dyDescent="0.25">
      <c r="A26" s="25" t="s">
        <v>16</v>
      </c>
      <c r="B26" s="26" t="s">
        <v>15</v>
      </c>
      <c r="C26" s="26" t="s">
        <v>8</v>
      </c>
      <c r="D26" s="26" t="s">
        <v>23</v>
      </c>
      <c r="E26" s="27">
        <v>757</v>
      </c>
      <c r="F26" s="22">
        <f t="shared" si="3"/>
        <v>504.66666666666669</v>
      </c>
      <c r="G26" s="22">
        <f t="shared" si="4"/>
        <v>252.33333333333334</v>
      </c>
      <c r="H26" s="22">
        <f t="shared" si="5"/>
        <v>100.93333333333334</v>
      </c>
      <c r="I26" s="24">
        <f t="shared" si="0"/>
        <v>360.47619047619048</v>
      </c>
      <c r="J26" s="21">
        <f t="shared" si="6"/>
        <v>50.466666666666669</v>
      </c>
      <c r="K26" s="21">
        <f t="shared" si="1"/>
        <v>33.644444444444446</v>
      </c>
      <c r="L26" s="21">
        <f t="shared" si="2"/>
        <v>16.822222222222223</v>
      </c>
      <c r="M26" s="21">
        <f t="shared" si="7"/>
        <v>6.7288888888888891</v>
      </c>
      <c r="N26" s="21">
        <f t="shared" si="8"/>
        <v>3.3644444444444446</v>
      </c>
    </row>
    <row r="27" spans="1:14" x14ac:dyDescent="0.25">
      <c r="A27" s="25" t="s">
        <v>16</v>
      </c>
      <c r="B27" s="26" t="s">
        <v>15</v>
      </c>
      <c r="C27" s="26" t="s">
        <v>8</v>
      </c>
      <c r="D27" s="26" t="s">
        <v>24</v>
      </c>
      <c r="E27" s="27">
        <v>805</v>
      </c>
      <c r="F27" s="22">
        <f t="shared" si="3"/>
        <v>536.66666666666663</v>
      </c>
      <c r="G27" s="22">
        <f t="shared" si="4"/>
        <v>268.33333333333331</v>
      </c>
      <c r="H27" s="22">
        <f t="shared" si="5"/>
        <v>107.33333333333333</v>
      </c>
      <c r="I27" s="24">
        <f t="shared" si="0"/>
        <v>383.33333333333331</v>
      </c>
      <c r="J27" s="21">
        <f t="shared" si="6"/>
        <v>53.666666666666664</v>
      </c>
      <c r="K27" s="21">
        <f t="shared" si="1"/>
        <v>35.777777777777779</v>
      </c>
      <c r="L27" s="21">
        <f t="shared" si="2"/>
        <v>17.888888888888889</v>
      </c>
      <c r="M27" s="21">
        <f t="shared" si="7"/>
        <v>7.1555555555555559</v>
      </c>
      <c r="N27" s="21">
        <f t="shared" si="8"/>
        <v>3.5777777777777779</v>
      </c>
    </row>
    <row r="28" spans="1:14" x14ac:dyDescent="0.25">
      <c r="A28" s="25" t="s">
        <v>16</v>
      </c>
      <c r="B28" s="26" t="s">
        <v>15</v>
      </c>
      <c r="C28" s="26" t="s">
        <v>8</v>
      </c>
      <c r="D28" s="26" t="s">
        <v>25</v>
      </c>
      <c r="E28" s="27">
        <v>1469</v>
      </c>
      <c r="F28" s="22">
        <f t="shared" si="3"/>
        <v>979.33333333333337</v>
      </c>
      <c r="G28" s="22">
        <f t="shared" si="4"/>
        <v>489.66666666666669</v>
      </c>
      <c r="H28" s="22">
        <f t="shared" si="5"/>
        <v>195.86666666666667</v>
      </c>
      <c r="I28" s="24">
        <f t="shared" si="0"/>
        <v>699.52380952380952</v>
      </c>
      <c r="J28" s="21">
        <f t="shared" si="6"/>
        <v>97.933333333333337</v>
      </c>
      <c r="K28" s="21">
        <f t="shared" si="1"/>
        <v>65.288888888888891</v>
      </c>
      <c r="L28" s="21">
        <f t="shared" si="2"/>
        <v>32.644444444444446</v>
      </c>
      <c r="M28" s="21">
        <f t="shared" si="7"/>
        <v>13.057777777777778</v>
      </c>
      <c r="N28" s="21">
        <f t="shared" si="8"/>
        <v>6.528888888888889</v>
      </c>
    </row>
    <row r="29" spans="1:14" x14ac:dyDescent="0.25">
      <c r="A29" s="25" t="s">
        <v>16</v>
      </c>
      <c r="B29" s="26" t="s">
        <v>15</v>
      </c>
      <c r="C29" s="26" t="s">
        <v>8</v>
      </c>
      <c r="D29" s="26" t="s">
        <v>26</v>
      </c>
      <c r="E29" s="27">
        <v>805</v>
      </c>
      <c r="F29" s="22">
        <f t="shared" si="3"/>
        <v>536.66666666666663</v>
      </c>
      <c r="G29" s="22">
        <f t="shared" si="4"/>
        <v>268.33333333333331</v>
      </c>
      <c r="H29" s="22">
        <f t="shared" si="5"/>
        <v>107.33333333333333</v>
      </c>
      <c r="I29" s="24">
        <f t="shared" si="0"/>
        <v>383.33333333333331</v>
      </c>
      <c r="J29" s="21">
        <f t="shared" si="6"/>
        <v>53.666666666666664</v>
      </c>
      <c r="K29" s="21">
        <f t="shared" si="1"/>
        <v>35.777777777777779</v>
      </c>
      <c r="L29" s="21">
        <f t="shared" si="2"/>
        <v>17.888888888888889</v>
      </c>
      <c r="M29" s="21">
        <f t="shared" si="7"/>
        <v>7.1555555555555559</v>
      </c>
      <c r="N29" s="21">
        <f t="shared" si="8"/>
        <v>3.5777777777777779</v>
      </c>
    </row>
    <row r="30" spans="1:14" x14ac:dyDescent="0.25">
      <c r="A30" s="25" t="s">
        <v>16</v>
      </c>
      <c r="B30" s="26" t="s">
        <v>15</v>
      </c>
      <c r="C30" s="26" t="s">
        <v>8</v>
      </c>
      <c r="D30" s="26" t="s">
        <v>27</v>
      </c>
      <c r="E30" s="27">
        <v>1133</v>
      </c>
      <c r="F30" s="22">
        <f t="shared" si="3"/>
        <v>755.33333333333337</v>
      </c>
      <c r="G30" s="22">
        <f t="shared" si="4"/>
        <v>377.66666666666669</v>
      </c>
      <c r="H30" s="22">
        <f t="shared" si="5"/>
        <v>151.06666666666666</v>
      </c>
      <c r="I30" s="24">
        <f t="shared" si="0"/>
        <v>539.52380952380952</v>
      </c>
      <c r="J30" s="21">
        <f t="shared" si="6"/>
        <v>75.533333333333331</v>
      </c>
      <c r="K30" s="21">
        <f t="shared" si="1"/>
        <v>50.355555555555554</v>
      </c>
      <c r="L30" s="21">
        <f t="shared" si="2"/>
        <v>25.177777777777777</v>
      </c>
      <c r="M30" s="21">
        <f t="shared" si="7"/>
        <v>10.071111111111112</v>
      </c>
      <c r="N30" s="21">
        <f t="shared" si="8"/>
        <v>5.0355555555555558</v>
      </c>
    </row>
    <row r="31" spans="1:14" x14ac:dyDescent="0.25">
      <c r="A31" s="25" t="s">
        <v>16</v>
      </c>
      <c r="B31" s="26" t="s">
        <v>15</v>
      </c>
      <c r="C31" s="26" t="s">
        <v>8</v>
      </c>
      <c r="D31" s="26" t="s">
        <v>28</v>
      </c>
      <c r="E31" s="27">
        <v>1567</v>
      </c>
      <c r="F31" s="22">
        <f t="shared" si="3"/>
        <v>1044.6666666666667</v>
      </c>
      <c r="G31" s="22">
        <f t="shared" si="4"/>
        <v>522.33333333333337</v>
      </c>
      <c r="H31" s="22">
        <f t="shared" si="5"/>
        <v>208.93333333333334</v>
      </c>
      <c r="I31" s="24">
        <f t="shared" si="0"/>
        <v>746.19047619047615</v>
      </c>
      <c r="J31" s="21">
        <f t="shared" si="6"/>
        <v>104.46666666666667</v>
      </c>
      <c r="K31" s="21">
        <f t="shared" si="1"/>
        <v>69.644444444444446</v>
      </c>
      <c r="L31" s="21">
        <f t="shared" si="2"/>
        <v>34.822222222222223</v>
      </c>
      <c r="M31" s="21">
        <f t="shared" si="7"/>
        <v>13.928888888888888</v>
      </c>
      <c r="N31" s="21">
        <f t="shared" si="8"/>
        <v>6.9644444444444442</v>
      </c>
    </row>
    <row r="32" spans="1:14" x14ac:dyDescent="0.25">
      <c r="A32" s="25" t="s">
        <v>16</v>
      </c>
      <c r="B32" s="26" t="s">
        <v>15</v>
      </c>
      <c r="C32" s="26" t="s">
        <v>37</v>
      </c>
      <c r="D32" s="26" t="s">
        <v>38</v>
      </c>
      <c r="E32" s="27">
        <v>1427</v>
      </c>
      <c r="F32" s="22">
        <f t="shared" si="3"/>
        <v>951.33333333333337</v>
      </c>
      <c r="G32" s="22">
        <f t="shared" si="4"/>
        <v>475.66666666666669</v>
      </c>
      <c r="H32" s="22">
        <f t="shared" si="5"/>
        <v>190.26666666666668</v>
      </c>
      <c r="I32" s="24">
        <f t="shared" si="0"/>
        <v>679.52380952380952</v>
      </c>
      <c r="J32" s="21">
        <f t="shared" si="6"/>
        <v>95.13333333333334</v>
      </c>
      <c r="K32" s="21">
        <f t="shared" si="1"/>
        <v>63.422222222222224</v>
      </c>
      <c r="L32" s="21">
        <f t="shared" si="2"/>
        <v>31.711111111111112</v>
      </c>
      <c r="M32" s="21">
        <f t="shared" si="7"/>
        <v>12.684444444444445</v>
      </c>
      <c r="N32" s="21">
        <f t="shared" si="8"/>
        <v>6.3422222222222224</v>
      </c>
    </row>
    <row r="33" spans="1:14" x14ac:dyDescent="0.25">
      <c r="A33" s="25" t="s">
        <v>16</v>
      </c>
      <c r="B33" s="26" t="s">
        <v>15</v>
      </c>
      <c r="C33" s="26" t="s">
        <v>37</v>
      </c>
      <c r="D33" s="26" t="s">
        <v>39</v>
      </c>
      <c r="E33" s="27">
        <v>1731</v>
      </c>
      <c r="F33" s="22">
        <f t="shared" si="3"/>
        <v>1154</v>
      </c>
      <c r="G33" s="22">
        <f t="shared" si="4"/>
        <v>577</v>
      </c>
      <c r="H33" s="22">
        <f t="shared" si="5"/>
        <v>230.8</v>
      </c>
      <c r="I33" s="24">
        <f t="shared" si="0"/>
        <v>824.28571428571422</v>
      </c>
      <c r="J33" s="21">
        <f t="shared" si="6"/>
        <v>115.4</v>
      </c>
      <c r="K33" s="21">
        <f t="shared" si="1"/>
        <v>76.933333333333337</v>
      </c>
      <c r="L33" s="21">
        <f t="shared" si="2"/>
        <v>38.466666666666669</v>
      </c>
      <c r="M33" s="21">
        <f t="shared" si="7"/>
        <v>15.386666666666667</v>
      </c>
      <c r="N33" s="21">
        <f t="shared" si="8"/>
        <v>7.6933333333333334</v>
      </c>
    </row>
    <row r="34" spans="1:14" x14ac:dyDescent="0.25">
      <c r="A34" s="25" t="s">
        <v>16</v>
      </c>
      <c r="B34" s="26" t="s">
        <v>15</v>
      </c>
      <c r="C34" s="26" t="s">
        <v>37</v>
      </c>
      <c r="D34" s="26" t="s">
        <v>40</v>
      </c>
      <c r="E34" s="27" t="s">
        <v>115</v>
      </c>
      <c r="F34" s="22" t="e">
        <f t="shared" si="3"/>
        <v>#VALUE!</v>
      </c>
      <c r="G34" s="22" t="e">
        <f t="shared" si="4"/>
        <v>#VALUE!</v>
      </c>
      <c r="H34" s="22" t="e">
        <f t="shared" si="5"/>
        <v>#VALUE!</v>
      </c>
      <c r="I34" s="24" t="e">
        <f t="shared" si="0"/>
        <v>#VALUE!</v>
      </c>
      <c r="J34" s="21" t="e">
        <f t="shared" si="6"/>
        <v>#VALUE!</v>
      </c>
      <c r="K34" s="21" t="e">
        <f t="shared" si="1"/>
        <v>#VALUE!</v>
      </c>
      <c r="L34" s="21" t="e">
        <f t="shared" si="2"/>
        <v>#VALUE!</v>
      </c>
      <c r="M34" s="21" t="e">
        <f t="shared" si="7"/>
        <v>#VALUE!</v>
      </c>
      <c r="N34" s="21" t="e">
        <f t="shared" si="8"/>
        <v>#VALUE!</v>
      </c>
    </row>
    <row r="35" spans="1:14" x14ac:dyDescent="0.25">
      <c r="A35" s="25" t="s">
        <v>16</v>
      </c>
      <c r="B35" s="26" t="s">
        <v>15</v>
      </c>
      <c r="C35" s="26" t="s">
        <v>37</v>
      </c>
      <c r="D35" s="26" t="s">
        <v>41</v>
      </c>
      <c r="E35" s="27">
        <v>1531</v>
      </c>
      <c r="F35" s="22">
        <f t="shared" si="3"/>
        <v>1020.6666666666666</v>
      </c>
      <c r="G35" s="22">
        <f t="shared" si="4"/>
        <v>510.33333333333331</v>
      </c>
      <c r="H35" s="22">
        <f t="shared" si="5"/>
        <v>204.13333333333333</v>
      </c>
      <c r="I35" s="24">
        <f t="shared" si="0"/>
        <v>729.04761904761904</v>
      </c>
      <c r="J35" s="21">
        <f t="shared" si="6"/>
        <v>102.06666666666666</v>
      </c>
      <c r="K35" s="21">
        <f t="shared" si="1"/>
        <v>68.044444444444437</v>
      </c>
      <c r="L35" s="21">
        <f t="shared" si="2"/>
        <v>34.022222222222219</v>
      </c>
      <c r="M35" s="21">
        <f t="shared" si="7"/>
        <v>13.608888888888888</v>
      </c>
      <c r="N35" s="21">
        <f t="shared" si="8"/>
        <v>6.8044444444444441</v>
      </c>
    </row>
    <row r="36" spans="1:14" x14ac:dyDescent="0.25">
      <c r="A36" s="25" t="s">
        <v>16</v>
      </c>
      <c r="B36" s="26" t="s">
        <v>15</v>
      </c>
      <c r="C36" s="26" t="s">
        <v>37</v>
      </c>
      <c r="D36" s="26" t="s">
        <v>42</v>
      </c>
      <c r="E36" s="27">
        <v>1661</v>
      </c>
      <c r="F36" s="22">
        <f t="shared" si="3"/>
        <v>1107.3333333333333</v>
      </c>
      <c r="G36" s="22">
        <f t="shared" si="4"/>
        <v>553.66666666666663</v>
      </c>
      <c r="H36" s="22">
        <f t="shared" si="5"/>
        <v>221.46666666666664</v>
      </c>
      <c r="I36" s="24">
        <f t="shared" si="0"/>
        <v>790.95238095238096</v>
      </c>
      <c r="J36" s="21">
        <f t="shared" si="6"/>
        <v>110.73333333333332</v>
      </c>
      <c r="K36" s="21">
        <f t="shared" ref="K36:K67" si="9">J36/1.5</f>
        <v>73.822222222222209</v>
      </c>
      <c r="L36" s="21">
        <f t="shared" ref="L36:L67" si="10">J36/3</f>
        <v>36.911111111111104</v>
      </c>
      <c r="M36" s="21">
        <f t="shared" si="7"/>
        <v>14.764444444444441</v>
      </c>
      <c r="N36" s="21">
        <f t="shared" si="8"/>
        <v>7.3822222222222207</v>
      </c>
    </row>
    <row r="37" spans="1:14" x14ac:dyDescent="0.25">
      <c r="A37" s="25" t="s">
        <v>16</v>
      </c>
      <c r="B37" s="26" t="s">
        <v>15</v>
      </c>
      <c r="C37" s="26" t="s">
        <v>37</v>
      </c>
      <c r="D37" s="26" t="s">
        <v>43</v>
      </c>
      <c r="E37" s="27">
        <v>2571</v>
      </c>
      <c r="F37" s="22">
        <f t="shared" si="3"/>
        <v>1714</v>
      </c>
      <c r="G37" s="22">
        <f t="shared" si="4"/>
        <v>857</v>
      </c>
      <c r="H37" s="22">
        <f t="shared" si="5"/>
        <v>342.8</v>
      </c>
      <c r="I37" s="24">
        <f t="shared" si="0"/>
        <v>1224.2857142857142</v>
      </c>
      <c r="J37" s="21">
        <f t="shared" ref="J37:J68" si="11">G37/5</f>
        <v>171.4</v>
      </c>
      <c r="K37" s="21">
        <f t="shared" si="9"/>
        <v>114.26666666666667</v>
      </c>
      <c r="L37" s="21">
        <f t="shared" si="10"/>
        <v>57.133333333333333</v>
      </c>
      <c r="M37" s="21">
        <f t="shared" si="7"/>
        <v>22.853333333333332</v>
      </c>
      <c r="N37" s="21">
        <f t="shared" si="8"/>
        <v>11.426666666666666</v>
      </c>
    </row>
    <row r="38" spans="1:14" x14ac:dyDescent="0.25">
      <c r="A38" s="25" t="s">
        <v>16</v>
      </c>
      <c r="B38" s="26" t="s">
        <v>15</v>
      </c>
      <c r="C38" s="26" t="s">
        <v>37</v>
      </c>
      <c r="D38" s="26" t="s">
        <v>44</v>
      </c>
      <c r="E38" s="27">
        <v>2571</v>
      </c>
      <c r="F38" s="22">
        <f t="shared" si="3"/>
        <v>1714</v>
      </c>
      <c r="G38" s="22">
        <f t="shared" si="4"/>
        <v>857</v>
      </c>
      <c r="H38" s="22">
        <f t="shared" si="5"/>
        <v>342.8</v>
      </c>
      <c r="I38" s="24">
        <f t="shared" si="0"/>
        <v>1224.2857142857142</v>
      </c>
      <c r="J38" s="21">
        <f t="shared" si="11"/>
        <v>171.4</v>
      </c>
      <c r="K38" s="21">
        <f t="shared" si="9"/>
        <v>114.26666666666667</v>
      </c>
      <c r="L38" s="21">
        <f t="shared" si="10"/>
        <v>57.133333333333333</v>
      </c>
      <c r="M38" s="21">
        <f t="shared" si="7"/>
        <v>22.853333333333332</v>
      </c>
      <c r="N38" s="21">
        <f t="shared" si="8"/>
        <v>11.426666666666666</v>
      </c>
    </row>
    <row r="39" spans="1:14" x14ac:dyDescent="0.25">
      <c r="A39" s="25" t="s">
        <v>16</v>
      </c>
      <c r="B39" s="26" t="s">
        <v>15</v>
      </c>
      <c r="C39" s="26" t="s">
        <v>37</v>
      </c>
      <c r="D39" s="26" t="s">
        <v>45</v>
      </c>
      <c r="E39" s="27">
        <v>1973</v>
      </c>
      <c r="F39" s="22">
        <f t="shared" si="3"/>
        <v>1315.3333333333333</v>
      </c>
      <c r="G39" s="22">
        <f t="shared" si="4"/>
        <v>657.66666666666663</v>
      </c>
      <c r="H39" s="22">
        <f t="shared" si="5"/>
        <v>263.06666666666666</v>
      </c>
      <c r="I39" s="24">
        <f t="shared" si="0"/>
        <v>939.52380952380952</v>
      </c>
      <c r="J39" s="21">
        <f t="shared" si="11"/>
        <v>131.53333333333333</v>
      </c>
      <c r="K39" s="21">
        <f t="shared" si="9"/>
        <v>87.688888888888883</v>
      </c>
      <c r="L39" s="21">
        <f t="shared" si="10"/>
        <v>43.844444444444441</v>
      </c>
      <c r="M39" s="21">
        <f t="shared" si="7"/>
        <v>17.537777777777777</v>
      </c>
      <c r="N39" s="21">
        <f t="shared" si="8"/>
        <v>8.7688888888888883</v>
      </c>
    </row>
    <row r="40" spans="1:14" x14ac:dyDescent="0.25">
      <c r="A40" s="25" t="s">
        <v>16</v>
      </c>
      <c r="B40" s="26" t="s">
        <v>15</v>
      </c>
      <c r="C40" s="26" t="s">
        <v>37</v>
      </c>
      <c r="D40" s="26" t="s">
        <v>46</v>
      </c>
      <c r="E40" s="27">
        <v>2233</v>
      </c>
      <c r="F40" s="22">
        <f t="shared" si="3"/>
        <v>1488.6666666666667</v>
      </c>
      <c r="G40" s="22">
        <f t="shared" si="4"/>
        <v>744.33333333333337</v>
      </c>
      <c r="H40" s="22">
        <f t="shared" si="5"/>
        <v>297.73333333333335</v>
      </c>
      <c r="I40" s="24">
        <f t="shared" si="0"/>
        <v>1063.3333333333333</v>
      </c>
      <c r="J40" s="21">
        <f t="shared" si="11"/>
        <v>148.86666666666667</v>
      </c>
      <c r="K40" s="21">
        <f t="shared" si="9"/>
        <v>99.244444444444454</v>
      </c>
      <c r="L40" s="21">
        <f t="shared" si="10"/>
        <v>49.622222222222227</v>
      </c>
      <c r="M40" s="21">
        <f t="shared" si="7"/>
        <v>19.84888888888889</v>
      </c>
      <c r="N40" s="21">
        <f t="shared" si="8"/>
        <v>9.9244444444444451</v>
      </c>
    </row>
    <row r="41" spans="1:14" x14ac:dyDescent="0.25">
      <c r="A41" s="25" t="s">
        <v>16</v>
      </c>
      <c r="B41" s="26" t="s">
        <v>15</v>
      </c>
      <c r="C41" s="26" t="s">
        <v>37</v>
      </c>
      <c r="D41" s="26" t="s">
        <v>47</v>
      </c>
      <c r="E41" s="27">
        <v>2077</v>
      </c>
      <c r="F41" s="22">
        <f t="shared" si="3"/>
        <v>1384.6666666666667</v>
      </c>
      <c r="G41" s="22">
        <f t="shared" si="4"/>
        <v>692.33333333333337</v>
      </c>
      <c r="H41" s="22">
        <f t="shared" si="5"/>
        <v>276.93333333333334</v>
      </c>
      <c r="I41" s="24">
        <f t="shared" si="0"/>
        <v>989.04761904761904</v>
      </c>
      <c r="J41" s="21">
        <f t="shared" si="11"/>
        <v>138.46666666666667</v>
      </c>
      <c r="K41" s="21">
        <f t="shared" si="9"/>
        <v>92.311111111111117</v>
      </c>
      <c r="L41" s="21">
        <f t="shared" si="10"/>
        <v>46.155555555555559</v>
      </c>
      <c r="M41" s="21">
        <f t="shared" si="7"/>
        <v>18.462222222222223</v>
      </c>
      <c r="N41" s="21">
        <f t="shared" si="8"/>
        <v>9.2311111111111117</v>
      </c>
    </row>
    <row r="42" spans="1:14" x14ac:dyDescent="0.25">
      <c r="A42" s="25" t="s">
        <v>16</v>
      </c>
      <c r="B42" s="26" t="s">
        <v>15</v>
      </c>
      <c r="C42" s="26" t="s">
        <v>37</v>
      </c>
      <c r="D42" s="26" t="s">
        <v>48</v>
      </c>
      <c r="E42" s="27">
        <v>2337</v>
      </c>
      <c r="F42" s="22">
        <f t="shared" si="3"/>
        <v>1558</v>
      </c>
      <c r="G42" s="22">
        <f t="shared" si="4"/>
        <v>779</v>
      </c>
      <c r="H42" s="22">
        <f t="shared" si="5"/>
        <v>311.60000000000002</v>
      </c>
      <c r="I42" s="24">
        <f t="shared" si="0"/>
        <v>1112.8571428571429</v>
      </c>
      <c r="J42" s="21">
        <f t="shared" si="11"/>
        <v>155.80000000000001</v>
      </c>
      <c r="K42" s="21">
        <f t="shared" si="9"/>
        <v>103.86666666666667</v>
      </c>
      <c r="L42" s="21">
        <f t="shared" si="10"/>
        <v>51.933333333333337</v>
      </c>
      <c r="M42" s="21">
        <f t="shared" si="7"/>
        <v>20.773333333333333</v>
      </c>
      <c r="N42" s="21">
        <f t="shared" si="8"/>
        <v>10.386666666666667</v>
      </c>
    </row>
    <row r="43" spans="1:14" x14ac:dyDescent="0.25">
      <c r="A43" s="25" t="s">
        <v>16</v>
      </c>
      <c r="B43" s="26" t="s">
        <v>15</v>
      </c>
      <c r="C43" s="26" t="s">
        <v>37</v>
      </c>
      <c r="D43" s="26" t="s">
        <v>49</v>
      </c>
      <c r="E43" s="27">
        <v>3377</v>
      </c>
      <c r="F43" s="22">
        <f t="shared" si="3"/>
        <v>2251.3333333333335</v>
      </c>
      <c r="G43" s="22">
        <f t="shared" si="4"/>
        <v>1125.6666666666667</v>
      </c>
      <c r="H43" s="22">
        <f t="shared" si="5"/>
        <v>450.26666666666671</v>
      </c>
      <c r="I43" s="24">
        <f t="shared" si="0"/>
        <v>1608.0952380952381</v>
      </c>
      <c r="J43" s="21">
        <f t="shared" si="11"/>
        <v>225.13333333333335</v>
      </c>
      <c r="K43" s="21">
        <f t="shared" si="9"/>
        <v>150.0888888888889</v>
      </c>
      <c r="L43" s="21">
        <f t="shared" si="10"/>
        <v>75.044444444444451</v>
      </c>
      <c r="M43" s="21">
        <f t="shared" si="7"/>
        <v>30.017777777777781</v>
      </c>
      <c r="N43" s="21">
        <f t="shared" si="8"/>
        <v>15.00888888888889</v>
      </c>
    </row>
    <row r="44" spans="1:14" x14ac:dyDescent="0.25">
      <c r="A44" s="25" t="s">
        <v>16</v>
      </c>
      <c r="B44" s="26" t="s">
        <v>53</v>
      </c>
      <c r="C44" s="26" t="s">
        <v>5</v>
      </c>
      <c r="D44" s="26" t="s">
        <v>54</v>
      </c>
      <c r="E44" s="26" t="s">
        <v>115</v>
      </c>
      <c r="F44" s="23" t="e">
        <f t="shared" si="3"/>
        <v>#VALUE!</v>
      </c>
      <c r="G44" s="22" t="e">
        <f t="shared" si="4"/>
        <v>#VALUE!</v>
      </c>
      <c r="H44" s="22" t="e">
        <f t="shared" si="5"/>
        <v>#VALUE!</v>
      </c>
      <c r="I44" s="24" t="e">
        <f t="shared" si="0"/>
        <v>#VALUE!</v>
      </c>
      <c r="J44" s="21" t="e">
        <f t="shared" si="11"/>
        <v>#VALUE!</v>
      </c>
      <c r="K44" s="20" t="e">
        <f t="shared" si="9"/>
        <v>#VALUE!</v>
      </c>
      <c r="L44" s="21" t="e">
        <f t="shared" si="10"/>
        <v>#VALUE!</v>
      </c>
      <c r="M44" s="21" t="e">
        <f t="shared" si="7"/>
        <v>#VALUE!</v>
      </c>
      <c r="N44" s="21" t="e">
        <f t="shared" si="8"/>
        <v>#VALUE!</v>
      </c>
    </row>
    <row r="45" spans="1:14" x14ac:dyDescent="0.25">
      <c r="A45" s="25" t="s">
        <v>16</v>
      </c>
      <c r="B45" s="26" t="s">
        <v>53</v>
      </c>
      <c r="C45" s="26" t="s">
        <v>5</v>
      </c>
      <c r="D45" s="26" t="s">
        <v>55</v>
      </c>
      <c r="E45" s="28">
        <v>534</v>
      </c>
      <c r="F45" s="24">
        <f t="shared" si="3"/>
        <v>356</v>
      </c>
      <c r="G45" s="24">
        <f t="shared" si="4"/>
        <v>178</v>
      </c>
      <c r="H45" s="24">
        <f t="shared" si="5"/>
        <v>71.2</v>
      </c>
      <c r="I45" s="24">
        <f t="shared" si="0"/>
        <v>254.28571428571428</v>
      </c>
      <c r="J45" s="21">
        <f t="shared" si="11"/>
        <v>35.6</v>
      </c>
      <c r="K45" s="29">
        <f t="shared" si="9"/>
        <v>23.733333333333334</v>
      </c>
      <c r="L45" s="21">
        <f t="shared" si="10"/>
        <v>11.866666666666667</v>
      </c>
      <c r="M45" s="21">
        <f t="shared" si="7"/>
        <v>4.746666666666667</v>
      </c>
      <c r="N45" s="21">
        <f t="shared" si="8"/>
        <v>2.3733333333333335</v>
      </c>
    </row>
    <row r="46" spans="1:14" x14ac:dyDescent="0.25">
      <c r="A46" s="25" t="s">
        <v>16</v>
      </c>
      <c r="B46" s="26" t="s">
        <v>53</v>
      </c>
      <c r="C46" s="26" t="s">
        <v>5</v>
      </c>
      <c r="D46" s="26" t="s">
        <v>56</v>
      </c>
      <c r="E46" s="30">
        <v>689</v>
      </c>
      <c r="F46" s="24">
        <f t="shared" si="3"/>
        <v>459.33333333333331</v>
      </c>
      <c r="G46" s="24">
        <f t="shared" si="4"/>
        <v>229.66666666666666</v>
      </c>
      <c r="H46" s="24">
        <f t="shared" si="5"/>
        <v>91.86666666666666</v>
      </c>
      <c r="I46" s="24">
        <f t="shared" si="0"/>
        <v>328.09523809523807</v>
      </c>
      <c r="J46" s="21">
        <f t="shared" si="11"/>
        <v>45.93333333333333</v>
      </c>
      <c r="K46" s="29">
        <f t="shared" si="9"/>
        <v>30.62222222222222</v>
      </c>
      <c r="L46" s="21">
        <f t="shared" si="10"/>
        <v>15.31111111111111</v>
      </c>
      <c r="M46" s="21">
        <f t="shared" si="7"/>
        <v>6.1244444444444444</v>
      </c>
      <c r="N46" s="21">
        <f t="shared" si="8"/>
        <v>3.0622222222222222</v>
      </c>
    </row>
    <row r="47" spans="1:14" x14ac:dyDescent="0.25">
      <c r="A47" s="25" t="s">
        <v>16</v>
      </c>
      <c r="B47" s="26" t="s">
        <v>53</v>
      </c>
      <c r="C47" s="26" t="s">
        <v>5</v>
      </c>
      <c r="D47" s="26" t="s">
        <v>57</v>
      </c>
      <c r="E47" s="30">
        <v>21097</v>
      </c>
      <c r="F47" s="24">
        <f t="shared" si="3"/>
        <v>14064.666666666666</v>
      </c>
      <c r="G47" s="24">
        <f t="shared" si="4"/>
        <v>7032.333333333333</v>
      </c>
      <c r="H47" s="24">
        <f t="shared" si="5"/>
        <v>2812.9333333333334</v>
      </c>
      <c r="I47" s="24">
        <f t="shared" si="0"/>
        <v>10046.190476190475</v>
      </c>
      <c r="J47" s="21">
        <f t="shared" si="11"/>
        <v>1406.4666666666667</v>
      </c>
      <c r="K47" s="29">
        <f t="shared" si="9"/>
        <v>937.6444444444445</v>
      </c>
      <c r="L47" s="21">
        <f t="shared" si="10"/>
        <v>468.82222222222225</v>
      </c>
      <c r="M47" s="21">
        <f t="shared" si="7"/>
        <v>187.5288888888889</v>
      </c>
      <c r="N47" s="21">
        <f t="shared" si="8"/>
        <v>93.76444444444445</v>
      </c>
    </row>
    <row r="48" spans="1:14" x14ac:dyDescent="0.25">
      <c r="A48" s="25" t="s">
        <v>16</v>
      </c>
      <c r="B48" s="26" t="s">
        <v>53</v>
      </c>
      <c r="C48" s="26" t="s">
        <v>5</v>
      </c>
      <c r="D48" s="26" t="s">
        <v>58</v>
      </c>
      <c r="E48" s="30">
        <v>534</v>
      </c>
      <c r="F48" s="24">
        <f t="shared" si="3"/>
        <v>356</v>
      </c>
      <c r="G48" s="24">
        <f t="shared" si="4"/>
        <v>178</v>
      </c>
      <c r="H48" s="24">
        <f t="shared" si="5"/>
        <v>71.2</v>
      </c>
      <c r="I48" s="24">
        <f t="shared" si="0"/>
        <v>254.28571428571428</v>
      </c>
      <c r="J48" s="21">
        <f t="shared" si="11"/>
        <v>35.6</v>
      </c>
      <c r="K48" s="29">
        <f t="shared" si="9"/>
        <v>23.733333333333334</v>
      </c>
      <c r="L48" s="21">
        <f t="shared" si="10"/>
        <v>11.866666666666667</v>
      </c>
      <c r="M48" s="21">
        <f t="shared" si="7"/>
        <v>4.746666666666667</v>
      </c>
      <c r="N48" s="21">
        <f t="shared" si="8"/>
        <v>2.3733333333333335</v>
      </c>
    </row>
    <row r="49" spans="1:14" x14ac:dyDescent="0.25">
      <c r="A49" s="25" t="s">
        <v>16</v>
      </c>
      <c r="B49" s="26" t="s">
        <v>53</v>
      </c>
      <c r="C49" s="26" t="s">
        <v>5</v>
      </c>
      <c r="D49" s="26" t="s">
        <v>59</v>
      </c>
      <c r="E49" s="30">
        <v>554</v>
      </c>
      <c r="F49" s="24">
        <f t="shared" si="3"/>
        <v>369.33333333333331</v>
      </c>
      <c r="G49" s="24">
        <f t="shared" si="4"/>
        <v>184.66666666666666</v>
      </c>
      <c r="H49" s="24">
        <f t="shared" si="5"/>
        <v>73.86666666666666</v>
      </c>
      <c r="I49" s="24">
        <f t="shared" si="0"/>
        <v>263.8095238095238</v>
      </c>
      <c r="J49" s="21">
        <f t="shared" si="11"/>
        <v>36.93333333333333</v>
      </c>
      <c r="K49" s="29">
        <f t="shared" si="9"/>
        <v>24.62222222222222</v>
      </c>
      <c r="L49" s="21">
        <f t="shared" si="10"/>
        <v>12.31111111111111</v>
      </c>
      <c r="M49" s="21">
        <f t="shared" si="7"/>
        <v>4.9244444444444442</v>
      </c>
      <c r="N49" s="21">
        <f t="shared" si="8"/>
        <v>2.4622222222222221</v>
      </c>
    </row>
    <row r="50" spans="1:14" x14ac:dyDescent="0.25">
      <c r="A50" s="25" t="s">
        <v>16</v>
      </c>
      <c r="B50" s="26" t="s">
        <v>53</v>
      </c>
      <c r="C50" s="26" t="s">
        <v>5</v>
      </c>
      <c r="D50" s="26" t="s">
        <v>60</v>
      </c>
      <c r="E50" s="30">
        <v>421</v>
      </c>
      <c r="F50" s="24">
        <f t="shared" si="3"/>
        <v>280.66666666666669</v>
      </c>
      <c r="G50" s="24">
        <f t="shared" si="4"/>
        <v>140.33333333333334</v>
      </c>
      <c r="H50" s="24">
        <f t="shared" si="5"/>
        <v>56.13333333333334</v>
      </c>
      <c r="I50" s="24">
        <f t="shared" si="0"/>
        <v>200.47619047619048</v>
      </c>
      <c r="J50" s="21">
        <f t="shared" si="11"/>
        <v>28.06666666666667</v>
      </c>
      <c r="K50" s="29">
        <f t="shared" si="9"/>
        <v>18.711111111111112</v>
      </c>
      <c r="L50" s="21">
        <f t="shared" si="10"/>
        <v>9.3555555555555561</v>
      </c>
      <c r="M50" s="21">
        <f t="shared" si="7"/>
        <v>3.7422222222222223</v>
      </c>
      <c r="N50" s="21">
        <f t="shared" si="8"/>
        <v>1.8711111111111112</v>
      </c>
    </row>
    <row r="51" spans="1:14" x14ac:dyDescent="0.25">
      <c r="A51" s="25" t="s">
        <v>16</v>
      </c>
      <c r="B51" s="26" t="s">
        <v>53</v>
      </c>
      <c r="C51" s="26" t="s">
        <v>5</v>
      </c>
      <c r="D51" s="26" t="s">
        <v>61</v>
      </c>
      <c r="E51" s="30">
        <v>468</v>
      </c>
      <c r="F51" s="24">
        <f t="shared" si="3"/>
        <v>312</v>
      </c>
      <c r="G51" s="24">
        <f t="shared" si="4"/>
        <v>156</v>
      </c>
      <c r="H51" s="24">
        <f t="shared" si="5"/>
        <v>62.4</v>
      </c>
      <c r="I51" s="24">
        <f t="shared" si="0"/>
        <v>222.85714285714286</v>
      </c>
      <c r="J51" s="21">
        <f t="shared" si="11"/>
        <v>31.2</v>
      </c>
      <c r="K51" s="29">
        <f t="shared" si="9"/>
        <v>20.8</v>
      </c>
      <c r="L51" s="21">
        <f t="shared" si="10"/>
        <v>10.4</v>
      </c>
      <c r="M51" s="21">
        <f t="shared" si="7"/>
        <v>4.16</v>
      </c>
      <c r="N51" s="21">
        <f t="shared" si="8"/>
        <v>2.08</v>
      </c>
    </row>
    <row r="52" spans="1:14" x14ac:dyDescent="0.25">
      <c r="A52" s="25" t="s">
        <v>16</v>
      </c>
      <c r="B52" s="26" t="s">
        <v>53</v>
      </c>
      <c r="C52" s="26" t="s">
        <v>5</v>
      </c>
      <c r="D52" s="26" t="s">
        <v>62</v>
      </c>
      <c r="E52" s="28" t="s">
        <v>115</v>
      </c>
      <c r="F52" s="24" t="e">
        <f t="shared" si="3"/>
        <v>#VALUE!</v>
      </c>
      <c r="G52" s="24" t="e">
        <f t="shared" si="4"/>
        <v>#VALUE!</v>
      </c>
      <c r="H52" s="24" t="e">
        <f t="shared" si="5"/>
        <v>#VALUE!</v>
      </c>
      <c r="I52" s="24" t="e">
        <f t="shared" si="0"/>
        <v>#VALUE!</v>
      </c>
      <c r="J52" s="21" t="e">
        <f t="shared" si="11"/>
        <v>#VALUE!</v>
      </c>
      <c r="K52" s="29" t="e">
        <f t="shared" si="9"/>
        <v>#VALUE!</v>
      </c>
      <c r="L52" s="21" t="e">
        <f t="shared" si="10"/>
        <v>#VALUE!</v>
      </c>
      <c r="M52" s="21" t="e">
        <f t="shared" si="7"/>
        <v>#VALUE!</v>
      </c>
      <c r="N52" s="21" t="e">
        <f t="shared" si="8"/>
        <v>#VALUE!</v>
      </c>
    </row>
    <row r="53" spans="1:14" x14ac:dyDescent="0.25">
      <c r="A53" s="25" t="s">
        <v>16</v>
      </c>
      <c r="B53" s="26" t="s">
        <v>53</v>
      </c>
      <c r="C53" s="26" t="s">
        <v>5</v>
      </c>
      <c r="D53" s="26" t="s">
        <v>72</v>
      </c>
      <c r="E53" s="30">
        <v>682</v>
      </c>
      <c r="F53" s="24">
        <f t="shared" si="3"/>
        <v>454.66666666666669</v>
      </c>
      <c r="G53" s="24">
        <f t="shared" si="4"/>
        <v>227.33333333333334</v>
      </c>
      <c r="H53" s="24">
        <f t="shared" si="5"/>
        <v>90.933333333333337</v>
      </c>
      <c r="I53" s="24">
        <f t="shared" si="0"/>
        <v>324.76190476190476</v>
      </c>
      <c r="J53" s="21">
        <f t="shared" si="11"/>
        <v>45.466666666666669</v>
      </c>
      <c r="K53" s="29">
        <f t="shared" si="9"/>
        <v>30.311111111111114</v>
      </c>
      <c r="L53" s="21">
        <f t="shared" si="10"/>
        <v>15.155555555555557</v>
      </c>
      <c r="M53" s="21">
        <f t="shared" si="7"/>
        <v>6.0622222222222231</v>
      </c>
      <c r="N53" s="21">
        <f t="shared" si="8"/>
        <v>3.0311111111111115</v>
      </c>
    </row>
    <row r="54" spans="1:14" x14ac:dyDescent="0.25">
      <c r="A54" s="25" t="s">
        <v>16</v>
      </c>
      <c r="B54" s="26" t="s">
        <v>53</v>
      </c>
      <c r="C54" s="26" t="s">
        <v>6</v>
      </c>
      <c r="D54" s="26" t="s">
        <v>63</v>
      </c>
      <c r="E54" s="30">
        <v>185</v>
      </c>
      <c r="F54" s="24">
        <f t="shared" si="3"/>
        <v>123.33333333333333</v>
      </c>
      <c r="G54" s="24">
        <f t="shared" si="4"/>
        <v>61.666666666666664</v>
      </c>
      <c r="H54" s="24">
        <f t="shared" si="5"/>
        <v>24.666666666666664</v>
      </c>
      <c r="I54" s="24">
        <f t="shared" si="0"/>
        <v>88.095238095238088</v>
      </c>
      <c r="J54" s="21">
        <f t="shared" si="11"/>
        <v>12.333333333333332</v>
      </c>
      <c r="K54" s="29">
        <f t="shared" si="9"/>
        <v>8.2222222222222214</v>
      </c>
      <c r="L54" s="21">
        <f t="shared" si="10"/>
        <v>4.1111111111111107</v>
      </c>
      <c r="M54" s="21">
        <f t="shared" si="7"/>
        <v>1.6444444444444444</v>
      </c>
      <c r="N54" s="21">
        <f t="shared" si="8"/>
        <v>0.82222222222222219</v>
      </c>
    </row>
    <row r="55" spans="1:14" x14ac:dyDescent="0.25">
      <c r="A55" s="25" t="s">
        <v>16</v>
      </c>
      <c r="B55" s="26" t="s">
        <v>53</v>
      </c>
      <c r="C55" s="26" t="s">
        <v>6</v>
      </c>
      <c r="D55" s="26" t="s">
        <v>64</v>
      </c>
      <c r="E55" s="30">
        <v>185</v>
      </c>
      <c r="F55" s="24">
        <f t="shared" si="3"/>
        <v>123.33333333333333</v>
      </c>
      <c r="G55" s="24">
        <f t="shared" si="4"/>
        <v>61.666666666666664</v>
      </c>
      <c r="H55" s="24">
        <f t="shared" si="5"/>
        <v>24.666666666666664</v>
      </c>
      <c r="I55" s="24">
        <f t="shared" si="0"/>
        <v>88.095238095238088</v>
      </c>
      <c r="J55" s="21">
        <f t="shared" si="11"/>
        <v>12.333333333333332</v>
      </c>
      <c r="K55" s="29">
        <f t="shared" si="9"/>
        <v>8.2222222222222214</v>
      </c>
      <c r="L55" s="21">
        <f t="shared" si="10"/>
        <v>4.1111111111111107</v>
      </c>
      <c r="M55" s="21">
        <f t="shared" si="7"/>
        <v>1.6444444444444444</v>
      </c>
      <c r="N55" s="21">
        <f t="shared" si="8"/>
        <v>0.82222222222222219</v>
      </c>
    </row>
    <row r="56" spans="1:14" x14ac:dyDescent="0.25">
      <c r="A56" s="25" t="s">
        <v>16</v>
      </c>
      <c r="B56" s="26" t="s">
        <v>53</v>
      </c>
      <c r="C56" s="26" t="s">
        <v>6</v>
      </c>
      <c r="D56" s="26" t="s">
        <v>65</v>
      </c>
      <c r="E56" s="30">
        <v>202</v>
      </c>
      <c r="F56" s="24">
        <f t="shared" si="3"/>
        <v>134.66666666666666</v>
      </c>
      <c r="G56" s="24">
        <f t="shared" si="4"/>
        <v>67.333333333333329</v>
      </c>
      <c r="H56" s="24">
        <f t="shared" si="5"/>
        <v>26.93333333333333</v>
      </c>
      <c r="I56" s="24">
        <f t="shared" si="0"/>
        <v>96.19047619047619</v>
      </c>
      <c r="J56" s="21">
        <f t="shared" si="11"/>
        <v>13.466666666666665</v>
      </c>
      <c r="K56" s="29">
        <f t="shared" si="9"/>
        <v>8.9777777777777761</v>
      </c>
      <c r="L56" s="21">
        <f t="shared" si="10"/>
        <v>4.488888888888888</v>
      </c>
      <c r="M56" s="21">
        <f t="shared" si="7"/>
        <v>1.7955555555555551</v>
      </c>
      <c r="N56" s="21">
        <f t="shared" si="8"/>
        <v>0.89777777777777756</v>
      </c>
    </row>
    <row r="57" spans="1:14" x14ac:dyDescent="0.25">
      <c r="A57" s="25" t="s">
        <v>16</v>
      </c>
      <c r="B57" s="26" t="s">
        <v>53</v>
      </c>
      <c r="C57" s="26" t="s">
        <v>6</v>
      </c>
      <c r="D57" s="26" t="s">
        <v>66</v>
      </c>
      <c r="E57" s="30">
        <v>185</v>
      </c>
      <c r="F57" s="24">
        <f t="shared" si="3"/>
        <v>123.33333333333333</v>
      </c>
      <c r="G57" s="24">
        <f t="shared" si="4"/>
        <v>61.666666666666664</v>
      </c>
      <c r="H57" s="24">
        <f t="shared" si="5"/>
        <v>24.666666666666664</v>
      </c>
      <c r="I57" s="24">
        <f t="shared" si="0"/>
        <v>88.095238095238088</v>
      </c>
      <c r="J57" s="21">
        <f t="shared" si="11"/>
        <v>12.333333333333332</v>
      </c>
      <c r="K57" s="29">
        <f t="shared" si="9"/>
        <v>8.2222222222222214</v>
      </c>
      <c r="L57" s="21">
        <f t="shared" si="10"/>
        <v>4.1111111111111107</v>
      </c>
      <c r="M57" s="21">
        <f t="shared" si="7"/>
        <v>1.6444444444444444</v>
      </c>
      <c r="N57" s="21">
        <f t="shared" si="8"/>
        <v>0.82222222222222219</v>
      </c>
    </row>
    <row r="58" spans="1:14" x14ac:dyDescent="0.25">
      <c r="A58" s="25" t="s">
        <v>16</v>
      </c>
      <c r="B58" s="26" t="s">
        <v>53</v>
      </c>
      <c r="C58" s="26" t="s">
        <v>6</v>
      </c>
      <c r="D58" s="26" t="s">
        <v>67</v>
      </c>
      <c r="E58" s="30">
        <v>192</v>
      </c>
      <c r="F58" s="24">
        <f t="shared" si="3"/>
        <v>128</v>
      </c>
      <c r="G58" s="24">
        <f t="shared" si="4"/>
        <v>64</v>
      </c>
      <c r="H58" s="24">
        <f t="shared" si="5"/>
        <v>25.6</v>
      </c>
      <c r="I58" s="24">
        <f t="shared" si="0"/>
        <v>91.428571428571431</v>
      </c>
      <c r="J58" s="21">
        <f t="shared" si="11"/>
        <v>12.8</v>
      </c>
      <c r="K58" s="29">
        <f t="shared" si="9"/>
        <v>8.5333333333333332</v>
      </c>
      <c r="L58" s="21">
        <f t="shared" si="10"/>
        <v>4.2666666666666666</v>
      </c>
      <c r="M58" s="21">
        <f t="shared" si="7"/>
        <v>1.7066666666666666</v>
      </c>
      <c r="N58" s="21">
        <f t="shared" si="8"/>
        <v>0.85333333333333328</v>
      </c>
    </row>
    <row r="59" spans="1:14" x14ac:dyDescent="0.25">
      <c r="A59" s="25" t="s">
        <v>16</v>
      </c>
      <c r="B59" s="26" t="s">
        <v>53</v>
      </c>
      <c r="C59" s="26" t="s">
        <v>6</v>
      </c>
      <c r="D59" s="26" t="s">
        <v>68</v>
      </c>
      <c r="E59" s="30">
        <v>212</v>
      </c>
      <c r="F59" s="24">
        <f t="shared" si="3"/>
        <v>141.33333333333334</v>
      </c>
      <c r="G59" s="24">
        <f t="shared" si="4"/>
        <v>70.666666666666671</v>
      </c>
      <c r="H59" s="24">
        <f t="shared" si="5"/>
        <v>28.266666666666669</v>
      </c>
      <c r="I59" s="24">
        <f t="shared" si="0"/>
        <v>100.95238095238095</v>
      </c>
      <c r="J59" s="21">
        <f t="shared" si="11"/>
        <v>14.133333333333335</v>
      </c>
      <c r="K59" s="29">
        <f t="shared" si="9"/>
        <v>9.4222222222222225</v>
      </c>
      <c r="L59" s="21">
        <f t="shared" si="10"/>
        <v>4.7111111111111112</v>
      </c>
      <c r="M59" s="21">
        <f t="shared" si="7"/>
        <v>1.8844444444444446</v>
      </c>
      <c r="N59" s="21">
        <f t="shared" si="8"/>
        <v>0.94222222222222229</v>
      </c>
    </row>
    <row r="60" spans="1:14" x14ac:dyDescent="0.25">
      <c r="A60" s="25" t="s">
        <v>16</v>
      </c>
      <c r="B60" s="26" t="s">
        <v>53</v>
      </c>
      <c r="C60" s="26" t="s">
        <v>6</v>
      </c>
      <c r="D60" s="26" t="s">
        <v>69</v>
      </c>
      <c r="E60" s="30">
        <v>304</v>
      </c>
      <c r="F60" s="24">
        <f t="shared" si="3"/>
        <v>202.66666666666666</v>
      </c>
      <c r="G60" s="24">
        <f t="shared" si="4"/>
        <v>101.33333333333333</v>
      </c>
      <c r="H60" s="24">
        <f t="shared" si="5"/>
        <v>40.533333333333331</v>
      </c>
      <c r="I60" s="24">
        <f t="shared" si="0"/>
        <v>144.76190476190476</v>
      </c>
      <c r="J60" s="21">
        <f t="shared" si="11"/>
        <v>20.266666666666666</v>
      </c>
      <c r="K60" s="29">
        <f t="shared" si="9"/>
        <v>13.511111111111111</v>
      </c>
      <c r="L60" s="21">
        <f t="shared" si="10"/>
        <v>6.7555555555555555</v>
      </c>
      <c r="M60" s="21">
        <f t="shared" si="7"/>
        <v>2.7022222222222223</v>
      </c>
      <c r="N60" s="21">
        <f t="shared" si="8"/>
        <v>1.3511111111111112</v>
      </c>
    </row>
    <row r="61" spans="1:14" x14ac:dyDescent="0.25">
      <c r="A61" s="25" t="s">
        <v>16</v>
      </c>
      <c r="B61" s="26" t="s">
        <v>53</v>
      </c>
      <c r="C61" s="26" t="s">
        <v>6</v>
      </c>
      <c r="D61" s="26" t="s">
        <v>70</v>
      </c>
      <c r="E61" s="30">
        <v>367</v>
      </c>
      <c r="F61" s="24">
        <f t="shared" si="3"/>
        <v>244.66666666666666</v>
      </c>
      <c r="G61" s="24">
        <f t="shared" si="4"/>
        <v>122.33333333333333</v>
      </c>
      <c r="H61" s="24">
        <f t="shared" si="5"/>
        <v>48.93333333333333</v>
      </c>
      <c r="I61" s="24">
        <f t="shared" si="0"/>
        <v>174.76190476190476</v>
      </c>
      <c r="J61" s="21">
        <f t="shared" si="11"/>
        <v>24.466666666666665</v>
      </c>
      <c r="K61" s="29">
        <f t="shared" si="9"/>
        <v>16.31111111111111</v>
      </c>
      <c r="L61" s="21">
        <f t="shared" si="10"/>
        <v>8.155555555555555</v>
      </c>
      <c r="M61" s="21">
        <f t="shared" si="7"/>
        <v>3.2622222222222219</v>
      </c>
      <c r="N61" s="21">
        <f t="shared" si="8"/>
        <v>1.631111111111111</v>
      </c>
    </row>
    <row r="62" spans="1:14" x14ac:dyDescent="0.25">
      <c r="A62" s="25" t="s">
        <v>16</v>
      </c>
      <c r="B62" s="26" t="s">
        <v>53</v>
      </c>
      <c r="C62" s="26" t="s">
        <v>6</v>
      </c>
      <c r="D62" s="26" t="s">
        <v>71</v>
      </c>
      <c r="E62" s="30">
        <v>255</v>
      </c>
      <c r="F62" s="24">
        <f t="shared" si="3"/>
        <v>170</v>
      </c>
      <c r="G62" s="24">
        <f t="shared" si="4"/>
        <v>85</v>
      </c>
      <c r="H62" s="24">
        <f t="shared" si="5"/>
        <v>34</v>
      </c>
      <c r="I62" s="24">
        <f t="shared" si="0"/>
        <v>121.42857142857142</v>
      </c>
      <c r="J62" s="21">
        <f t="shared" si="11"/>
        <v>17</v>
      </c>
      <c r="K62" s="29">
        <f t="shared" si="9"/>
        <v>11.333333333333334</v>
      </c>
      <c r="L62" s="21">
        <f t="shared" si="10"/>
        <v>5.666666666666667</v>
      </c>
      <c r="M62" s="21">
        <f t="shared" si="7"/>
        <v>2.2666666666666666</v>
      </c>
      <c r="N62" s="21">
        <f t="shared" si="8"/>
        <v>1.1333333333333333</v>
      </c>
    </row>
    <row r="63" spans="1:14" x14ac:dyDescent="0.25">
      <c r="A63" s="25" t="s">
        <v>16</v>
      </c>
      <c r="B63" s="26" t="s">
        <v>53</v>
      </c>
      <c r="C63" s="26" t="s">
        <v>7</v>
      </c>
      <c r="D63" s="26" t="s">
        <v>74</v>
      </c>
      <c r="E63" s="30">
        <v>512</v>
      </c>
      <c r="F63" s="24">
        <f t="shared" si="3"/>
        <v>341.33333333333331</v>
      </c>
      <c r="G63" s="24">
        <f t="shared" si="4"/>
        <v>170.66666666666666</v>
      </c>
      <c r="H63" s="24">
        <f t="shared" si="5"/>
        <v>68.266666666666666</v>
      </c>
      <c r="I63" s="24">
        <f t="shared" si="0"/>
        <v>243.8095238095238</v>
      </c>
      <c r="J63" s="21">
        <f t="shared" si="11"/>
        <v>34.133333333333333</v>
      </c>
      <c r="K63" s="29">
        <f t="shared" si="9"/>
        <v>22.755555555555556</v>
      </c>
      <c r="L63" s="21">
        <f t="shared" si="10"/>
        <v>11.377777777777778</v>
      </c>
      <c r="M63" s="21">
        <f t="shared" si="7"/>
        <v>4.5511111111111111</v>
      </c>
      <c r="N63" s="21">
        <f t="shared" si="8"/>
        <v>2.2755555555555556</v>
      </c>
    </row>
    <row r="64" spans="1:14" x14ac:dyDescent="0.25">
      <c r="A64" s="25" t="s">
        <v>16</v>
      </c>
      <c r="B64" s="26" t="s">
        <v>53</v>
      </c>
      <c r="C64" s="26" t="s">
        <v>7</v>
      </c>
      <c r="D64" s="26" t="s">
        <v>73</v>
      </c>
      <c r="E64" s="30">
        <v>725</v>
      </c>
      <c r="F64" s="24">
        <f t="shared" si="3"/>
        <v>483.33333333333331</v>
      </c>
      <c r="G64" s="24">
        <f t="shared" si="4"/>
        <v>241.66666666666666</v>
      </c>
      <c r="H64" s="24">
        <f t="shared" si="5"/>
        <v>96.666666666666657</v>
      </c>
      <c r="I64" s="24">
        <f t="shared" si="0"/>
        <v>345.23809523809524</v>
      </c>
      <c r="J64" s="21">
        <f t="shared" si="11"/>
        <v>48.333333333333329</v>
      </c>
      <c r="K64" s="29">
        <f t="shared" si="9"/>
        <v>32.222222222222221</v>
      </c>
      <c r="L64" s="21">
        <f t="shared" si="10"/>
        <v>16.111111111111111</v>
      </c>
      <c r="M64" s="21">
        <f t="shared" si="7"/>
        <v>6.4444444444444446</v>
      </c>
      <c r="N64" s="21">
        <f t="shared" si="8"/>
        <v>3.2222222222222223</v>
      </c>
    </row>
    <row r="65" spans="1:14" x14ac:dyDescent="0.25">
      <c r="A65" s="25" t="s">
        <v>16</v>
      </c>
      <c r="B65" s="26" t="s">
        <v>53</v>
      </c>
      <c r="C65" s="26" t="s">
        <v>7</v>
      </c>
      <c r="D65" s="26" t="s">
        <v>75</v>
      </c>
      <c r="E65" s="30">
        <v>442</v>
      </c>
      <c r="F65" s="24">
        <f t="shared" si="3"/>
        <v>294.66666666666669</v>
      </c>
      <c r="G65" s="24">
        <f t="shared" si="4"/>
        <v>147.33333333333334</v>
      </c>
      <c r="H65" s="24">
        <f t="shared" si="5"/>
        <v>58.933333333333337</v>
      </c>
      <c r="I65" s="24">
        <f t="shared" si="0"/>
        <v>210.47619047619045</v>
      </c>
      <c r="J65" s="21">
        <f t="shared" si="11"/>
        <v>29.466666666666669</v>
      </c>
      <c r="K65" s="29">
        <f t="shared" si="9"/>
        <v>19.644444444444446</v>
      </c>
      <c r="L65" s="21">
        <f t="shared" si="10"/>
        <v>9.8222222222222229</v>
      </c>
      <c r="M65" s="21">
        <f t="shared" si="7"/>
        <v>3.9288888888888893</v>
      </c>
      <c r="N65" s="21">
        <f t="shared" si="8"/>
        <v>1.9644444444444447</v>
      </c>
    </row>
    <row r="66" spans="1:14" x14ac:dyDescent="0.25">
      <c r="A66" s="25" t="s">
        <v>16</v>
      </c>
      <c r="B66" s="26" t="s">
        <v>53</v>
      </c>
      <c r="C66" s="26" t="s">
        <v>7</v>
      </c>
      <c r="D66" s="26" t="s">
        <v>77</v>
      </c>
      <c r="E66" s="30">
        <v>644</v>
      </c>
      <c r="F66" s="24">
        <f t="shared" si="3"/>
        <v>429.33333333333331</v>
      </c>
      <c r="G66" s="24">
        <f t="shared" si="4"/>
        <v>214.66666666666666</v>
      </c>
      <c r="H66" s="24">
        <f t="shared" si="5"/>
        <v>85.86666666666666</v>
      </c>
      <c r="I66" s="24">
        <f t="shared" si="0"/>
        <v>306.66666666666663</v>
      </c>
      <c r="J66" s="21">
        <f t="shared" si="11"/>
        <v>42.93333333333333</v>
      </c>
      <c r="K66" s="29">
        <f t="shared" si="9"/>
        <v>28.62222222222222</v>
      </c>
      <c r="L66" s="21">
        <f t="shared" si="10"/>
        <v>14.31111111111111</v>
      </c>
      <c r="M66" s="21">
        <f t="shared" si="7"/>
        <v>5.724444444444444</v>
      </c>
      <c r="N66" s="21">
        <f t="shared" si="8"/>
        <v>2.862222222222222</v>
      </c>
    </row>
    <row r="67" spans="1:14" x14ac:dyDescent="0.25">
      <c r="A67" s="25" t="s">
        <v>16</v>
      </c>
      <c r="B67" s="26" t="s">
        <v>53</v>
      </c>
      <c r="C67" s="26" t="s">
        <v>7</v>
      </c>
      <c r="D67" s="26" t="s">
        <v>76</v>
      </c>
      <c r="E67" s="30">
        <v>512</v>
      </c>
      <c r="F67" s="24">
        <f t="shared" si="3"/>
        <v>341.33333333333331</v>
      </c>
      <c r="G67" s="24">
        <f t="shared" si="4"/>
        <v>170.66666666666666</v>
      </c>
      <c r="H67" s="24">
        <f t="shared" si="5"/>
        <v>68.266666666666666</v>
      </c>
      <c r="I67" s="24">
        <f t="shared" si="0"/>
        <v>243.8095238095238</v>
      </c>
      <c r="J67" s="21">
        <f t="shared" si="11"/>
        <v>34.133333333333333</v>
      </c>
      <c r="K67" s="29">
        <f t="shared" si="9"/>
        <v>22.755555555555556</v>
      </c>
      <c r="L67" s="21">
        <f t="shared" si="10"/>
        <v>11.377777777777778</v>
      </c>
      <c r="M67" s="21">
        <f t="shared" si="7"/>
        <v>4.5511111111111111</v>
      </c>
      <c r="N67" s="21">
        <f t="shared" si="8"/>
        <v>2.2755555555555556</v>
      </c>
    </row>
    <row r="68" spans="1:14" x14ac:dyDescent="0.25">
      <c r="A68" s="25" t="s">
        <v>16</v>
      </c>
      <c r="B68" s="26" t="s">
        <v>53</v>
      </c>
      <c r="C68" s="26" t="s">
        <v>7</v>
      </c>
      <c r="D68" s="26" t="s">
        <v>78</v>
      </c>
      <c r="E68" s="30">
        <v>715</v>
      </c>
      <c r="F68" s="24">
        <f t="shared" si="3"/>
        <v>476.66666666666669</v>
      </c>
      <c r="G68" s="24">
        <f t="shared" si="4"/>
        <v>238.33333333333334</v>
      </c>
      <c r="H68" s="24">
        <f t="shared" si="5"/>
        <v>95.333333333333343</v>
      </c>
      <c r="I68" s="24">
        <f t="shared" ref="I68:I103" si="12">E68/2.1</f>
        <v>340.47619047619048</v>
      </c>
      <c r="J68" s="21">
        <f t="shared" si="11"/>
        <v>47.666666666666671</v>
      </c>
      <c r="K68" s="29">
        <f t="shared" ref="K68:K99" si="13">J68/1.5</f>
        <v>31.777777777777782</v>
      </c>
      <c r="L68" s="21">
        <f t="shared" ref="L68:L102" si="14">J68/3</f>
        <v>15.888888888888891</v>
      </c>
      <c r="M68" s="21">
        <f t="shared" si="7"/>
        <v>6.3555555555555561</v>
      </c>
      <c r="N68" s="21">
        <f t="shared" si="8"/>
        <v>3.177777777777778</v>
      </c>
    </row>
    <row r="69" spans="1:14" x14ac:dyDescent="0.25">
      <c r="A69" s="25" t="s">
        <v>16</v>
      </c>
      <c r="B69" s="26" t="s">
        <v>53</v>
      </c>
      <c r="C69" s="26" t="s">
        <v>8</v>
      </c>
      <c r="D69" s="26" t="s">
        <v>79</v>
      </c>
      <c r="E69" s="28" t="s">
        <v>115</v>
      </c>
      <c r="F69" s="24" t="e">
        <f t="shared" ref="F69:F103" si="15">E69/1.5</f>
        <v>#VALUE!</v>
      </c>
      <c r="G69" s="24" t="e">
        <f t="shared" ref="G69:G103" si="16">E69/3</f>
        <v>#VALUE!</v>
      </c>
      <c r="H69" s="24" t="e">
        <f t="shared" ref="H69:H103" si="17">F69/5</f>
        <v>#VALUE!</v>
      </c>
      <c r="I69" s="24" t="e">
        <f t="shared" si="12"/>
        <v>#VALUE!</v>
      </c>
      <c r="J69" s="21" t="e">
        <f t="shared" ref="J69:J103" si="18">G69/5</f>
        <v>#VALUE!</v>
      </c>
      <c r="K69" s="29" t="e">
        <f t="shared" si="13"/>
        <v>#VALUE!</v>
      </c>
      <c r="L69" s="21" t="e">
        <f t="shared" si="14"/>
        <v>#VALUE!</v>
      </c>
      <c r="M69" s="21" t="e">
        <f t="shared" ref="M69:M102" si="19">K69/5</f>
        <v>#VALUE!</v>
      </c>
      <c r="N69" s="21" t="e">
        <f t="shared" ref="N69:N102" si="20">L69/5</f>
        <v>#VALUE!</v>
      </c>
    </row>
    <row r="70" spans="1:14" x14ac:dyDescent="0.25">
      <c r="A70" s="25" t="s">
        <v>16</v>
      </c>
      <c r="B70" s="26" t="s">
        <v>53</v>
      </c>
      <c r="C70" s="26" t="s">
        <v>8</v>
      </c>
      <c r="D70" s="26" t="s">
        <v>83</v>
      </c>
      <c r="E70" s="28" t="s">
        <v>115</v>
      </c>
      <c r="F70" s="24" t="e">
        <f t="shared" si="15"/>
        <v>#VALUE!</v>
      </c>
      <c r="G70" s="24" t="e">
        <f t="shared" si="16"/>
        <v>#VALUE!</v>
      </c>
      <c r="H70" s="24" t="e">
        <f t="shared" si="17"/>
        <v>#VALUE!</v>
      </c>
      <c r="I70" s="24" t="e">
        <f t="shared" si="12"/>
        <v>#VALUE!</v>
      </c>
      <c r="J70" s="21" t="e">
        <f t="shared" si="18"/>
        <v>#VALUE!</v>
      </c>
      <c r="K70" s="29" t="e">
        <f t="shared" si="13"/>
        <v>#VALUE!</v>
      </c>
      <c r="L70" s="21" t="e">
        <f t="shared" si="14"/>
        <v>#VALUE!</v>
      </c>
      <c r="M70" s="21" t="e">
        <f t="shared" si="19"/>
        <v>#VALUE!</v>
      </c>
      <c r="N70" s="21" t="e">
        <f t="shared" si="20"/>
        <v>#VALUE!</v>
      </c>
    </row>
    <row r="71" spans="1:14" x14ac:dyDescent="0.25">
      <c r="A71" s="25" t="s">
        <v>16</v>
      </c>
      <c r="B71" s="26" t="s">
        <v>53</v>
      </c>
      <c r="C71" s="26" t="s">
        <v>8</v>
      </c>
      <c r="D71" s="26" t="s">
        <v>87</v>
      </c>
      <c r="E71" s="28" t="s">
        <v>115</v>
      </c>
      <c r="F71" s="24" t="e">
        <f t="shared" si="15"/>
        <v>#VALUE!</v>
      </c>
      <c r="G71" s="24" t="e">
        <f t="shared" si="16"/>
        <v>#VALUE!</v>
      </c>
      <c r="H71" s="24" t="e">
        <f t="shared" si="17"/>
        <v>#VALUE!</v>
      </c>
      <c r="I71" s="24" t="e">
        <f t="shared" si="12"/>
        <v>#VALUE!</v>
      </c>
      <c r="J71" s="21" t="e">
        <f t="shared" si="18"/>
        <v>#VALUE!</v>
      </c>
      <c r="K71" s="29" t="e">
        <f t="shared" si="13"/>
        <v>#VALUE!</v>
      </c>
      <c r="L71" s="21" t="e">
        <f t="shared" si="14"/>
        <v>#VALUE!</v>
      </c>
      <c r="M71" s="21" t="e">
        <f t="shared" si="19"/>
        <v>#VALUE!</v>
      </c>
      <c r="N71" s="21" t="e">
        <f t="shared" si="20"/>
        <v>#VALUE!</v>
      </c>
    </row>
    <row r="72" spans="1:14" x14ac:dyDescent="0.25">
      <c r="A72" s="25" t="s">
        <v>16</v>
      </c>
      <c r="B72" s="26" t="s">
        <v>53</v>
      </c>
      <c r="C72" s="26" t="s">
        <v>8</v>
      </c>
      <c r="D72" s="26" t="s">
        <v>80</v>
      </c>
      <c r="E72" s="31" t="s">
        <v>115</v>
      </c>
      <c r="F72" s="24" t="e">
        <f t="shared" si="15"/>
        <v>#VALUE!</v>
      </c>
      <c r="G72" s="24" t="e">
        <f t="shared" si="16"/>
        <v>#VALUE!</v>
      </c>
      <c r="H72" s="24" t="e">
        <f t="shared" si="17"/>
        <v>#VALUE!</v>
      </c>
      <c r="I72" s="24" t="e">
        <f t="shared" si="12"/>
        <v>#VALUE!</v>
      </c>
      <c r="J72" s="21" t="e">
        <f t="shared" si="18"/>
        <v>#VALUE!</v>
      </c>
      <c r="K72" s="29" t="e">
        <f t="shared" si="13"/>
        <v>#VALUE!</v>
      </c>
      <c r="L72" s="21" t="e">
        <f t="shared" si="14"/>
        <v>#VALUE!</v>
      </c>
      <c r="M72" s="21" t="e">
        <f t="shared" si="19"/>
        <v>#VALUE!</v>
      </c>
      <c r="N72" s="21" t="e">
        <f t="shared" si="20"/>
        <v>#VALUE!</v>
      </c>
    </row>
    <row r="73" spans="1:14" x14ac:dyDescent="0.25">
      <c r="A73" s="25" t="s">
        <v>16</v>
      </c>
      <c r="B73" s="26" t="s">
        <v>53</v>
      </c>
      <c r="C73" s="26" t="s">
        <v>8</v>
      </c>
      <c r="D73" s="26" t="s">
        <v>84</v>
      </c>
      <c r="E73" s="30">
        <v>1554</v>
      </c>
      <c r="F73" s="24">
        <f t="shared" si="15"/>
        <v>1036</v>
      </c>
      <c r="G73" s="24">
        <f t="shared" si="16"/>
        <v>518</v>
      </c>
      <c r="H73" s="24">
        <f t="shared" si="17"/>
        <v>207.2</v>
      </c>
      <c r="I73" s="24">
        <f t="shared" si="12"/>
        <v>740</v>
      </c>
      <c r="J73" s="21">
        <f t="shared" si="18"/>
        <v>103.6</v>
      </c>
      <c r="K73" s="29">
        <f t="shared" si="13"/>
        <v>69.066666666666663</v>
      </c>
      <c r="L73" s="21">
        <f t="shared" si="14"/>
        <v>34.533333333333331</v>
      </c>
      <c r="M73" s="21">
        <f t="shared" si="19"/>
        <v>13.813333333333333</v>
      </c>
      <c r="N73" s="21">
        <f t="shared" si="20"/>
        <v>6.9066666666666663</v>
      </c>
    </row>
    <row r="74" spans="1:14" x14ac:dyDescent="0.25">
      <c r="A74" s="25" t="s">
        <v>16</v>
      </c>
      <c r="B74" s="26" t="s">
        <v>53</v>
      </c>
      <c r="C74" s="26" t="s">
        <v>8</v>
      </c>
      <c r="D74" s="26" t="s">
        <v>81</v>
      </c>
      <c r="E74" s="30">
        <v>777</v>
      </c>
      <c r="F74" s="24">
        <f t="shared" si="15"/>
        <v>518</v>
      </c>
      <c r="G74" s="24">
        <f t="shared" si="16"/>
        <v>259</v>
      </c>
      <c r="H74" s="24">
        <f t="shared" si="17"/>
        <v>103.6</v>
      </c>
      <c r="I74" s="24">
        <f t="shared" si="12"/>
        <v>370</v>
      </c>
      <c r="J74" s="21">
        <f t="shared" si="18"/>
        <v>51.8</v>
      </c>
      <c r="K74" s="29">
        <f t="shared" si="13"/>
        <v>34.533333333333331</v>
      </c>
      <c r="L74" s="21">
        <f t="shared" si="14"/>
        <v>17.266666666666666</v>
      </c>
      <c r="M74" s="21">
        <f t="shared" si="19"/>
        <v>6.9066666666666663</v>
      </c>
      <c r="N74" s="21">
        <f t="shared" si="20"/>
        <v>3.4533333333333331</v>
      </c>
    </row>
    <row r="75" spans="1:14" x14ac:dyDescent="0.25">
      <c r="A75" s="25" t="s">
        <v>16</v>
      </c>
      <c r="B75" s="26" t="s">
        <v>53</v>
      </c>
      <c r="C75" s="26" t="s">
        <v>8</v>
      </c>
      <c r="D75" s="26" t="s">
        <v>85</v>
      </c>
      <c r="E75" s="30">
        <v>933</v>
      </c>
      <c r="F75" s="24">
        <f t="shared" si="15"/>
        <v>622</v>
      </c>
      <c r="G75" s="24">
        <f t="shared" si="16"/>
        <v>311</v>
      </c>
      <c r="H75" s="24">
        <f t="shared" si="17"/>
        <v>124.4</v>
      </c>
      <c r="I75" s="24">
        <f t="shared" si="12"/>
        <v>444.28571428571428</v>
      </c>
      <c r="J75" s="21">
        <f t="shared" si="18"/>
        <v>62.2</v>
      </c>
      <c r="K75" s="29">
        <f t="shared" si="13"/>
        <v>41.466666666666669</v>
      </c>
      <c r="L75" s="21">
        <f t="shared" si="14"/>
        <v>20.733333333333334</v>
      </c>
      <c r="M75" s="21">
        <f t="shared" si="19"/>
        <v>8.293333333333333</v>
      </c>
      <c r="N75" s="21">
        <f t="shared" si="20"/>
        <v>4.1466666666666665</v>
      </c>
    </row>
    <row r="76" spans="1:14" x14ac:dyDescent="0.25">
      <c r="A76" s="25" t="s">
        <v>16</v>
      </c>
      <c r="B76" s="26" t="s">
        <v>53</v>
      </c>
      <c r="C76" s="26" t="s">
        <v>8</v>
      </c>
      <c r="D76" s="26" t="s">
        <v>88</v>
      </c>
      <c r="E76" s="30">
        <v>1792</v>
      </c>
      <c r="F76" s="24">
        <f t="shared" si="15"/>
        <v>1194.6666666666667</v>
      </c>
      <c r="G76" s="24">
        <f t="shared" si="16"/>
        <v>597.33333333333337</v>
      </c>
      <c r="H76" s="24">
        <f t="shared" si="17"/>
        <v>238.93333333333334</v>
      </c>
      <c r="I76" s="24">
        <f t="shared" si="12"/>
        <v>853.33333333333326</v>
      </c>
      <c r="J76" s="21">
        <f t="shared" si="18"/>
        <v>119.46666666666667</v>
      </c>
      <c r="K76" s="29">
        <f t="shared" si="13"/>
        <v>79.644444444444446</v>
      </c>
      <c r="L76" s="21">
        <f t="shared" si="14"/>
        <v>39.822222222222223</v>
      </c>
      <c r="M76" s="21">
        <f t="shared" si="19"/>
        <v>15.928888888888888</v>
      </c>
      <c r="N76" s="21">
        <f t="shared" si="20"/>
        <v>7.9644444444444442</v>
      </c>
    </row>
    <row r="77" spans="1:14" x14ac:dyDescent="0.25">
      <c r="A77" s="25" t="s">
        <v>16</v>
      </c>
      <c r="B77" s="26" t="s">
        <v>53</v>
      </c>
      <c r="C77" s="26" t="s">
        <v>8</v>
      </c>
      <c r="D77" s="26" t="s">
        <v>82</v>
      </c>
      <c r="E77" s="30">
        <v>985</v>
      </c>
      <c r="F77" s="24">
        <f t="shared" si="15"/>
        <v>656.66666666666663</v>
      </c>
      <c r="G77" s="24">
        <f t="shared" si="16"/>
        <v>328.33333333333331</v>
      </c>
      <c r="H77" s="24">
        <f t="shared" si="17"/>
        <v>131.33333333333331</v>
      </c>
      <c r="I77" s="24">
        <f t="shared" si="12"/>
        <v>469.04761904761904</v>
      </c>
      <c r="J77" s="21">
        <f t="shared" si="18"/>
        <v>65.666666666666657</v>
      </c>
      <c r="K77" s="29">
        <f t="shared" si="13"/>
        <v>43.777777777777771</v>
      </c>
      <c r="L77" s="21">
        <f t="shared" si="14"/>
        <v>21.888888888888886</v>
      </c>
      <c r="M77" s="21">
        <f t="shared" si="19"/>
        <v>8.7555555555555546</v>
      </c>
      <c r="N77" s="21">
        <f t="shared" si="20"/>
        <v>4.3777777777777773</v>
      </c>
    </row>
    <row r="78" spans="1:14" x14ac:dyDescent="0.25">
      <c r="A78" s="25" t="s">
        <v>16</v>
      </c>
      <c r="B78" s="26" t="s">
        <v>53</v>
      </c>
      <c r="C78" s="26" t="s">
        <v>8</v>
      </c>
      <c r="D78" s="26" t="s">
        <v>86</v>
      </c>
      <c r="E78" s="30">
        <v>1989</v>
      </c>
      <c r="F78" s="24">
        <f t="shared" si="15"/>
        <v>1326</v>
      </c>
      <c r="G78" s="24">
        <f t="shared" si="16"/>
        <v>663</v>
      </c>
      <c r="H78" s="24">
        <f t="shared" si="17"/>
        <v>265.2</v>
      </c>
      <c r="I78" s="24">
        <f t="shared" si="12"/>
        <v>947.14285714285711</v>
      </c>
      <c r="J78" s="21">
        <f t="shared" si="18"/>
        <v>132.6</v>
      </c>
      <c r="K78" s="29">
        <f t="shared" si="13"/>
        <v>88.399999999999991</v>
      </c>
      <c r="L78" s="21">
        <f t="shared" si="14"/>
        <v>44.199999999999996</v>
      </c>
      <c r="M78" s="21">
        <f t="shared" si="19"/>
        <v>17.68</v>
      </c>
      <c r="N78" s="21">
        <f t="shared" si="20"/>
        <v>8.84</v>
      </c>
    </row>
    <row r="79" spans="1:14" x14ac:dyDescent="0.25">
      <c r="A79" s="25" t="s">
        <v>16</v>
      </c>
      <c r="B79" s="26" t="s">
        <v>53</v>
      </c>
      <c r="C79" s="26" t="s">
        <v>8</v>
      </c>
      <c r="D79" s="26" t="s">
        <v>89</v>
      </c>
      <c r="E79" s="30">
        <v>777</v>
      </c>
      <c r="F79" s="24">
        <f t="shared" si="15"/>
        <v>518</v>
      </c>
      <c r="G79" s="24">
        <f t="shared" si="16"/>
        <v>259</v>
      </c>
      <c r="H79" s="24">
        <f t="shared" si="17"/>
        <v>103.6</v>
      </c>
      <c r="I79" s="24">
        <f t="shared" si="12"/>
        <v>370</v>
      </c>
      <c r="J79" s="21">
        <f t="shared" si="18"/>
        <v>51.8</v>
      </c>
      <c r="K79" s="29">
        <f t="shared" si="13"/>
        <v>34.533333333333331</v>
      </c>
      <c r="L79" s="21">
        <f t="shared" si="14"/>
        <v>17.266666666666666</v>
      </c>
      <c r="M79" s="21">
        <f t="shared" si="19"/>
        <v>6.9066666666666663</v>
      </c>
      <c r="N79" s="21">
        <f t="shared" si="20"/>
        <v>3.4533333333333331</v>
      </c>
    </row>
    <row r="80" spans="1:14" x14ac:dyDescent="0.25">
      <c r="A80" s="25" t="s">
        <v>16</v>
      </c>
      <c r="B80" s="26" t="s">
        <v>53</v>
      </c>
      <c r="C80" s="26" t="s">
        <v>8</v>
      </c>
      <c r="D80" s="26" t="s">
        <v>90</v>
      </c>
      <c r="E80" s="30">
        <v>933</v>
      </c>
      <c r="F80" s="24">
        <f t="shared" si="15"/>
        <v>622</v>
      </c>
      <c r="G80" s="24">
        <f t="shared" si="16"/>
        <v>311</v>
      </c>
      <c r="H80" s="24">
        <f t="shared" si="17"/>
        <v>124.4</v>
      </c>
      <c r="I80" s="24">
        <f t="shared" si="12"/>
        <v>444.28571428571428</v>
      </c>
      <c r="J80" s="21">
        <f t="shared" si="18"/>
        <v>62.2</v>
      </c>
      <c r="K80" s="29">
        <f t="shared" si="13"/>
        <v>41.466666666666669</v>
      </c>
      <c r="L80" s="21">
        <f t="shared" si="14"/>
        <v>20.733333333333334</v>
      </c>
      <c r="M80" s="21">
        <f t="shared" si="19"/>
        <v>8.293333333333333</v>
      </c>
      <c r="N80" s="21">
        <f t="shared" si="20"/>
        <v>4.1466666666666665</v>
      </c>
    </row>
    <row r="81" spans="1:14" x14ac:dyDescent="0.25">
      <c r="A81" s="25" t="s">
        <v>16</v>
      </c>
      <c r="B81" s="26" t="s">
        <v>53</v>
      </c>
      <c r="C81" s="26" t="s">
        <v>8</v>
      </c>
      <c r="D81" s="26" t="s">
        <v>91</v>
      </c>
      <c r="E81" s="30">
        <v>1505</v>
      </c>
      <c r="F81" s="24">
        <f t="shared" si="15"/>
        <v>1003.3333333333334</v>
      </c>
      <c r="G81" s="24">
        <f t="shared" si="16"/>
        <v>501.66666666666669</v>
      </c>
      <c r="H81" s="24">
        <f t="shared" si="17"/>
        <v>200.66666666666669</v>
      </c>
      <c r="I81" s="24">
        <f t="shared" si="12"/>
        <v>716.66666666666663</v>
      </c>
      <c r="J81" s="21">
        <f t="shared" si="18"/>
        <v>100.33333333333334</v>
      </c>
      <c r="K81" s="29">
        <f t="shared" si="13"/>
        <v>66.8888888888889</v>
      </c>
      <c r="L81" s="21">
        <f t="shared" si="14"/>
        <v>33.44444444444445</v>
      </c>
      <c r="M81" s="21">
        <f t="shared" si="19"/>
        <v>13.37777777777778</v>
      </c>
      <c r="N81" s="21">
        <f t="shared" si="20"/>
        <v>6.68888888888889</v>
      </c>
    </row>
    <row r="82" spans="1:14" x14ac:dyDescent="0.25">
      <c r="A82" s="25" t="s">
        <v>16</v>
      </c>
      <c r="B82" s="26" t="s">
        <v>53</v>
      </c>
      <c r="C82" s="26" t="s">
        <v>8</v>
      </c>
      <c r="D82" s="26" t="s">
        <v>92</v>
      </c>
      <c r="E82" s="30">
        <v>777</v>
      </c>
      <c r="F82" s="24">
        <f t="shared" si="15"/>
        <v>518</v>
      </c>
      <c r="G82" s="24">
        <f t="shared" si="16"/>
        <v>259</v>
      </c>
      <c r="H82" s="24">
        <f t="shared" si="17"/>
        <v>103.6</v>
      </c>
      <c r="I82" s="24">
        <f t="shared" si="12"/>
        <v>370</v>
      </c>
      <c r="J82" s="21">
        <f t="shared" si="18"/>
        <v>51.8</v>
      </c>
      <c r="K82" s="29">
        <f t="shared" si="13"/>
        <v>34.533333333333331</v>
      </c>
      <c r="L82" s="21">
        <f t="shared" si="14"/>
        <v>17.266666666666666</v>
      </c>
      <c r="M82" s="21">
        <f t="shared" si="19"/>
        <v>6.9066666666666663</v>
      </c>
      <c r="N82" s="21">
        <f t="shared" si="20"/>
        <v>3.4533333333333331</v>
      </c>
    </row>
    <row r="83" spans="1:14" x14ac:dyDescent="0.25">
      <c r="A83" s="25" t="s">
        <v>16</v>
      </c>
      <c r="B83" s="26" t="s">
        <v>53</v>
      </c>
      <c r="C83" s="26" t="s">
        <v>8</v>
      </c>
      <c r="D83" s="26" t="s">
        <v>93</v>
      </c>
      <c r="E83" s="30">
        <v>933</v>
      </c>
      <c r="F83" s="24">
        <f t="shared" si="15"/>
        <v>622</v>
      </c>
      <c r="G83" s="24">
        <f t="shared" si="16"/>
        <v>311</v>
      </c>
      <c r="H83" s="24">
        <f t="shared" si="17"/>
        <v>124.4</v>
      </c>
      <c r="I83" s="24">
        <f t="shared" si="12"/>
        <v>444.28571428571428</v>
      </c>
      <c r="J83" s="21">
        <f t="shared" si="18"/>
        <v>62.2</v>
      </c>
      <c r="K83" s="29">
        <f t="shared" si="13"/>
        <v>41.466666666666669</v>
      </c>
      <c r="L83" s="21">
        <f t="shared" si="14"/>
        <v>20.733333333333334</v>
      </c>
      <c r="M83" s="21">
        <f t="shared" si="19"/>
        <v>8.293333333333333</v>
      </c>
      <c r="N83" s="21">
        <f t="shared" si="20"/>
        <v>4.1466666666666665</v>
      </c>
    </row>
    <row r="84" spans="1:14" x14ac:dyDescent="0.25">
      <c r="A84" s="25" t="s">
        <v>16</v>
      </c>
      <c r="B84" s="26" t="s">
        <v>53</v>
      </c>
      <c r="C84" s="26" t="s">
        <v>37</v>
      </c>
      <c r="D84" s="26" t="s">
        <v>94</v>
      </c>
      <c r="E84" s="30">
        <v>1037</v>
      </c>
      <c r="F84" s="24">
        <f t="shared" si="15"/>
        <v>691.33333333333337</v>
      </c>
      <c r="G84" s="24">
        <f t="shared" si="16"/>
        <v>345.66666666666669</v>
      </c>
      <c r="H84" s="24">
        <f t="shared" si="17"/>
        <v>138.26666666666668</v>
      </c>
      <c r="I84" s="24">
        <f t="shared" si="12"/>
        <v>493.8095238095238</v>
      </c>
      <c r="J84" s="21">
        <f t="shared" si="18"/>
        <v>69.13333333333334</v>
      </c>
      <c r="K84" s="29">
        <f t="shared" si="13"/>
        <v>46.088888888888896</v>
      </c>
      <c r="L84" s="21">
        <f t="shared" si="14"/>
        <v>23.044444444444448</v>
      </c>
      <c r="M84" s="21">
        <f t="shared" si="19"/>
        <v>9.2177777777777798</v>
      </c>
      <c r="N84" s="21">
        <f t="shared" si="20"/>
        <v>4.6088888888888899</v>
      </c>
    </row>
    <row r="85" spans="1:14" x14ac:dyDescent="0.25">
      <c r="A85" s="25" t="s">
        <v>16</v>
      </c>
      <c r="B85" s="26" t="s">
        <v>53</v>
      </c>
      <c r="C85" s="26" t="s">
        <v>37</v>
      </c>
      <c r="D85" s="26" t="s">
        <v>95</v>
      </c>
      <c r="E85" s="30">
        <v>1297</v>
      </c>
      <c r="F85" s="24">
        <f t="shared" si="15"/>
        <v>864.66666666666663</v>
      </c>
      <c r="G85" s="24">
        <f t="shared" si="16"/>
        <v>432.33333333333331</v>
      </c>
      <c r="H85" s="24">
        <f t="shared" si="17"/>
        <v>172.93333333333334</v>
      </c>
      <c r="I85" s="24">
        <f t="shared" si="12"/>
        <v>617.61904761904759</v>
      </c>
      <c r="J85" s="21">
        <f t="shared" si="18"/>
        <v>86.466666666666669</v>
      </c>
      <c r="K85" s="29">
        <f t="shared" si="13"/>
        <v>57.644444444444446</v>
      </c>
      <c r="L85" s="21">
        <f t="shared" si="14"/>
        <v>28.822222222222223</v>
      </c>
      <c r="M85" s="21">
        <f t="shared" si="19"/>
        <v>11.52888888888889</v>
      </c>
      <c r="N85" s="21">
        <f t="shared" si="20"/>
        <v>5.7644444444444449</v>
      </c>
    </row>
    <row r="86" spans="1:14" x14ac:dyDescent="0.25">
      <c r="A86" s="25" t="s">
        <v>16</v>
      </c>
      <c r="B86" s="26" t="s">
        <v>53</v>
      </c>
      <c r="C86" s="26" t="s">
        <v>37</v>
      </c>
      <c r="D86" s="26" t="s">
        <v>97</v>
      </c>
      <c r="E86" s="30">
        <v>1294</v>
      </c>
      <c r="F86" s="24">
        <f t="shared" si="15"/>
        <v>862.66666666666663</v>
      </c>
      <c r="G86" s="24">
        <f t="shared" si="16"/>
        <v>431.33333333333331</v>
      </c>
      <c r="H86" s="24">
        <f t="shared" si="17"/>
        <v>172.53333333333333</v>
      </c>
      <c r="I86" s="24">
        <f t="shared" si="12"/>
        <v>616.19047619047615</v>
      </c>
      <c r="J86" s="21">
        <f t="shared" si="18"/>
        <v>86.266666666666666</v>
      </c>
      <c r="K86" s="29">
        <f t="shared" si="13"/>
        <v>57.511111111111113</v>
      </c>
      <c r="L86" s="21">
        <f t="shared" si="14"/>
        <v>28.755555555555556</v>
      </c>
      <c r="M86" s="21">
        <f t="shared" si="19"/>
        <v>11.502222222222223</v>
      </c>
      <c r="N86" s="21">
        <f t="shared" si="20"/>
        <v>5.7511111111111113</v>
      </c>
    </row>
    <row r="87" spans="1:14" x14ac:dyDescent="0.25">
      <c r="A87" s="25" t="s">
        <v>16</v>
      </c>
      <c r="B87" s="26" t="s">
        <v>53</v>
      </c>
      <c r="C87" s="26" t="s">
        <v>37</v>
      </c>
      <c r="D87" s="26" t="s">
        <v>96</v>
      </c>
      <c r="E87" s="30">
        <v>1297</v>
      </c>
      <c r="F87" s="24">
        <f t="shared" si="15"/>
        <v>864.66666666666663</v>
      </c>
      <c r="G87" s="24">
        <f t="shared" si="16"/>
        <v>432.33333333333331</v>
      </c>
      <c r="H87" s="24">
        <f t="shared" si="17"/>
        <v>172.93333333333334</v>
      </c>
      <c r="I87" s="24">
        <f t="shared" si="12"/>
        <v>617.61904761904759</v>
      </c>
      <c r="J87" s="21">
        <f t="shared" si="18"/>
        <v>86.466666666666669</v>
      </c>
      <c r="K87" s="29">
        <f t="shared" si="13"/>
        <v>57.644444444444446</v>
      </c>
      <c r="L87" s="21">
        <f t="shared" si="14"/>
        <v>28.822222222222223</v>
      </c>
      <c r="M87" s="21">
        <f t="shared" si="19"/>
        <v>11.52888888888889</v>
      </c>
      <c r="N87" s="21">
        <f t="shared" si="20"/>
        <v>5.7644444444444449</v>
      </c>
    </row>
    <row r="88" spans="1:14" x14ac:dyDescent="0.25">
      <c r="A88" s="25" t="s">
        <v>16</v>
      </c>
      <c r="B88" s="26" t="s">
        <v>53</v>
      </c>
      <c r="C88" s="26" t="s">
        <v>37</v>
      </c>
      <c r="D88" s="26" t="s">
        <v>98</v>
      </c>
      <c r="E88" s="30">
        <v>1428</v>
      </c>
      <c r="F88" s="24">
        <f t="shared" si="15"/>
        <v>952</v>
      </c>
      <c r="G88" s="24">
        <f t="shared" si="16"/>
        <v>476</v>
      </c>
      <c r="H88" s="24">
        <f t="shared" si="17"/>
        <v>190.4</v>
      </c>
      <c r="I88" s="24">
        <f t="shared" si="12"/>
        <v>680</v>
      </c>
      <c r="J88" s="21">
        <f t="shared" si="18"/>
        <v>95.2</v>
      </c>
      <c r="K88" s="29">
        <f t="shared" si="13"/>
        <v>63.466666666666669</v>
      </c>
      <c r="L88" s="21">
        <f t="shared" si="14"/>
        <v>31.733333333333334</v>
      </c>
      <c r="M88" s="21">
        <f t="shared" si="19"/>
        <v>12.693333333333333</v>
      </c>
      <c r="N88" s="21">
        <f t="shared" si="20"/>
        <v>6.3466666666666667</v>
      </c>
    </row>
    <row r="89" spans="1:14" x14ac:dyDescent="0.25">
      <c r="A89" s="25" t="s">
        <v>16</v>
      </c>
      <c r="B89" s="26" t="s">
        <v>53</v>
      </c>
      <c r="C89" s="26" t="s">
        <v>37</v>
      </c>
      <c r="D89" s="26" t="s">
        <v>99</v>
      </c>
      <c r="E89" s="30">
        <v>1650</v>
      </c>
      <c r="F89" s="24">
        <f t="shared" si="15"/>
        <v>1100</v>
      </c>
      <c r="G89" s="24">
        <f t="shared" si="16"/>
        <v>550</v>
      </c>
      <c r="H89" s="24">
        <f t="shared" si="17"/>
        <v>220</v>
      </c>
      <c r="I89" s="24">
        <f t="shared" si="12"/>
        <v>785.71428571428567</v>
      </c>
      <c r="J89" s="21">
        <f t="shared" si="18"/>
        <v>110</v>
      </c>
      <c r="K89" s="29">
        <f t="shared" si="13"/>
        <v>73.333333333333329</v>
      </c>
      <c r="L89" s="21">
        <f t="shared" si="14"/>
        <v>36.666666666666664</v>
      </c>
      <c r="M89" s="21">
        <f t="shared" si="19"/>
        <v>14.666666666666666</v>
      </c>
      <c r="N89" s="21">
        <f t="shared" si="20"/>
        <v>7.333333333333333</v>
      </c>
    </row>
    <row r="90" spans="1:14" x14ac:dyDescent="0.25">
      <c r="A90" s="25" t="s">
        <v>16</v>
      </c>
      <c r="B90" s="26" t="s">
        <v>53</v>
      </c>
      <c r="C90" s="26" t="s">
        <v>37</v>
      </c>
      <c r="D90" s="26" t="s">
        <v>100</v>
      </c>
      <c r="E90" s="30">
        <v>2619</v>
      </c>
      <c r="F90" s="24">
        <f t="shared" si="15"/>
        <v>1746</v>
      </c>
      <c r="G90" s="24">
        <f t="shared" si="16"/>
        <v>873</v>
      </c>
      <c r="H90" s="24">
        <f t="shared" si="17"/>
        <v>349.2</v>
      </c>
      <c r="I90" s="24">
        <f t="shared" si="12"/>
        <v>1247.1428571428571</v>
      </c>
      <c r="J90" s="21">
        <f t="shared" si="18"/>
        <v>174.6</v>
      </c>
      <c r="K90" s="29">
        <f t="shared" si="13"/>
        <v>116.39999999999999</v>
      </c>
      <c r="L90" s="21">
        <f t="shared" si="14"/>
        <v>58.199999999999996</v>
      </c>
      <c r="M90" s="21">
        <f t="shared" si="19"/>
        <v>23.279999999999998</v>
      </c>
      <c r="N90" s="21">
        <f t="shared" si="20"/>
        <v>11.639999999999999</v>
      </c>
    </row>
    <row r="91" spans="1:14" x14ac:dyDescent="0.25">
      <c r="A91" s="25" t="s">
        <v>16</v>
      </c>
      <c r="B91" s="26" t="s">
        <v>53</v>
      </c>
      <c r="C91" s="26" t="s">
        <v>37</v>
      </c>
      <c r="D91" s="26" t="s">
        <v>101</v>
      </c>
      <c r="E91" s="30">
        <v>2391</v>
      </c>
      <c r="F91" s="24">
        <f t="shared" si="15"/>
        <v>1594</v>
      </c>
      <c r="G91" s="24">
        <f t="shared" si="16"/>
        <v>797</v>
      </c>
      <c r="H91" s="24">
        <f t="shared" si="17"/>
        <v>318.8</v>
      </c>
      <c r="I91" s="24">
        <f t="shared" si="12"/>
        <v>1138.5714285714284</v>
      </c>
      <c r="J91" s="21">
        <f t="shared" si="18"/>
        <v>159.4</v>
      </c>
      <c r="K91" s="29">
        <f t="shared" si="13"/>
        <v>106.26666666666667</v>
      </c>
      <c r="L91" s="21">
        <f t="shared" si="14"/>
        <v>53.133333333333333</v>
      </c>
      <c r="M91" s="21">
        <f t="shared" si="19"/>
        <v>21.253333333333334</v>
      </c>
      <c r="N91" s="21">
        <f t="shared" si="20"/>
        <v>10.626666666666667</v>
      </c>
    </row>
    <row r="92" spans="1:14" x14ac:dyDescent="0.25">
      <c r="A92" s="25" t="s">
        <v>16</v>
      </c>
      <c r="B92" s="26" t="s">
        <v>53</v>
      </c>
      <c r="C92" s="26" t="s">
        <v>37</v>
      </c>
      <c r="D92" s="26" t="s">
        <v>102</v>
      </c>
      <c r="E92" s="28" t="s">
        <v>115</v>
      </c>
      <c r="F92" s="24" t="e">
        <f t="shared" si="15"/>
        <v>#VALUE!</v>
      </c>
      <c r="G92" s="24" t="e">
        <f t="shared" si="16"/>
        <v>#VALUE!</v>
      </c>
      <c r="H92" s="24" t="e">
        <f t="shared" si="17"/>
        <v>#VALUE!</v>
      </c>
      <c r="I92" s="24" t="e">
        <f t="shared" si="12"/>
        <v>#VALUE!</v>
      </c>
      <c r="J92" s="21" t="e">
        <f t="shared" si="18"/>
        <v>#VALUE!</v>
      </c>
      <c r="K92" s="29" t="e">
        <f t="shared" si="13"/>
        <v>#VALUE!</v>
      </c>
      <c r="L92" s="21" t="e">
        <f t="shared" si="14"/>
        <v>#VALUE!</v>
      </c>
      <c r="M92" s="21" t="e">
        <f t="shared" si="19"/>
        <v>#VALUE!</v>
      </c>
      <c r="N92" s="21" t="e">
        <f t="shared" si="20"/>
        <v>#VALUE!</v>
      </c>
    </row>
    <row r="93" spans="1:14" x14ac:dyDescent="0.25">
      <c r="A93" s="25" t="s">
        <v>16</v>
      </c>
      <c r="B93" s="26" t="s">
        <v>53</v>
      </c>
      <c r="C93" s="26" t="s">
        <v>37</v>
      </c>
      <c r="D93" s="26" t="s">
        <v>104</v>
      </c>
      <c r="E93" s="30">
        <v>2949</v>
      </c>
      <c r="F93" s="24">
        <f t="shared" si="15"/>
        <v>1966</v>
      </c>
      <c r="G93" s="24">
        <f t="shared" si="16"/>
        <v>983</v>
      </c>
      <c r="H93" s="24">
        <f t="shared" si="17"/>
        <v>393.2</v>
      </c>
      <c r="I93" s="24">
        <f t="shared" si="12"/>
        <v>1404.2857142857142</v>
      </c>
      <c r="J93" s="21">
        <f t="shared" si="18"/>
        <v>196.6</v>
      </c>
      <c r="K93" s="29">
        <f t="shared" si="13"/>
        <v>131.06666666666666</v>
      </c>
      <c r="L93" s="21">
        <f t="shared" si="14"/>
        <v>65.533333333333331</v>
      </c>
      <c r="M93" s="21">
        <f t="shared" si="19"/>
        <v>26.213333333333331</v>
      </c>
      <c r="N93" s="21">
        <f t="shared" si="20"/>
        <v>13.106666666666666</v>
      </c>
    </row>
    <row r="94" spans="1:14" x14ac:dyDescent="0.25">
      <c r="A94" s="25" t="s">
        <v>16</v>
      </c>
      <c r="B94" s="26" t="s">
        <v>53</v>
      </c>
      <c r="C94" s="26" t="s">
        <v>37</v>
      </c>
      <c r="D94" s="26" t="s">
        <v>103</v>
      </c>
      <c r="E94" s="28" t="s">
        <v>115</v>
      </c>
      <c r="F94" s="24" t="e">
        <f t="shared" si="15"/>
        <v>#VALUE!</v>
      </c>
      <c r="G94" s="24" t="e">
        <f t="shared" si="16"/>
        <v>#VALUE!</v>
      </c>
      <c r="H94" s="24" t="e">
        <f t="shared" si="17"/>
        <v>#VALUE!</v>
      </c>
      <c r="I94" s="24" t="e">
        <f t="shared" si="12"/>
        <v>#VALUE!</v>
      </c>
      <c r="J94" s="21" t="e">
        <f t="shared" si="18"/>
        <v>#VALUE!</v>
      </c>
      <c r="K94" s="29" t="e">
        <f t="shared" si="13"/>
        <v>#VALUE!</v>
      </c>
      <c r="L94" s="21" t="e">
        <f t="shared" si="14"/>
        <v>#VALUE!</v>
      </c>
      <c r="M94" s="21" t="e">
        <f t="shared" si="19"/>
        <v>#VALUE!</v>
      </c>
      <c r="N94" s="21" t="e">
        <f t="shared" si="20"/>
        <v>#VALUE!</v>
      </c>
    </row>
    <row r="95" spans="1:14" x14ac:dyDescent="0.25">
      <c r="A95" s="25" t="s">
        <v>16</v>
      </c>
      <c r="B95" s="26" t="s">
        <v>53</v>
      </c>
      <c r="C95" s="26" t="s">
        <v>37</v>
      </c>
      <c r="D95" s="26" t="s">
        <v>105</v>
      </c>
      <c r="E95" s="30">
        <v>3873</v>
      </c>
      <c r="F95" s="24">
        <f t="shared" si="15"/>
        <v>2582</v>
      </c>
      <c r="G95" s="24">
        <f t="shared" si="16"/>
        <v>1291</v>
      </c>
      <c r="H95" s="24">
        <f t="shared" si="17"/>
        <v>516.4</v>
      </c>
      <c r="I95" s="24">
        <f t="shared" si="12"/>
        <v>1844.2857142857142</v>
      </c>
      <c r="J95" s="21">
        <f t="shared" si="18"/>
        <v>258.2</v>
      </c>
      <c r="K95" s="29">
        <f t="shared" si="13"/>
        <v>172.13333333333333</v>
      </c>
      <c r="L95" s="21">
        <f t="shared" si="14"/>
        <v>86.066666666666663</v>
      </c>
      <c r="M95" s="21">
        <f t="shared" si="19"/>
        <v>34.426666666666662</v>
      </c>
      <c r="N95" s="21">
        <f t="shared" si="20"/>
        <v>17.213333333333331</v>
      </c>
    </row>
    <row r="96" spans="1:14" x14ac:dyDescent="0.25">
      <c r="A96" s="25" t="s">
        <v>16</v>
      </c>
      <c r="B96" s="26" t="s">
        <v>53</v>
      </c>
      <c r="C96" s="26" t="s">
        <v>37</v>
      </c>
      <c r="D96" s="26" t="s">
        <v>106</v>
      </c>
      <c r="E96" s="30">
        <v>1655</v>
      </c>
      <c r="F96" s="24">
        <f t="shared" si="15"/>
        <v>1103.3333333333333</v>
      </c>
      <c r="G96" s="24">
        <f t="shared" si="16"/>
        <v>551.66666666666663</v>
      </c>
      <c r="H96" s="24">
        <f t="shared" si="17"/>
        <v>220.66666666666666</v>
      </c>
      <c r="I96" s="24">
        <f t="shared" si="12"/>
        <v>788.09523809523807</v>
      </c>
      <c r="J96" s="21">
        <f t="shared" si="18"/>
        <v>110.33333333333333</v>
      </c>
      <c r="K96" s="29">
        <f t="shared" si="13"/>
        <v>73.555555555555557</v>
      </c>
      <c r="L96" s="21">
        <f t="shared" si="14"/>
        <v>36.777777777777779</v>
      </c>
      <c r="M96" s="21">
        <f t="shared" si="19"/>
        <v>14.711111111111112</v>
      </c>
      <c r="N96" s="21">
        <f t="shared" si="20"/>
        <v>7.3555555555555561</v>
      </c>
    </row>
    <row r="97" spans="1:14" x14ac:dyDescent="0.25">
      <c r="A97" s="25" t="s">
        <v>16</v>
      </c>
      <c r="B97" s="26" t="s">
        <v>53</v>
      </c>
      <c r="C97" s="26" t="s">
        <v>37</v>
      </c>
      <c r="D97" s="26" t="s">
        <v>107</v>
      </c>
      <c r="E97" s="30">
        <v>1650</v>
      </c>
      <c r="F97" s="24">
        <f t="shared" si="15"/>
        <v>1100</v>
      </c>
      <c r="G97" s="24">
        <f t="shared" si="16"/>
        <v>550</v>
      </c>
      <c r="H97" s="24">
        <f t="shared" si="17"/>
        <v>220</v>
      </c>
      <c r="I97" s="24">
        <f t="shared" si="12"/>
        <v>785.71428571428567</v>
      </c>
      <c r="J97" s="21">
        <f t="shared" si="18"/>
        <v>110</v>
      </c>
      <c r="K97" s="29">
        <f t="shared" si="13"/>
        <v>73.333333333333329</v>
      </c>
      <c r="L97" s="21">
        <f t="shared" si="14"/>
        <v>36.666666666666664</v>
      </c>
      <c r="M97" s="21">
        <f t="shared" si="19"/>
        <v>14.666666666666666</v>
      </c>
      <c r="N97" s="21">
        <f t="shared" si="20"/>
        <v>7.333333333333333</v>
      </c>
    </row>
    <row r="98" spans="1:14" x14ac:dyDescent="0.25">
      <c r="A98" s="25" t="s">
        <v>16</v>
      </c>
      <c r="B98" s="26" t="s">
        <v>53</v>
      </c>
      <c r="C98" s="26" t="s">
        <v>37</v>
      </c>
      <c r="D98" s="26" t="s">
        <v>108</v>
      </c>
      <c r="E98" s="30">
        <v>2619</v>
      </c>
      <c r="F98" s="24">
        <f t="shared" si="15"/>
        <v>1746</v>
      </c>
      <c r="G98" s="24">
        <f t="shared" si="16"/>
        <v>873</v>
      </c>
      <c r="H98" s="24">
        <f t="shared" si="17"/>
        <v>349.2</v>
      </c>
      <c r="I98" s="24">
        <f t="shared" si="12"/>
        <v>1247.1428571428571</v>
      </c>
      <c r="J98" s="21">
        <f t="shared" si="18"/>
        <v>174.6</v>
      </c>
      <c r="K98" s="29">
        <f t="shared" si="13"/>
        <v>116.39999999999999</v>
      </c>
      <c r="L98" s="21">
        <f t="shared" si="14"/>
        <v>58.199999999999996</v>
      </c>
      <c r="M98" s="21">
        <f t="shared" si="19"/>
        <v>23.279999999999998</v>
      </c>
      <c r="N98" s="21">
        <f t="shared" si="20"/>
        <v>11.639999999999999</v>
      </c>
    </row>
    <row r="99" spans="1:14" x14ac:dyDescent="0.25">
      <c r="A99" s="25" t="s">
        <v>16</v>
      </c>
      <c r="B99" s="26" t="s">
        <v>53</v>
      </c>
      <c r="C99" s="26" t="s">
        <v>37</v>
      </c>
      <c r="D99" s="26" t="s">
        <v>109</v>
      </c>
      <c r="E99" s="30">
        <v>2510</v>
      </c>
      <c r="F99" s="24">
        <f t="shared" si="15"/>
        <v>1673.3333333333333</v>
      </c>
      <c r="G99" s="24">
        <f t="shared" si="16"/>
        <v>836.66666666666663</v>
      </c>
      <c r="H99" s="24">
        <f t="shared" si="17"/>
        <v>334.66666666666663</v>
      </c>
      <c r="I99" s="24">
        <f t="shared" si="12"/>
        <v>1195.2380952380952</v>
      </c>
      <c r="J99" s="21">
        <f t="shared" si="18"/>
        <v>167.33333333333331</v>
      </c>
      <c r="K99" s="29">
        <f t="shared" si="13"/>
        <v>111.55555555555554</v>
      </c>
      <c r="L99" s="21">
        <f t="shared" si="14"/>
        <v>55.777777777777771</v>
      </c>
      <c r="M99" s="21">
        <f t="shared" si="19"/>
        <v>22.31111111111111</v>
      </c>
      <c r="N99" s="21">
        <f t="shared" si="20"/>
        <v>11.155555555555555</v>
      </c>
    </row>
    <row r="100" spans="1:14" x14ac:dyDescent="0.25">
      <c r="A100" s="25" t="s">
        <v>16</v>
      </c>
      <c r="B100" s="26" t="s">
        <v>53</v>
      </c>
      <c r="C100" s="26" t="s">
        <v>37</v>
      </c>
      <c r="D100" s="26" t="s">
        <v>110</v>
      </c>
      <c r="E100" s="30">
        <v>2667</v>
      </c>
      <c r="F100" s="24">
        <f t="shared" si="15"/>
        <v>1778</v>
      </c>
      <c r="G100" s="24">
        <f t="shared" si="16"/>
        <v>889</v>
      </c>
      <c r="H100" s="24">
        <f t="shared" si="17"/>
        <v>355.6</v>
      </c>
      <c r="I100" s="24">
        <f t="shared" si="12"/>
        <v>1270</v>
      </c>
      <c r="J100" s="21">
        <f t="shared" si="18"/>
        <v>177.8</v>
      </c>
      <c r="K100" s="29">
        <f t="shared" ref="K100:K102" si="21">J100/1.5</f>
        <v>118.53333333333335</v>
      </c>
      <c r="L100" s="21">
        <f t="shared" si="14"/>
        <v>59.266666666666673</v>
      </c>
      <c r="M100" s="21">
        <f t="shared" si="19"/>
        <v>23.706666666666671</v>
      </c>
      <c r="N100" s="21">
        <f t="shared" si="20"/>
        <v>11.853333333333335</v>
      </c>
    </row>
    <row r="101" spans="1:14" x14ac:dyDescent="0.25">
      <c r="A101" s="25" t="s">
        <v>16</v>
      </c>
      <c r="B101" s="26" t="s">
        <v>53</v>
      </c>
      <c r="C101" s="26" t="s">
        <v>37</v>
      </c>
      <c r="D101" s="26" t="s">
        <v>111</v>
      </c>
      <c r="E101" s="30">
        <v>2790</v>
      </c>
      <c r="F101" s="24">
        <f t="shared" si="15"/>
        <v>1860</v>
      </c>
      <c r="G101" s="24">
        <f t="shared" si="16"/>
        <v>930</v>
      </c>
      <c r="H101" s="24">
        <f t="shared" si="17"/>
        <v>372</v>
      </c>
      <c r="I101" s="24">
        <f t="shared" si="12"/>
        <v>1328.5714285714284</v>
      </c>
      <c r="J101" s="21">
        <f t="shared" si="18"/>
        <v>186</v>
      </c>
      <c r="K101" s="29">
        <f t="shared" si="21"/>
        <v>124</v>
      </c>
      <c r="L101" s="21">
        <f t="shared" si="14"/>
        <v>62</v>
      </c>
      <c r="M101" s="21">
        <f t="shared" si="19"/>
        <v>24.8</v>
      </c>
      <c r="N101" s="21">
        <f t="shared" si="20"/>
        <v>12.4</v>
      </c>
    </row>
    <row r="102" spans="1:14" x14ac:dyDescent="0.25">
      <c r="A102" s="25" t="s">
        <v>16</v>
      </c>
      <c r="B102" s="26" t="s">
        <v>53</v>
      </c>
      <c r="C102" s="26" t="s">
        <v>37</v>
      </c>
      <c r="D102" s="26" t="s">
        <v>112</v>
      </c>
      <c r="E102" s="30">
        <v>3759</v>
      </c>
      <c r="F102" s="24">
        <f t="shared" si="15"/>
        <v>2506</v>
      </c>
      <c r="G102" s="24">
        <f t="shared" si="16"/>
        <v>1253</v>
      </c>
      <c r="H102" s="24">
        <f t="shared" si="17"/>
        <v>501.2</v>
      </c>
      <c r="I102" s="24">
        <f t="shared" si="12"/>
        <v>1790</v>
      </c>
      <c r="J102" s="21">
        <f t="shared" si="18"/>
        <v>250.6</v>
      </c>
      <c r="K102" s="29">
        <f t="shared" si="21"/>
        <v>167.06666666666666</v>
      </c>
      <c r="L102" s="21">
        <f t="shared" si="14"/>
        <v>83.533333333333331</v>
      </c>
      <c r="M102" s="21">
        <f t="shared" si="19"/>
        <v>33.413333333333334</v>
      </c>
      <c r="N102" s="21">
        <f t="shared" si="20"/>
        <v>16.706666666666667</v>
      </c>
    </row>
    <row r="103" spans="1:14" ht="15.75" thickBot="1" x14ac:dyDescent="0.3">
      <c r="A103" s="32" t="s">
        <v>16</v>
      </c>
      <c r="B103" s="33" t="s">
        <v>53</v>
      </c>
      <c r="C103" s="33" t="s">
        <v>37</v>
      </c>
      <c r="D103" s="33" t="s">
        <v>113</v>
      </c>
      <c r="E103" s="34">
        <v>3873</v>
      </c>
      <c r="F103" s="24">
        <f t="shared" si="15"/>
        <v>2582</v>
      </c>
      <c r="G103" s="24">
        <f t="shared" si="16"/>
        <v>1291</v>
      </c>
      <c r="H103" s="24">
        <f t="shared" si="17"/>
        <v>516.4</v>
      </c>
      <c r="I103" s="24">
        <f t="shared" si="12"/>
        <v>1844.2857142857142</v>
      </c>
      <c r="J103" s="21">
        <f t="shared" si="18"/>
        <v>258.2</v>
      </c>
      <c r="K103" s="35"/>
      <c r="L103" s="36"/>
      <c r="M103" s="36"/>
      <c r="N103" s="36"/>
    </row>
  </sheetData>
  <mergeCells count="1">
    <mergeCell ref="A1:D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4:B5"/>
  <sheetViews>
    <sheetView workbookViewId="0">
      <selection activeCell="H18" sqref="H18"/>
    </sheetView>
  </sheetViews>
  <sheetFormatPr defaultRowHeight="15" x14ac:dyDescent="0.25"/>
  <cols>
    <col min="1" max="1" width="26.42578125" bestFit="1" customWidth="1"/>
    <col min="2" max="2" width="14.85546875" bestFit="1" customWidth="1"/>
  </cols>
  <sheetData>
    <row r="4" spans="1:2" x14ac:dyDescent="0.25">
      <c r="A4" t="s">
        <v>127</v>
      </c>
      <c r="B4" t="s">
        <v>16</v>
      </c>
    </row>
    <row r="5" spans="1:2" x14ac:dyDescent="0.25">
      <c r="A5" t="s">
        <v>11</v>
      </c>
      <c r="B5" t="s">
        <v>15</v>
      </c>
    </row>
  </sheetData>
  <dataConsolidate/>
  <dataValidations count="2">
    <dataValidation type="list" allowBlank="1" showInputMessage="1" showErrorMessage="1" sqref="B4">
      <formula1>Vid_oborudovaniya</formula1>
    </dataValidation>
    <dataValidation type="list" allowBlank="1" showInputMessage="1" showErrorMessage="1" sqref="B5">
      <formula1>Marka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Сводная</vt:lpstr>
      <vt:lpstr>Лист2</vt:lpstr>
      <vt:lpstr>Лист1</vt:lpstr>
      <vt:lpstr>Klass</vt:lpstr>
      <vt:lpstr>Marka</vt:lpstr>
      <vt:lpstr>Marka_Cena</vt:lpstr>
      <vt:lpstr>Vid_oborudovaniya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Севостьянов Антон</dc:creator>
  <cp:lastModifiedBy>user</cp:lastModifiedBy>
  <dcterms:created xsi:type="dcterms:W3CDTF">2014-12-24T06:43:38Z</dcterms:created>
  <dcterms:modified xsi:type="dcterms:W3CDTF">2014-12-27T21:53:55Z</dcterms:modified>
</cp:coreProperties>
</file>