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январь" sheetId="3" r:id="rId1"/>
    <sheet name="Стажи сотрудников" sheetId="4" r:id="rId2"/>
  </sheets>
  <calcPr calcId="124519"/>
</workbook>
</file>

<file path=xl/calcChain.xml><?xml version="1.0" encoding="utf-8"?>
<calcChain xmlns="http://schemas.openxmlformats.org/spreadsheetml/2006/main">
  <c r="T13" i="3"/>
  <c r="O13"/>
  <c r="O14"/>
  <c r="O15"/>
  <c r="O16"/>
  <c r="O17"/>
  <c r="O18"/>
  <c r="O19"/>
  <c r="O20"/>
  <c r="O21"/>
  <c r="O22"/>
  <c r="T16"/>
  <c r="T19"/>
  <c r="T22"/>
  <c r="U22"/>
  <c r="U21"/>
  <c r="U20"/>
  <c r="U19"/>
  <c r="U18"/>
  <c r="U17"/>
  <c r="U16"/>
  <c r="U15"/>
  <c r="U14"/>
  <c r="U13"/>
  <c r="R22"/>
  <c r="R21"/>
  <c r="R20"/>
  <c r="R19"/>
  <c r="R18"/>
  <c r="R17"/>
  <c r="R16"/>
  <c r="R15"/>
  <c r="R14"/>
  <c r="R13"/>
  <c r="Q13"/>
  <c r="E22"/>
  <c r="E21"/>
  <c r="E20"/>
  <c r="E19"/>
  <c r="E18"/>
  <c r="E17"/>
  <c r="E16"/>
  <c r="E15"/>
  <c r="E14"/>
  <c r="E13"/>
  <c r="D22"/>
  <c r="D21"/>
  <c r="D20"/>
  <c r="D19"/>
  <c r="D18"/>
  <c r="D17"/>
  <c r="D16"/>
  <c r="D15"/>
  <c r="D14"/>
  <c r="D13"/>
  <c r="K13"/>
  <c r="K18"/>
  <c r="Q22"/>
  <c r="Q21"/>
  <c r="Q20"/>
  <c r="Q19"/>
  <c r="Q18"/>
  <c r="Q17"/>
  <c r="Q16"/>
  <c r="Q15"/>
  <c r="Q14"/>
  <c r="Y23"/>
  <c r="X23"/>
  <c r="W23"/>
  <c r="V23"/>
  <c r="U23"/>
  <c r="S23"/>
  <c r="R23"/>
  <c r="P23"/>
  <c r="N23"/>
  <c r="I23"/>
  <c r="H23"/>
  <c r="G23"/>
  <c r="F23"/>
  <c r="C23"/>
  <c r="J22"/>
  <c r="J21"/>
  <c r="J20"/>
  <c r="M20" s="1"/>
  <c r="T20" s="1"/>
  <c r="J19"/>
  <c r="J18"/>
  <c r="M18" s="1"/>
  <c r="T18" s="1"/>
  <c r="J17"/>
  <c r="J16"/>
  <c r="M16" s="1"/>
  <c r="J15"/>
  <c r="J14"/>
  <c r="M14" s="1"/>
  <c r="T14" s="1"/>
  <c r="J13"/>
  <c r="K15"/>
  <c r="L15" s="1"/>
  <c r="M15" s="1"/>
  <c r="T15" s="1"/>
  <c r="K14"/>
  <c r="K20"/>
  <c r="K19"/>
  <c r="K17"/>
  <c r="K16"/>
  <c r="L18"/>
  <c r="J23"/>
  <c r="Q23"/>
  <c r="K22"/>
  <c r="L22" s="1"/>
  <c r="M22" s="1"/>
  <c r="K21"/>
  <c r="L21"/>
  <c r="M21" s="1"/>
  <c r="T21" s="1"/>
  <c r="L17"/>
  <c r="E23"/>
  <c r="L14"/>
  <c r="L19"/>
  <c r="M19" s="1"/>
  <c r="M17"/>
  <c r="T17" s="1"/>
  <c r="L16"/>
  <c r="L20"/>
  <c r="L13"/>
  <c r="M13"/>
  <c r="T23" s="1"/>
  <c r="O23" l="1"/>
  <c r="L23"/>
  <c r="M23"/>
  <c r="K23"/>
</calcChain>
</file>

<file path=xl/sharedStrings.xml><?xml version="1.0" encoding="utf-8"?>
<sst xmlns="http://schemas.openxmlformats.org/spreadsheetml/2006/main" count="73" uniqueCount="53">
  <si>
    <t>Оклад</t>
  </si>
  <si>
    <t>Никифоров Олег Игоревич</t>
  </si>
  <si>
    <t>Петров Сергей Николаевич</t>
  </si>
  <si>
    <t>Сидоренко Дмитрий Викторович</t>
  </si>
  <si>
    <t>Петрунин Анатолий Викторович</t>
  </si>
  <si>
    <t>Бочкин Федор Алексеевич</t>
  </si>
  <si>
    <t>Виноходов Андрей Анатольевич</t>
  </si>
  <si>
    <t>Паревайко Сергей Сергеевич</t>
  </si>
  <si>
    <t>Кухта Петр Петрович</t>
  </si>
  <si>
    <t>Митронина Елена Сергеевна</t>
  </si>
  <si>
    <t>Феофанов Филипп Викторович</t>
  </si>
  <si>
    <t>Количество рабочих дней</t>
  </si>
  <si>
    <t>Количество календарных дней</t>
  </si>
  <si>
    <t>№ п/п</t>
  </si>
  <si>
    <t>ФИО</t>
  </si>
  <si>
    <t>Начисления</t>
  </si>
  <si>
    <t>Вычеты</t>
  </si>
  <si>
    <t>Сумма совок. дохода с нач. года</t>
  </si>
  <si>
    <t>Сумма подох. налога с нач. года</t>
  </si>
  <si>
    <t>К выдаче</t>
  </si>
  <si>
    <t>Кол-во отраб. дней</t>
  </si>
  <si>
    <t>Факт. оплата</t>
  </si>
  <si>
    <t>Расчет по больн. листам</t>
  </si>
  <si>
    <t>Расчет отпускных</t>
  </si>
  <si>
    <t>Выслуга лет</t>
  </si>
  <si>
    <t>Премия</t>
  </si>
  <si>
    <t>Уральские</t>
  </si>
  <si>
    <t>Всего начислено</t>
  </si>
  <si>
    <t>Кол-во иждивенцев</t>
  </si>
  <si>
    <t>Льготы</t>
  </si>
  <si>
    <t>Облагаемая сумма</t>
  </si>
  <si>
    <t>Подоходный налог</t>
  </si>
  <si>
    <t>По исполнит. листам</t>
  </si>
  <si>
    <t>Профсоюзные</t>
  </si>
  <si>
    <t>Аванс</t>
  </si>
  <si>
    <t>Всего удержано</t>
  </si>
  <si>
    <t>Кол-во больн. дней</t>
  </si>
  <si>
    <t>Начислено по б/листам</t>
  </si>
  <si>
    <t>Кол-во дней отпуска</t>
  </si>
  <si>
    <t>Начислено по отпускн.</t>
  </si>
  <si>
    <t>Условие</t>
  </si>
  <si>
    <t>Сумма</t>
  </si>
  <si>
    <t>ИТОГО</t>
  </si>
  <si>
    <t>№</t>
  </si>
  <si>
    <t>Стаж</t>
  </si>
  <si>
    <t>Больничный лист</t>
  </si>
  <si>
    <t>Организация</t>
  </si>
  <si>
    <t>Количество часов месяца</t>
  </si>
  <si>
    <t>МРОТ</t>
  </si>
  <si>
    <t>Состоит</t>
  </si>
  <si>
    <t>Не состоит</t>
  </si>
  <si>
    <t>Ведомость начисления заработной платы за январь 2015года</t>
  </si>
  <si>
    <t>МБУ "ДОЛ "Буревестник"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</si>
</sst>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6"/>
      <color rgb="FF006100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color rgb="FF9C65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6" fillId="0" borderId="0" applyBorder="0" applyProtection="0">
      <alignment horizontal="center" vertical="center"/>
    </xf>
    <xf numFmtId="0" fontId="7" fillId="2" borderId="0" applyNumberFormat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2" fontId="4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0" fontId="7" fillId="2" borderId="0" xfId="3" applyAlignment="1">
      <alignment horizontal="center" vertical="center"/>
    </xf>
    <xf numFmtId="0" fontId="10" fillId="2" borderId="0" xfId="3" applyFont="1"/>
    <xf numFmtId="0" fontId="10" fillId="2" borderId="0" xfId="3" applyFont="1" applyAlignment="1">
      <alignment horizontal="center" vertical="center"/>
    </xf>
    <xf numFmtId="0" fontId="10" fillId="2" borderId="0" xfId="3" applyFont="1" applyAlignment="1">
      <alignment vertical="center"/>
    </xf>
    <xf numFmtId="0" fontId="11" fillId="3" borderId="0" xfId="1" applyFont="1" applyAlignment="1">
      <alignment horizontal="center" vertical="center"/>
    </xf>
    <xf numFmtId="164" fontId="11" fillId="3" borderId="0" xfId="1" applyNumberFormat="1" applyFont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9" fillId="2" borderId="0" xfId="3" applyFont="1" applyAlignment="1">
      <alignment horizontal="left"/>
    </xf>
    <xf numFmtId="0" fontId="10" fillId="2" borderId="0" xfId="3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</cellXfs>
  <cellStyles count="4">
    <cellStyle name="Нейтральный" xfId="1" builtinId="28"/>
    <cellStyle name="Обычный" xfId="0" builtinId="0"/>
    <cellStyle name="Стиль 1" xfId="2"/>
    <cellStyle name="Хороший" xfId="3" builtin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tabSelected="1" topLeftCell="H13" workbookViewId="0">
      <selection activeCell="T14" sqref="T14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26" t="s">
        <v>51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27"/>
      <c r="B4" s="2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27" t="s">
        <v>47</v>
      </c>
      <c r="O4" s="27"/>
      <c r="P4" s="2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31" t="s">
        <v>13</v>
      </c>
      <c r="B7" s="31" t="s">
        <v>14</v>
      </c>
      <c r="C7" s="31" t="s">
        <v>15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 t="s">
        <v>16</v>
      </c>
      <c r="O7" s="31"/>
      <c r="P7" s="31"/>
      <c r="Q7" s="31"/>
      <c r="R7" s="31"/>
      <c r="S7" s="31"/>
      <c r="T7" s="31"/>
      <c r="U7" s="31"/>
      <c r="V7" s="31"/>
      <c r="W7" s="28" t="s">
        <v>17</v>
      </c>
      <c r="X7" s="28" t="s">
        <v>18</v>
      </c>
      <c r="Y7" s="33" t="s">
        <v>19</v>
      </c>
      <c r="Z7" s="32"/>
    </row>
    <row r="8" spans="1:26" s="7" customFormat="1" ht="13.5" thickBo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28"/>
      <c r="X8" s="28"/>
      <c r="Y8" s="34"/>
      <c r="Z8" s="32"/>
    </row>
    <row r="9" spans="1:26" s="7" customFormat="1" ht="13.5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8"/>
      <c r="X9" s="28"/>
      <c r="Y9" s="34"/>
      <c r="Z9" s="32"/>
    </row>
    <row r="10" spans="1:26" s="7" customFormat="1" ht="13.5" thickBot="1">
      <c r="A10" s="31"/>
      <c r="B10" s="31"/>
      <c r="C10" s="28" t="s">
        <v>0</v>
      </c>
      <c r="D10" s="28" t="s">
        <v>20</v>
      </c>
      <c r="E10" s="28" t="s">
        <v>21</v>
      </c>
      <c r="F10" s="31" t="s">
        <v>22</v>
      </c>
      <c r="G10" s="31"/>
      <c r="H10" s="31" t="s">
        <v>23</v>
      </c>
      <c r="I10" s="31"/>
      <c r="J10" s="28" t="s">
        <v>24</v>
      </c>
      <c r="K10" s="28" t="s">
        <v>25</v>
      </c>
      <c r="L10" s="28" t="s">
        <v>26</v>
      </c>
      <c r="M10" s="29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31" t="s">
        <v>33</v>
      </c>
      <c r="T10" s="31"/>
      <c r="U10" s="28" t="s">
        <v>34</v>
      </c>
      <c r="V10" s="29" t="s">
        <v>35</v>
      </c>
      <c r="W10" s="28"/>
      <c r="X10" s="28"/>
      <c r="Y10" s="34"/>
      <c r="Z10" s="9"/>
    </row>
    <row r="11" spans="1:26" s="7" customFormat="1" ht="20.25" customHeight="1" thickBot="1">
      <c r="A11" s="31"/>
      <c r="B11" s="31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29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29"/>
      <c r="W11" s="28"/>
      <c r="X11" s="28"/>
      <c r="Y11" s="34"/>
      <c r="Z11" s="10"/>
    </row>
    <row r="12" spans="1:26" s="7" customFormat="1" ht="32.25" customHeight="1" thickBot="1">
      <c r="A12" s="31"/>
      <c r="B12" s="3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  <c r="Q12" s="28"/>
      <c r="R12" s="28"/>
      <c r="S12" s="28"/>
      <c r="T12" s="28"/>
      <c r="U12" s="28"/>
      <c r="V12" s="29"/>
      <c r="W12" s="28"/>
      <c r="X12" s="28"/>
      <c r="Y12" s="35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13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25">
        <v>1</v>
      </c>
      <c r="O13" s="24" t="str">
        <f>IF(W13&lt;280000,400+300*N13,"")</f>
        <v/>
      </c>
      <c r="P13" s="24"/>
      <c r="Q13" s="13">
        <f>P13*13%</f>
        <v>0</v>
      </c>
      <c r="R13" s="13">
        <f>(P13-Q13)*3%</f>
        <v>0</v>
      </c>
      <c r="S13" s="13" t="s">
        <v>49</v>
      </c>
      <c r="T13" s="24">
        <f>IF(S13="Состоит",(M13-Q13-R13)*0.01,"")</f>
        <v>82.374193548387083</v>
      </c>
      <c r="U13" s="13">
        <f>E13*40%</f>
        <v>1651.6129032258066</v>
      </c>
      <c r="V13" s="13"/>
      <c r="W13" s="15">
        <v>290000</v>
      </c>
      <c r="X13" s="13">
        <v>290000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13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25">
        <v>2</v>
      </c>
      <c r="O14" s="24">
        <f t="shared" ref="O14:O22" si="4">IF(W14&lt;280000,400+300*N14,"")</f>
        <v>1000</v>
      </c>
      <c r="P14" s="24"/>
      <c r="Q14" s="13">
        <f t="shared" ref="Q14:Q22" si="5">P14*13%</f>
        <v>0</v>
      </c>
      <c r="R14" s="13">
        <f t="shared" ref="R14:R22" si="6">(P14-Q14)*3%</f>
        <v>0</v>
      </c>
      <c r="S14" s="13" t="s">
        <v>49</v>
      </c>
      <c r="T14" s="24">
        <f t="shared" ref="T14:T22" si="7">IF(S14="Состоит",(M14-Q14-R14)*0.01,"")</f>
        <v>67.572580645161295</v>
      </c>
      <c r="U14" s="13">
        <f t="shared" ref="U14:U22" si="8">E14*40%</f>
        <v>1548.3870967741937</v>
      </c>
      <c r="V14" s="13"/>
      <c r="W14" s="15"/>
      <c r="X14" s="13"/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13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25">
        <v>1</v>
      </c>
      <c r="O15" s="24">
        <f t="shared" si="4"/>
        <v>700</v>
      </c>
      <c r="P15" s="24"/>
      <c r="Q15" s="13">
        <f t="shared" si="5"/>
        <v>0</v>
      </c>
      <c r="R15" s="13">
        <f t="shared" si="6"/>
        <v>0</v>
      </c>
      <c r="S15" s="13" t="s">
        <v>49</v>
      </c>
      <c r="T15" s="24">
        <f t="shared" si="7"/>
        <v>62.367741935483878</v>
      </c>
      <c r="U15" s="13">
        <f t="shared" si="8"/>
        <v>1445.1612903225807</v>
      </c>
      <c r="V15" s="13"/>
      <c r="W15" s="15"/>
      <c r="X15" s="13"/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13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25">
        <v>1</v>
      </c>
      <c r="O16" s="24">
        <f t="shared" si="4"/>
        <v>700</v>
      </c>
      <c r="P16" s="24"/>
      <c r="Q16" s="13">
        <f t="shared" si="5"/>
        <v>0</v>
      </c>
      <c r="R16" s="13">
        <f t="shared" si="6"/>
        <v>0</v>
      </c>
      <c r="S16" s="13" t="s">
        <v>50</v>
      </c>
      <c r="T16" s="24" t="str">
        <f t="shared" si="7"/>
        <v/>
      </c>
      <c r="U16" s="13">
        <f t="shared" si="8"/>
        <v>1238.7096774193551</v>
      </c>
      <c r="V16" s="13"/>
      <c r="W16" s="15"/>
      <c r="X16" s="13"/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13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25">
        <v>2</v>
      </c>
      <c r="O17" s="24">
        <f t="shared" si="4"/>
        <v>1000</v>
      </c>
      <c r="P17" s="24"/>
      <c r="Q17" s="13">
        <f t="shared" si="5"/>
        <v>0</v>
      </c>
      <c r="R17" s="13">
        <f t="shared" si="6"/>
        <v>0</v>
      </c>
      <c r="S17" s="13" t="s">
        <v>49</v>
      </c>
      <c r="T17" s="24">
        <f t="shared" si="7"/>
        <v>37.612903225806448</v>
      </c>
      <c r="U17" s="13">
        <f t="shared" si="8"/>
        <v>1032.258064516129</v>
      </c>
      <c r="V17" s="13"/>
      <c r="W17" s="15"/>
      <c r="X17" s="13"/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13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25">
        <v>1</v>
      </c>
      <c r="O18" s="24">
        <f t="shared" si="4"/>
        <v>700</v>
      </c>
      <c r="P18" s="24"/>
      <c r="Q18" s="13">
        <f t="shared" si="5"/>
        <v>0</v>
      </c>
      <c r="R18" s="13">
        <f t="shared" si="6"/>
        <v>0</v>
      </c>
      <c r="S18" s="13" t="s">
        <v>49</v>
      </c>
      <c r="T18" s="24">
        <f t="shared" si="7"/>
        <v>49.877419354838715</v>
      </c>
      <c r="U18" s="13">
        <f t="shared" si="8"/>
        <v>1238.7096774193551</v>
      </c>
      <c r="V18" s="13"/>
      <c r="W18" s="15"/>
      <c r="X18" s="13"/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13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25">
        <v>2</v>
      </c>
      <c r="O19" s="24">
        <f t="shared" si="4"/>
        <v>1000</v>
      </c>
      <c r="P19" s="24"/>
      <c r="Q19" s="13">
        <f t="shared" si="5"/>
        <v>0</v>
      </c>
      <c r="R19" s="13">
        <f t="shared" si="6"/>
        <v>0</v>
      </c>
      <c r="S19" s="13" t="s">
        <v>50</v>
      </c>
      <c r="T19" s="24" t="str">
        <f t="shared" si="7"/>
        <v/>
      </c>
      <c r="U19" s="13">
        <f t="shared" si="8"/>
        <v>1032.258064516129</v>
      </c>
      <c r="V19" s="13"/>
      <c r="W19" s="15"/>
      <c r="X19" s="13"/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13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25">
        <v>2</v>
      </c>
      <c r="O20" s="24">
        <f t="shared" si="4"/>
        <v>1000</v>
      </c>
      <c r="P20" s="24"/>
      <c r="Q20" s="13">
        <f t="shared" si="5"/>
        <v>0</v>
      </c>
      <c r="R20" s="13">
        <f t="shared" si="6"/>
        <v>0</v>
      </c>
      <c r="S20" s="13" t="s">
        <v>49</v>
      </c>
      <c r="T20" s="24">
        <f t="shared" si="7"/>
        <v>39.612903225806448</v>
      </c>
      <c r="U20" s="13">
        <f t="shared" si="8"/>
        <v>1032.258064516129</v>
      </c>
      <c r="V20" s="13"/>
      <c r="W20" s="15"/>
      <c r="X20" s="13"/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13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25">
        <v>3</v>
      </c>
      <c r="O21" s="24">
        <f t="shared" si="4"/>
        <v>1300</v>
      </c>
      <c r="P21" s="24"/>
      <c r="Q21" s="13">
        <f t="shared" si="5"/>
        <v>0</v>
      </c>
      <c r="R21" s="13">
        <f t="shared" si="6"/>
        <v>0</v>
      </c>
      <c r="S21" s="13" t="s">
        <v>49</v>
      </c>
      <c r="T21" s="24">
        <f t="shared" si="7"/>
        <v>25.248387096774195</v>
      </c>
      <c r="U21" s="13">
        <f t="shared" si="8"/>
        <v>619.35483870967755</v>
      </c>
      <c r="V21" s="13"/>
      <c r="W21" s="15"/>
      <c r="X21" s="13"/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13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25">
        <v>2</v>
      </c>
      <c r="O22" s="24">
        <f t="shared" si="4"/>
        <v>1000</v>
      </c>
      <c r="P22" s="24"/>
      <c r="Q22" s="13">
        <f t="shared" si="5"/>
        <v>0</v>
      </c>
      <c r="R22" s="13">
        <f t="shared" si="6"/>
        <v>0</v>
      </c>
      <c r="S22" s="13" t="s">
        <v>50</v>
      </c>
      <c r="T22" s="24" t="str">
        <f t="shared" si="7"/>
        <v/>
      </c>
      <c r="U22" s="13">
        <f t="shared" si="8"/>
        <v>1445.1612903225807</v>
      </c>
      <c r="V22" s="13"/>
      <c r="W22" s="15"/>
      <c r="X22" s="13"/>
      <c r="Y22" s="16"/>
      <c r="Z22" s="9"/>
    </row>
    <row r="23" spans="1:26" s="7" customFormat="1" ht="16.5" customHeight="1" thickBot="1">
      <c r="A23" s="30" t="s">
        <v>42</v>
      </c>
      <c r="B23" s="30"/>
      <c r="C23" s="13">
        <f>SUM(C13:C22)</f>
        <v>59500</v>
      </c>
      <c r="D23" s="13"/>
      <c r="E23" s="13">
        <f t="shared" ref="E23:Y23" si="9">SUM(E13:E22)</f>
        <v>30709.677419354834</v>
      </c>
      <c r="F23" s="13">
        <f t="shared" si="9"/>
        <v>0</v>
      </c>
      <c r="G23" s="13">
        <f t="shared" si="9"/>
        <v>0</v>
      </c>
      <c r="H23" s="13">
        <f t="shared" si="9"/>
        <v>0</v>
      </c>
      <c r="I23" s="13">
        <f t="shared" si="9"/>
        <v>0</v>
      </c>
      <c r="J23" s="13">
        <f t="shared" si="9"/>
        <v>3815</v>
      </c>
      <c r="K23" s="13">
        <f t="shared" si="9"/>
        <v>11664.516129032258</v>
      </c>
      <c r="L23" s="13">
        <f t="shared" si="9"/>
        <v>6356.1290322580644</v>
      </c>
      <c r="M23" s="13">
        <f t="shared" si="9"/>
        <v>52545.322580645152</v>
      </c>
      <c r="N23" s="24">
        <f t="shared" si="9"/>
        <v>17</v>
      </c>
      <c r="O23" s="24">
        <f t="shared" si="9"/>
        <v>8400</v>
      </c>
      <c r="P23" s="24">
        <f t="shared" si="9"/>
        <v>0</v>
      </c>
      <c r="Q23" s="13">
        <f>SUM(Q13:Q22)</f>
        <v>0</v>
      </c>
      <c r="R23" s="13">
        <f t="shared" si="9"/>
        <v>0</v>
      </c>
      <c r="S23" s="13">
        <f t="shared" si="9"/>
        <v>0</v>
      </c>
      <c r="T23" s="13">
        <f t="shared" si="9"/>
        <v>364.66612903225808</v>
      </c>
      <c r="U23" s="13">
        <f t="shared" si="9"/>
        <v>12283.870967741937</v>
      </c>
      <c r="V23" s="13">
        <f t="shared" si="9"/>
        <v>0</v>
      </c>
      <c r="W23" s="13">
        <f t="shared" si="9"/>
        <v>290000</v>
      </c>
      <c r="X23" s="13">
        <f t="shared" si="9"/>
        <v>290000</v>
      </c>
      <c r="Y23" s="16">
        <f t="shared" si="9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R10:R12"/>
    <mergeCell ref="S10:T10"/>
    <mergeCell ref="U10:U12"/>
    <mergeCell ref="H10:I10"/>
    <mergeCell ref="J10:J12"/>
    <mergeCell ref="K10:K12"/>
    <mergeCell ref="Z7:Z9"/>
    <mergeCell ref="C10:C12"/>
    <mergeCell ref="D10:D12"/>
    <mergeCell ref="E10:E12"/>
    <mergeCell ref="F10:G10"/>
    <mergeCell ref="C7:M9"/>
    <mergeCell ref="N7:V9"/>
    <mergeCell ref="W7:W12"/>
    <mergeCell ref="X7:X12"/>
    <mergeCell ref="Y7:Y12"/>
    <mergeCell ref="A23:B23"/>
    <mergeCell ref="B7:B12"/>
    <mergeCell ref="A7:A12"/>
    <mergeCell ref="V10:V12"/>
    <mergeCell ref="F11:F12"/>
    <mergeCell ref="G11:G12"/>
    <mergeCell ref="H11:H12"/>
    <mergeCell ref="I11:I12"/>
    <mergeCell ref="S11:S12"/>
    <mergeCell ref="T11:T12"/>
    <mergeCell ref="C1:N1"/>
    <mergeCell ref="N4:P4"/>
    <mergeCell ref="O10:O12"/>
    <mergeCell ref="P10:P12"/>
    <mergeCell ref="Q10:Q12"/>
    <mergeCell ref="A4:B4"/>
    <mergeCell ref="L10:L12"/>
    <mergeCell ref="M10:M12"/>
    <mergeCell ref="N10:N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G30" sqref="G30"/>
    </sheetView>
  </sheetViews>
  <sheetFormatPr defaultRowHeight="15"/>
  <cols>
    <col min="1" max="1" width="3.42578125" customWidth="1"/>
    <col min="2" max="2" width="34" customWidth="1"/>
    <col min="3" max="3" width="8.140625" customWidth="1"/>
  </cols>
  <sheetData>
    <row r="1" spans="1:5" s="1" customFormat="1" ht="16.149999999999999" customHeight="1">
      <c r="A1" s="1" t="s">
        <v>43</v>
      </c>
      <c r="B1" s="1" t="s">
        <v>14</v>
      </c>
      <c r="C1" s="1" t="s">
        <v>44</v>
      </c>
      <c r="D1" s="1" t="s">
        <v>45</v>
      </c>
      <c r="E1" s="1" t="s">
        <v>25</v>
      </c>
    </row>
    <row r="2" spans="1:5" s="1" customFormat="1" ht="16.149999999999999" customHeight="1">
      <c r="A2" s="2">
        <v>1</v>
      </c>
      <c r="B2" s="3" t="s">
        <v>1</v>
      </c>
      <c r="C2" s="4">
        <v>8</v>
      </c>
      <c r="D2" s="6">
        <v>0.8</v>
      </c>
      <c r="E2" s="5">
        <v>0.6</v>
      </c>
    </row>
    <row r="3" spans="1:5" s="1" customFormat="1" ht="16.149999999999999" customHeight="1">
      <c r="A3" s="2">
        <v>2</v>
      </c>
      <c r="B3" s="3" t="s">
        <v>2</v>
      </c>
      <c r="C3" s="4">
        <v>7</v>
      </c>
      <c r="D3" s="6">
        <v>0.8</v>
      </c>
      <c r="E3" s="5">
        <v>0.4</v>
      </c>
    </row>
    <row r="4" spans="1:5" s="1" customFormat="1" ht="16.149999999999999" customHeight="1">
      <c r="A4" s="2">
        <v>3</v>
      </c>
      <c r="B4" s="3" t="s">
        <v>3</v>
      </c>
      <c r="C4" s="4">
        <v>6</v>
      </c>
      <c r="D4" s="6">
        <v>0.8</v>
      </c>
      <c r="E4" s="5">
        <v>0.4</v>
      </c>
    </row>
    <row r="5" spans="1:5" s="1" customFormat="1" ht="16.149999999999999" customHeight="1">
      <c r="A5" s="2">
        <v>4</v>
      </c>
      <c r="B5" s="3" t="s">
        <v>4</v>
      </c>
      <c r="C5" s="4">
        <v>5</v>
      </c>
      <c r="D5" s="6">
        <v>0.8</v>
      </c>
      <c r="E5" s="5">
        <v>0.45</v>
      </c>
    </row>
    <row r="6" spans="1:5" s="1" customFormat="1" ht="16.149999999999999" customHeight="1">
      <c r="A6" s="2">
        <v>5</v>
      </c>
      <c r="B6" s="3" t="s">
        <v>5</v>
      </c>
      <c r="C6" s="4">
        <v>4</v>
      </c>
      <c r="D6" s="6">
        <v>0.6</v>
      </c>
      <c r="E6" s="5">
        <v>0.2</v>
      </c>
    </row>
    <row r="7" spans="1:5" s="1" customFormat="1" ht="16.149999999999999" customHeight="1">
      <c r="A7" s="2">
        <v>6</v>
      </c>
      <c r="B7" s="3" t="s">
        <v>6</v>
      </c>
      <c r="C7" s="4">
        <v>3</v>
      </c>
      <c r="D7" s="6">
        <v>0.6</v>
      </c>
      <c r="E7" s="5">
        <v>0.35</v>
      </c>
    </row>
    <row r="8" spans="1:5" s="1" customFormat="1" ht="16.149999999999999" customHeight="1">
      <c r="A8" s="2">
        <v>7</v>
      </c>
      <c r="B8" s="3" t="s">
        <v>7</v>
      </c>
      <c r="C8" s="4">
        <v>2</v>
      </c>
      <c r="D8" s="6">
        <v>0.6</v>
      </c>
      <c r="E8" s="5">
        <v>0.3</v>
      </c>
    </row>
    <row r="9" spans="1:5" s="1" customFormat="1" ht="16.149999999999999" customHeight="1">
      <c r="A9" s="2">
        <v>8</v>
      </c>
      <c r="B9" s="3" t="s">
        <v>8</v>
      </c>
      <c r="C9" s="4">
        <v>8</v>
      </c>
      <c r="D9" s="6">
        <v>0.8</v>
      </c>
      <c r="E9" s="5">
        <v>0.2</v>
      </c>
    </row>
    <row r="10" spans="1:5" s="1" customFormat="1" ht="16.149999999999999" customHeight="1">
      <c r="A10" s="2">
        <v>9</v>
      </c>
      <c r="B10" s="3" t="s">
        <v>9</v>
      </c>
      <c r="C10" s="4">
        <v>7</v>
      </c>
      <c r="D10" s="6">
        <v>0.8</v>
      </c>
      <c r="E10" s="5">
        <v>0.3</v>
      </c>
    </row>
    <row r="11" spans="1:5" s="1" customFormat="1" ht="16.149999999999999" customHeight="1">
      <c r="A11" s="2">
        <v>10</v>
      </c>
      <c r="B11" s="3" t="s">
        <v>10</v>
      </c>
      <c r="C11" s="4">
        <v>12</v>
      </c>
      <c r="D11" s="6">
        <v>1</v>
      </c>
      <c r="E11" s="5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Стажи сотрудников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вертерич</cp:lastModifiedBy>
  <dcterms:created xsi:type="dcterms:W3CDTF">2015-01-06T20:22:16Z</dcterms:created>
  <dcterms:modified xsi:type="dcterms:W3CDTF">2015-01-09T20:17:21Z</dcterms:modified>
</cp:coreProperties>
</file>