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1" l="1"/>
  <c r="D3" i="1"/>
  <c r="F3" i="1" s="1"/>
  <c r="D2" i="1"/>
  <c r="F2" i="1" s="1"/>
  <c r="R2" i="1"/>
  <c r="S2" i="1" s="1"/>
  <c r="Q2" i="1"/>
  <c r="Q3" i="1"/>
  <c r="Y5" i="1"/>
  <c r="Y2" i="1"/>
  <c r="Y3" i="1"/>
  <c r="Y4" i="1"/>
  <c r="A2" i="1"/>
  <c r="P3" i="1" l="1"/>
</calcChain>
</file>

<file path=xl/sharedStrings.xml><?xml version="1.0" encoding="utf-8"?>
<sst xmlns="http://schemas.openxmlformats.org/spreadsheetml/2006/main" count="34" uniqueCount="26">
  <si>
    <t>Дата</t>
  </si>
  <si>
    <t>Товар</t>
  </si>
  <si>
    <t>Кол-во</t>
  </si>
  <si>
    <t>Цена заказа</t>
  </si>
  <si>
    <t>Цена продажи</t>
  </si>
  <si>
    <t>Прибыль</t>
  </si>
  <si>
    <t>Кому</t>
  </si>
  <si>
    <t>Карта</t>
  </si>
  <si>
    <t>Касса</t>
  </si>
  <si>
    <t>Всё</t>
  </si>
  <si>
    <t>Прот</t>
  </si>
  <si>
    <t>Мальта</t>
  </si>
  <si>
    <t>Креатин</t>
  </si>
  <si>
    <t>Шейкер</t>
  </si>
  <si>
    <t>Карнитин</t>
  </si>
  <si>
    <t>ДМАА</t>
  </si>
  <si>
    <t>себ</t>
  </si>
  <si>
    <t>прод</t>
  </si>
  <si>
    <t>ост</t>
  </si>
  <si>
    <t>всего</t>
  </si>
  <si>
    <t>ТТН</t>
  </si>
  <si>
    <t>Цена</t>
  </si>
  <si>
    <t>ЦенаКг</t>
  </si>
  <si>
    <t>???</t>
  </si>
  <si>
    <t>Хочу что бы эти 10 были по 130 себестоимость</t>
  </si>
  <si>
    <t>А этот уже по 140 т.к. по 130 уже закончился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</si>
</sst>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3" totalsRowShown="0">
  <autoFilter ref="A1:H3"/>
  <tableColumns count="8">
    <tableColumn id="1" name="Дата">
      <calculatedColumnFormula>TODAY()</calculatedColumnFormula>
    </tableColumn>
    <tableColumn id="2" name="Товар"/>
    <tableColumn id="3" name="Кол-во"/>
    <tableColumn id="4" name="Цена заказа">
      <calculatedColumnFormula>VLOOKUP(Таблица1[[#This Row],[Товар]],$O$2:$P$7,2,0)*Таблица1[[#This Row],[Кол-во]]</calculatedColumnFormula>
    </tableColumn>
    <tableColumn id="5" name="Цена продажи"/>
    <tableColumn id="6" name="Прибыль">
      <calculatedColumnFormula>SUM(-Таблица1[[#This Row],[Цена заказа]],Таблица1[[#This Row],[Цена продажи]])</calculatedColumnFormula>
    </tableColumn>
    <tableColumn id="7" name="Кому"/>
    <tableColumn id="8" name="ТТН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V1:Y5" totalsRowShown="0">
  <autoFilter ref="V1:Y5"/>
  <tableColumns count="4">
    <tableColumn id="1" name="Товар"/>
    <tableColumn id="2" name="Кол-во"/>
    <tableColumn id="3" name="Цена"/>
    <tableColumn id="4" name="ЦенаКг" dataDxfId="0">
      <calculatedColumnFormula>(Таблица2[[#This Row],[Цена]]/Таблица2[[#This Row],[Кол-во]])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M9" sqref="M9"/>
    </sheetView>
  </sheetViews>
  <sheetFormatPr defaultRowHeight="15" x14ac:dyDescent="0.25"/>
  <cols>
    <col min="1" max="1" width="11" customWidth="1"/>
    <col min="2" max="2" width="12.85546875" customWidth="1"/>
    <col min="3" max="3" width="9.42578125" customWidth="1"/>
    <col min="4" max="4" width="14" customWidth="1"/>
    <col min="5" max="5" width="16.42578125" customWidth="1"/>
    <col min="6" max="6" width="11.42578125" customWidth="1"/>
    <col min="7" max="7" width="15.140625" customWidth="1"/>
    <col min="8" max="8" width="10.5703125" customWidth="1"/>
    <col min="17" max="17" width="12.7109375" customWidth="1"/>
    <col min="23" max="23" width="9.42578125" customWidth="1"/>
    <col min="25" max="25" width="9.710937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</v>
      </c>
      <c r="K1" t="s">
        <v>7</v>
      </c>
      <c r="L1" t="s">
        <v>8</v>
      </c>
      <c r="M1" t="s">
        <v>9</v>
      </c>
      <c r="P1" t="s">
        <v>16</v>
      </c>
      <c r="Q1" t="s">
        <v>19</v>
      </c>
      <c r="R1" t="s">
        <v>17</v>
      </c>
      <c r="S1" t="s">
        <v>18</v>
      </c>
      <c r="V1" t="s">
        <v>1</v>
      </c>
      <c r="W1" t="s">
        <v>2</v>
      </c>
      <c r="X1" t="s">
        <v>21</v>
      </c>
      <c r="Y1" t="s">
        <v>22</v>
      </c>
    </row>
    <row r="2" spans="1:25" x14ac:dyDescent="0.25">
      <c r="A2" s="1">
        <f ca="1">TODAY()</f>
        <v>42017</v>
      </c>
      <c r="B2" t="s">
        <v>10</v>
      </c>
      <c r="C2">
        <v>10</v>
      </c>
      <c r="D2" t="e">
        <f>VLOOKUP(Таблица1[[#This Row],[Товар]],$O$2:$P$7,2,0)*Таблица1[[#This Row],[Кол-во]]</f>
        <v>#VALUE!</v>
      </c>
      <c r="E2">
        <v>180</v>
      </c>
      <c r="F2" t="e">
        <f>SUM(-Таблица1[[#This Row],[Цена заказа]],Таблица1[[#This Row],[Цена продажи]])</f>
        <v>#VALUE!</v>
      </c>
      <c r="I2" t="s">
        <v>24</v>
      </c>
      <c r="O2" t="s">
        <v>10</v>
      </c>
      <c r="P2" t="s">
        <v>23</v>
      </c>
      <c r="Q2">
        <f>SUMIF(Таблица2[Товар],"Прот",Таблица2[Кол-во])</f>
        <v>20</v>
      </c>
      <c r="R2">
        <f>SUMIF(Таблица1[Товар],"Прот",Таблица1[Кол-во])</f>
        <v>11</v>
      </c>
      <c r="S2">
        <f>Q2-R2</f>
        <v>9</v>
      </c>
      <c r="V2" t="s">
        <v>10</v>
      </c>
      <c r="W2">
        <v>10</v>
      </c>
      <c r="X2">
        <v>1300</v>
      </c>
      <c r="Y2">
        <f>(Таблица2[[#This Row],[Цена]]/Таблица2[[#This Row],[Кол-во]])</f>
        <v>130</v>
      </c>
    </row>
    <row r="3" spans="1:25" x14ac:dyDescent="0.25">
      <c r="A3">
        <f ca="1">TODAY()</f>
        <v>42017</v>
      </c>
      <c r="B3" t="s">
        <v>10</v>
      </c>
      <c r="C3">
        <v>1</v>
      </c>
      <c r="D3" t="e">
        <f>VLOOKUP(Таблица1[[#This Row],[Товар]],$O$2:$P$7,2,0)*Таблица1[[#This Row],[Кол-во]]</f>
        <v>#VALUE!</v>
      </c>
      <c r="F3" t="e">
        <f>SUM(-Таблица1[[#This Row],[Цена заказа]],Таблица1[[#This Row],[Цена продажи]])</f>
        <v>#VALUE!</v>
      </c>
      <c r="I3" t="s">
        <v>25</v>
      </c>
      <c r="O3" t="s">
        <v>11</v>
      </c>
      <c r="P3">
        <f>VLOOKUP("Мальта",$V:$Y,4)</f>
        <v>0</v>
      </c>
      <c r="Q3">
        <f>VLOOKUP("фыв",$V$2:$W$5,2)</f>
        <v>10</v>
      </c>
      <c r="V3" t="s">
        <v>11</v>
      </c>
      <c r="W3">
        <v>25</v>
      </c>
      <c r="X3">
        <v>500</v>
      </c>
      <c r="Y3">
        <f>(Таблица2[[#This Row],[Цена]]/Таблица2[[#This Row],[Кол-во]])</f>
        <v>20</v>
      </c>
    </row>
    <row r="4" spans="1:25" x14ac:dyDescent="0.25">
      <c r="O4" t="s">
        <v>12</v>
      </c>
      <c r="V4" t="s">
        <v>12</v>
      </c>
      <c r="W4">
        <v>25</v>
      </c>
      <c r="Y4">
        <f>(Таблица2[[#This Row],[Цена]]/Таблица2[[#This Row],[Кол-во]])</f>
        <v>0</v>
      </c>
    </row>
    <row r="5" spans="1:25" x14ac:dyDescent="0.25">
      <c r="O5" t="s">
        <v>13</v>
      </c>
      <c r="V5" t="s">
        <v>10</v>
      </c>
      <c r="W5">
        <v>10</v>
      </c>
      <c r="X5">
        <v>1400</v>
      </c>
      <c r="Y5" s="2">
        <f>(Таблица2[[#This Row],[Цена]]/Таблица2[[#This Row],[Кол-во]])</f>
        <v>140</v>
      </c>
    </row>
    <row r="6" spans="1:25" x14ac:dyDescent="0.25">
      <c r="O6" t="s">
        <v>14</v>
      </c>
    </row>
    <row r="7" spans="1:25" x14ac:dyDescent="0.25">
      <c r="O7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2015-01-13T06:44:12Z</dcterms:created>
  <dcterms:modified xsi:type="dcterms:W3CDTF">2015-01-13T12:25:26Z</dcterms:modified>
</cp:coreProperties>
</file>