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 activeTab="1"/>
  </bookViews>
  <sheets>
    <sheet name="Прайс" sheetId="1" r:id="rId1"/>
    <sheet name="Издел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0" i="2" l="1"/>
  <c r="C73" i="2"/>
  <c r="C36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<sst xmlns="http://schemas.openxmlformats.org/spreadsheetml/2006/main" count="144" uniqueCount="39">
  <si>
    <t>Микросхема 74HC32D</t>
  </si>
  <si>
    <t>Микросхема 74HC595D</t>
  </si>
  <si>
    <t>Микросхема 78L05ABD</t>
  </si>
  <si>
    <t>Микросхема ATMEGA64L-8AU</t>
  </si>
  <si>
    <t>Микросхема DS1821C</t>
  </si>
  <si>
    <t>Микросхема KF33BD-TR</t>
  </si>
  <si>
    <t>Микросхема KF50BD-TR</t>
  </si>
  <si>
    <t>Микросхема LM2576HV</t>
  </si>
  <si>
    <t>Микросхема LM2577S</t>
  </si>
  <si>
    <t>Микросхема LM2594HV</t>
  </si>
  <si>
    <t>Микросхема LMV321ILT</t>
  </si>
  <si>
    <t>Микросхема MAX3232EIDR</t>
  </si>
  <si>
    <t>Резистор постоянный 0805-30 кОм-5%</t>
  </si>
  <si>
    <t>Резистор постоянный 0805-330 Ом-5%</t>
  </si>
  <si>
    <t>Резистор постоянный 0805-332 Ом-1%</t>
  </si>
  <si>
    <t>Резистор постоянный 0805-36 кОм-5%</t>
  </si>
  <si>
    <t>Резистор постоянный 0805-4,75 кОм-1%</t>
  </si>
  <si>
    <t>Резистор постоянный 0805-5,11 кОм-1%</t>
  </si>
  <si>
    <t>Резистор постоянный 0805-5,6 кОм-5%</t>
  </si>
  <si>
    <t>Резистор постоянный 0805-51 Ом-5%</t>
  </si>
  <si>
    <t>Резистор постоянный 0805-510 Ом-5%</t>
  </si>
  <si>
    <t>Резистор постоянный 0805-56 кОм-5%</t>
  </si>
  <si>
    <t>Резистор постоянный 0805-62 кОм-5%</t>
  </si>
  <si>
    <t>Транзистор IRF7455</t>
  </si>
  <si>
    <t>Транзистор IRF7501TR</t>
  </si>
  <si>
    <t>Транзистор IRF840S</t>
  </si>
  <si>
    <t>Транзистор IRFBF20S</t>
  </si>
  <si>
    <t>Транзистор IRFR024</t>
  </si>
  <si>
    <t>Транзистор IRFR420</t>
  </si>
  <si>
    <t>Транзистор IRFR5505</t>
  </si>
  <si>
    <t>Транзистор IRFR9310</t>
  </si>
  <si>
    <t>Транзистор IRLML2402</t>
  </si>
  <si>
    <t>Транзистор IRLML2502</t>
  </si>
  <si>
    <t>Изделие №1</t>
  </si>
  <si>
    <t>Цена</t>
  </si>
  <si>
    <t>Наименование</t>
  </si>
  <si>
    <t>Итого</t>
  </si>
  <si>
    <t>Изделие №3</t>
  </si>
  <si>
    <t>Изделие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</si>
</sst>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8"/>
  <sheetViews>
    <sheetView workbookViewId="0">
      <selection activeCell="B38" sqref="B38"/>
    </sheetView>
  </sheetViews>
  <sheetFormatPr defaultRowHeight="15" x14ac:dyDescent="0.25"/>
  <cols>
    <col min="2" max="2" width="52" customWidth="1"/>
  </cols>
  <sheetData>
    <row r="5" spans="2:3" x14ac:dyDescent="0.25">
      <c r="B5" s="1" t="s">
        <v>0</v>
      </c>
      <c r="C5" s="5">
        <v>20.241810000000001</v>
      </c>
    </row>
    <row r="6" spans="2:3" x14ac:dyDescent="0.25">
      <c r="B6" s="1" t="s">
        <v>1</v>
      </c>
      <c r="C6" s="5">
        <v>22.479710000000001</v>
      </c>
    </row>
    <row r="7" spans="2:3" x14ac:dyDescent="0.25">
      <c r="B7" s="2" t="s">
        <v>2</v>
      </c>
      <c r="C7" s="5">
        <v>22.21116</v>
      </c>
    </row>
    <row r="8" spans="2:3" x14ac:dyDescent="0.25">
      <c r="B8" s="1" t="s">
        <v>3</v>
      </c>
      <c r="C8" s="5">
        <v>671.57140000000004</v>
      </c>
    </row>
    <row r="9" spans="2:3" x14ac:dyDescent="0.25">
      <c r="B9" s="1" t="s">
        <v>4</v>
      </c>
      <c r="C9" s="5">
        <v>484.05779999999999</v>
      </c>
    </row>
    <row r="10" spans="2:3" x14ac:dyDescent="0.25">
      <c r="B10" s="1" t="s">
        <v>5</v>
      </c>
      <c r="C10" s="5">
        <v>90.164990000000003</v>
      </c>
    </row>
    <row r="11" spans="2:3" x14ac:dyDescent="0.25">
      <c r="B11" s="2" t="s">
        <v>6</v>
      </c>
      <c r="C11" s="5">
        <v>67.819559999999996</v>
      </c>
    </row>
    <row r="12" spans="2:3" x14ac:dyDescent="0.25">
      <c r="B12" s="3" t="s">
        <v>7</v>
      </c>
      <c r="C12" s="5">
        <v>515.26530000000002</v>
      </c>
    </row>
    <row r="13" spans="2:3" x14ac:dyDescent="0.25">
      <c r="B13" s="3" t="s">
        <v>8</v>
      </c>
      <c r="C13" s="5">
        <v>677.04309999999998</v>
      </c>
    </row>
    <row r="14" spans="2:3" x14ac:dyDescent="0.25">
      <c r="B14" s="1" t="s">
        <v>9</v>
      </c>
      <c r="C14" s="5">
        <v>390.7038</v>
      </c>
    </row>
    <row r="15" spans="2:3" x14ac:dyDescent="0.25">
      <c r="B15" s="1" t="s">
        <v>10</v>
      </c>
      <c r="C15" s="5">
        <v>24.795929999999998</v>
      </c>
    </row>
    <row r="16" spans="2:3" x14ac:dyDescent="0.25">
      <c r="B16" s="1" t="s">
        <v>11</v>
      </c>
      <c r="C16" s="5">
        <v>144.2886</v>
      </c>
    </row>
    <row r="17" spans="2:3" x14ac:dyDescent="0.25">
      <c r="B17" s="1" t="s">
        <v>12</v>
      </c>
      <c r="C17" s="5">
        <v>39.442990000000002</v>
      </c>
    </row>
    <row r="18" spans="2:3" x14ac:dyDescent="0.25">
      <c r="B18" s="1" t="s">
        <v>13</v>
      </c>
      <c r="C18" s="5">
        <v>50.990549999999999</v>
      </c>
    </row>
    <row r="19" spans="2:3" x14ac:dyDescent="0.25">
      <c r="B19" s="1" t="s">
        <v>14</v>
      </c>
      <c r="C19" s="5">
        <v>66.264219999999995</v>
      </c>
    </row>
    <row r="20" spans="2:3" x14ac:dyDescent="0.25">
      <c r="B20" s="1" t="s">
        <v>15</v>
      </c>
      <c r="C20" s="5">
        <v>142.21850000000001</v>
      </c>
    </row>
    <row r="21" spans="2:3" x14ac:dyDescent="0.25">
      <c r="B21" s="1" t="s">
        <v>16</v>
      </c>
      <c r="C21" s="5">
        <v>394.16129999999998</v>
      </c>
    </row>
    <row r="22" spans="2:3" x14ac:dyDescent="0.25">
      <c r="B22" s="1" t="s">
        <v>17</v>
      </c>
      <c r="C22" s="5">
        <v>122.8831</v>
      </c>
    </row>
    <row r="23" spans="2:3" x14ac:dyDescent="0.25">
      <c r="B23" s="2" t="s">
        <v>18</v>
      </c>
      <c r="C23" s="5">
        <v>214.3013</v>
      </c>
    </row>
    <row r="24" spans="2:3" x14ac:dyDescent="0.25">
      <c r="B24" s="3" t="s">
        <v>19</v>
      </c>
      <c r="C24" s="5">
        <v>144.50120000000001</v>
      </c>
    </row>
    <row r="25" spans="2:3" x14ac:dyDescent="0.25">
      <c r="B25" s="1" t="s">
        <v>20</v>
      </c>
      <c r="C25" s="5">
        <v>59.561709999999998</v>
      </c>
    </row>
    <row r="26" spans="2:3" x14ac:dyDescent="0.25">
      <c r="B26" s="2" t="s">
        <v>21</v>
      </c>
      <c r="C26" s="5">
        <v>99.13897</v>
      </c>
    </row>
    <row r="27" spans="2:3" x14ac:dyDescent="0.25">
      <c r="B27" s="3" t="s">
        <v>22</v>
      </c>
      <c r="C27" s="5">
        <v>175.86539999999999</v>
      </c>
    </row>
    <row r="28" spans="2:3" x14ac:dyDescent="0.25">
      <c r="B28" s="1" t="s">
        <v>23</v>
      </c>
      <c r="C28" s="5">
        <v>868.14850000000001</v>
      </c>
    </row>
    <row r="29" spans="2:3" x14ac:dyDescent="0.25">
      <c r="B29" s="1" t="s">
        <v>24</v>
      </c>
      <c r="C29" s="5">
        <v>20.241810000000001</v>
      </c>
    </row>
    <row r="30" spans="2:3" x14ac:dyDescent="0.25">
      <c r="B30" s="2" t="s">
        <v>25</v>
      </c>
      <c r="C30" s="5">
        <v>22.479710000000001</v>
      </c>
    </row>
    <row r="31" spans="2:3" x14ac:dyDescent="0.25">
      <c r="B31" s="2" t="s">
        <v>26</v>
      </c>
      <c r="C31" s="5">
        <v>22.21116</v>
      </c>
    </row>
    <row r="32" spans="2:3" x14ac:dyDescent="0.25">
      <c r="B32" s="2" t="s">
        <v>27</v>
      </c>
      <c r="C32" s="5">
        <v>671.57140000000004</v>
      </c>
    </row>
    <row r="33" spans="2:3" x14ac:dyDescent="0.25">
      <c r="B33" s="2" t="s">
        <v>28</v>
      </c>
      <c r="C33" s="5">
        <v>484.05779999999999</v>
      </c>
    </row>
    <row r="34" spans="2:3" x14ac:dyDescent="0.25">
      <c r="B34" s="2" t="s">
        <v>29</v>
      </c>
      <c r="C34" s="5">
        <v>90.164990000000003</v>
      </c>
    </row>
    <row r="35" spans="2:3" x14ac:dyDescent="0.25">
      <c r="B35" s="2" t="s">
        <v>30</v>
      </c>
      <c r="C35" s="5">
        <v>67.819559999999996</v>
      </c>
    </row>
    <row r="36" spans="2:3" x14ac:dyDescent="0.25">
      <c r="B36" s="1" t="s">
        <v>31</v>
      </c>
      <c r="C36" s="5">
        <v>515.26530000000002</v>
      </c>
    </row>
    <row r="37" spans="2:3" x14ac:dyDescent="0.25">
      <c r="B37" s="1" t="s">
        <v>32</v>
      </c>
      <c r="C37" s="5">
        <v>677.04309999999998</v>
      </c>
    </row>
    <row r="38" spans="2:3" x14ac:dyDescent="0.25">
      <c r="C38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0"/>
  <sheetViews>
    <sheetView tabSelected="1" workbookViewId="0">
      <selection activeCell="B1" sqref="B1"/>
    </sheetView>
  </sheetViews>
  <sheetFormatPr defaultRowHeight="15" x14ac:dyDescent="0.25"/>
  <cols>
    <col min="2" max="2" width="37.28515625" customWidth="1"/>
    <col min="3" max="3" width="11.7109375" customWidth="1"/>
  </cols>
  <sheetData>
    <row r="1" spans="2:3" x14ac:dyDescent="0.25">
      <c r="B1" t="s">
        <v>33</v>
      </c>
    </row>
    <row r="2" spans="2:3" x14ac:dyDescent="0.25">
      <c r="B2" t="s">
        <v>35</v>
      </c>
      <c r="C2" t="s">
        <v>34</v>
      </c>
    </row>
    <row r="3" spans="2:3" ht="17.100000000000001" customHeight="1" x14ac:dyDescent="0.25">
      <c r="B3" s="1" t="s">
        <v>0</v>
      </c>
      <c r="C3" s="5">
        <f>VLOOKUP(B3,Прайс!$B$5:$C$37,2,0)</f>
        <v>20.241810000000001</v>
      </c>
    </row>
    <row r="4" spans="2:3" ht="17.100000000000001" customHeight="1" x14ac:dyDescent="0.25">
      <c r="B4" s="1" t="s">
        <v>1</v>
      </c>
      <c r="C4" s="5">
        <f>VLOOKUP(B4,Прайс!$B$5:$C$37,2,0)</f>
        <v>22.479710000000001</v>
      </c>
    </row>
    <row r="5" spans="2:3" ht="17.100000000000001" customHeight="1" x14ac:dyDescent="0.25">
      <c r="B5" s="2" t="s">
        <v>2</v>
      </c>
      <c r="C5" s="5">
        <f>VLOOKUP(B5,Прайс!$B$5:$C$37,2,0)</f>
        <v>22.21116</v>
      </c>
    </row>
    <row r="6" spans="2:3" ht="17.100000000000001" customHeight="1" x14ac:dyDescent="0.25">
      <c r="B6" s="1" t="s">
        <v>3</v>
      </c>
      <c r="C6" s="5">
        <f>VLOOKUP(B6,Прайс!$B$5:$C$37,2,0)</f>
        <v>671.57140000000004</v>
      </c>
    </row>
    <row r="7" spans="2:3" ht="17.100000000000001" customHeight="1" x14ac:dyDescent="0.25">
      <c r="B7" s="1" t="s">
        <v>4</v>
      </c>
      <c r="C7" s="5">
        <f>VLOOKUP(B7,Прайс!$B$5:$C$37,2,0)</f>
        <v>484.05779999999999</v>
      </c>
    </row>
    <row r="8" spans="2:3" ht="17.100000000000001" customHeight="1" x14ac:dyDescent="0.25">
      <c r="B8" s="1" t="s">
        <v>5</v>
      </c>
      <c r="C8" s="5">
        <f>VLOOKUP(B8,Прайс!$B$5:$C$37,2,0)</f>
        <v>90.164990000000003</v>
      </c>
    </row>
    <row r="9" spans="2:3" ht="17.100000000000001" customHeight="1" x14ac:dyDescent="0.25">
      <c r="B9" s="2" t="s">
        <v>6</v>
      </c>
      <c r="C9" s="5">
        <f>VLOOKUP(B9,Прайс!$B$5:$C$37,2,0)</f>
        <v>67.819559999999996</v>
      </c>
    </row>
    <row r="10" spans="2:3" ht="17.100000000000001" customHeight="1" x14ac:dyDescent="0.25">
      <c r="B10" s="3" t="s">
        <v>7</v>
      </c>
      <c r="C10" s="5">
        <f>VLOOKUP(B10,Прайс!$B$5:$C$37,2,0)</f>
        <v>515.26530000000002</v>
      </c>
    </row>
    <row r="11" spans="2:3" ht="17.100000000000001" customHeight="1" x14ac:dyDescent="0.25">
      <c r="B11" s="3" t="s">
        <v>8</v>
      </c>
      <c r="C11" s="5">
        <f>VLOOKUP(B11,Прайс!$B$5:$C$37,2,0)</f>
        <v>677.04309999999998</v>
      </c>
    </row>
    <row r="12" spans="2:3" ht="17.100000000000001" customHeight="1" x14ac:dyDescent="0.25">
      <c r="B12" s="1" t="s">
        <v>9</v>
      </c>
      <c r="C12" s="5">
        <f>VLOOKUP(B12,Прайс!$B$5:$C$37,2,0)</f>
        <v>390.7038</v>
      </c>
    </row>
    <row r="13" spans="2:3" ht="17.100000000000001" customHeight="1" x14ac:dyDescent="0.25">
      <c r="B13" s="1" t="s">
        <v>10</v>
      </c>
      <c r="C13" s="5">
        <f>VLOOKUP(B13,Прайс!$B$5:$C$37,2,0)</f>
        <v>24.795929999999998</v>
      </c>
    </row>
    <row r="14" spans="2:3" ht="17.100000000000001" customHeight="1" x14ac:dyDescent="0.25">
      <c r="B14" s="1" t="s">
        <v>11</v>
      </c>
      <c r="C14" s="5">
        <f>VLOOKUP(B14,Прайс!$B$5:$C$37,2,0)</f>
        <v>144.2886</v>
      </c>
    </row>
    <row r="15" spans="2:3" ht="17.100000000000001" customHeight="1" x14ac:dyDescent="0.25">
      <c r="B15" s="1" t="s">
        <v>12</v>
      </c>
      <c r="C15" s="5">
        <f>VLOOKUP(B15,Прайс!$B$5:$C$37,2,0)</f>
        <v>39.442990000000002</v>
      </c>
    </row>
    <row r="16" spans="2:3" ht="17.100000000000001" customHeight="1" x14ac:dyDescent="0.25">
      <c r="B16" s="1" t="s">
        <v>13</v>
      </c>
      <c r="C16" s="5">
        <f>VLOOKUP(B16,Прайс!$B$5:$C$37,2,0)</f>
        <v>50.990549999999999</v>
      </c>
    </row>
    <row r="17" spans="2:3" ht="17.100000000000001" customHeight="1" x14ac:dyDescent="0.25">
      <c r="B17" s="1" t="s">
        <v>14</v>
      </c>
      <c r="C17" s="5">
        <f>VLOOKUP(B17,Прайс!$B$5:$C$37,2,0)</f>
        <v>66.264219999999995</v>
      </c>
    </row>
    <row r="18" spans="2:3" ht="17.100000000000001" customHeight="1" x14ac:dyDescent="0.25">
      <c r="B18" s="1" t="s">
        <v>15</v>
      </c>
      <c r="C18" s="5">
        <f>VLOOKUP(B18,Прайс!$B$5:$C$37,2,0)</f>
        <v>142.21850000000001</v>
      </c>
    </row>
    <row r="19" spans="2:3" ht="17.100000000000001" customHeight="1" x14ac:dyDescent="0.25">
      <c r="B19" s="1" t="s">
        <v>16</v>
      </c>
      <c r="C19" s="5">
        <f>VLOOKUP(B19,Прайс!$B$5:$C$37,2,0)</f>
        <v>394.16129999999998</v>
      </c>
    </row>
    <row r="20" spans="2:3" ht="17.100000000000001" customHeight="1" x14ac:dyDescent="0.25">
      <c r="B20" s="1" t="s">
        <v>17</v>
      </c>
      <c r="C20" s="5">
        <f>VLOOKUP(B20,Прайс!$B$5:$C$37,2,0)</f>
        <v>122.8831</v>
      </c>
    </row>
    <row r="21" spans="2:3" ht="17.100000000000001" customHeight="1" x14ac:dyDescent="0.25">
      <c r="B21" s="2" t="s">
        <v>18</v>
      </c>
      <c r="C21" s="5">
        <f>VLOOKUP(B21,Прайс!$B$5:$C$37,2,0)</f>
        <v>214.3013</v>
      </c>
    </row>
    <row r="22" spans="2:3" ht="17.100000000000001" customHeight="1" x14ac:dyDescent="0.25">
      <c r="B22" s="3" t="s">
        <v>19</v>
      </c>
      <c r="C22" s="5">
        <f>VLOOKUP(B22,Прайс!$B$5:$C$37,2,0)</f>
        <v>144.50120000000001</v>
      </c>
    </row>
    <row r="23" spans="2:3" ht="17.100000000000001" customHeight="1" x14ac:dyDescent="0.25">
      <c r="B23" s="1" t="s">
        <v>20</v>
      </c>
      <c r="C23" s="5">
        <f>VLOOKUP(B23,Прайс!$B$5:$C$37,2,0)</f>
        <v>59.561709999999998</v>
      </c>
    </row>
    <row r="24" spans="2:3" ht="17.100000000000001" customHeight="1" x14ac:dyDescent="0.25">
      <c r="B24" s="2" t="s">
        <v>21</v>
      </c>
      <c r="C24" s="5">
        <f>VLOOKUP(B24,Прайс!$B$5:$C$37,2,0)</f>
        <v>99.13897</v>
      </c>
    </row>
    <row r="25" spans="2:3" ht="17.100000000000001" customHeight="1" x14ac:dyDescent="0.25">
      <c r="B25" s="3" t="s">
        <v>22</v>
      </c>
      <c r="C25" s="5">
        <f>VLOOKUP(B25,Прайс!$B$5:$C$37,2,0)</f>
        <v>175.86539999999999</v>
      </c>
    </row>
    <row r="26" spans="2:3" ht="17.100000000000001" customHeight="1" x14ac:dyDescent="0.25">
      <c r="B26" s="1" t="s">
        <v>23</v>
      </c>
      <c r="C26" s="5">
        <f>VLOOKUP(B26,Прайс!$B$5:$C$37,2,0)</f>
        <v>868.14850000000001</v>
      </c>
    </row>
    <row r="27" spans="2:3" ht="17.100000000000001" customHeight="1" x14ac:dyDescent="0.25">
      <c r="B27" s="1" t="s">
        <v>24</v>
      </c>
      <c r="C27" s="5">
        <f>VLOOKUP(B27,Прайс!$B$5:$C$37,2,0)</f>
        <v>20.241810000000001</v>
      </c>
    </row>
    <row r="28" spans="2:3" ht="17.100000000000001" customHeight="1" x14ac:dyDescent="0.25">
      <c r="B28" s="2" t="s">
        <v>25</v>
      </c>
      <c r="C28" s="5">
        <f>VLOOKUP(B28,Прайс!$B$5:$C$37,2,0)</f>
        <v>22.479710000000001</v>
      </c>
    </row>
    <row r="29" spans="2:3" ht="17.100000000000001" customHeight="1" x14ac:dyDescent="0.25">
      <c r="B29" s="2" t="s">
        <v>26</v>
      </c>
      <c r="C29" s="5">
        <f>VLOOKUP(B29,Прайс!$B$5:$C$37,2,0)</f>
        <v>22.21116</v>
      </c>
    </row>
    <row r="30" spans="2:3" ht="17.100000000000001" customHeight="1" x14ac:dyDescent="0.25">
      <c r="B30" s="2" t="s">
        <v>27</v>
      </c>
      <c r="C30" s="5">
        <f>VLOOKUP(B30,Прайс!$B$5:$C$37,2,0)</f>
        <v>671.57140000000004</v>
      </c>
    </row>
    <row r="31" spans="2:3" ht="17.100000000000001" customHeight="1" x14ac:dyDescent="0.25">
      <c r="B31" s="2" t="s">
        <v>28</v>
      </c>
      <c r="C31" s="5">
        <f>VLOOKUP(B31,Прайс!$B$5:$C$37,2,0)</f>
        <v>484.05779999999999</v>
      </c>
    </row>
    <row r="32" spans="2:3" ht="17.100000000000001" customHeight="1" x14ac:dyDescent="0.25">
      <c r="B32" s="2" t="s">
        <v>29</v>
      </c>
      <c r="C32" s="5">
        <f>VLOOKUP(B32,Прайс!$B$5:$C$37,2,0)</f>
        <v>90.164990000000003</v>
      </c>
    </row>
    <row r="33" spans="2:3" ht="17.100000000000001" customHeight="1" x14ac:dyDescent="0.25">
      <c r="B33" s="2" t="s">
        <v>30</v>
      </c>
      <c r="C33" s="5">
        <f>VLOOKUP(B33,Прайс!$B$5:$C$37,2,0)</f>
        <v>67.819559999999996</v>
      </c>
    </row>
    <row r="34" spans="2:3" ht="17.100000000000001" customHeight="1" x14ac:dyDescent="0.25">
      <c r="B34" s="1" t="s">
        <v>31</v>
      </c>
      <c r="C34" s="5">
        <f>VLOOKUP(B34,Прайс!$B$5:$C$37,2,0)</f>
        <v>515.26530000000002</v>
      </c>
    </row>
    <row r="35" spans="2:3" ht="17.100000000000001" customHeight="1" x14ac:dyDescent="0.25">
      <c r="B35" s="1" t="s">
        <v>32</v>
      </c>
      <c r="C35" s="5">
        <f>VLOOKUP(B35,Прайс!$B$5:$C$37,2,0)</f>
        <v>677.04309999999998</v>
      </c>
    </row>
    <row r="36" spans="2:3" ht="17.100000000000001" customHeight="1" x14ac:dyDescent="0.25">
      <c r="B36" s="2" t="s">
        <v>36</v>
      </c>
      <c r="C36" s="5">
        <f>SUM(C3:C35)</f>
        <v>8078.9757299999983</v>
      </c>
    </row>
    <row r="38" spans="2:3" x14ac:dyDescent="0.25">
      <c r="B38" t="s">
        <v>38</v>
      </c>
    </row>
    <row r="39" spans="2:3" x14ac:dyDescent="0.25">
      <c r="B39" t="s">
        <v>35</v>
      </c>
      <c r="C39" t="s">
        <v>34</v>
      </c>
    </row>
    <row r="40" spans="2:3" x14ac:dyDescent="0.25">
      <c r="B40" s="1" t="s">
        <v>0</v>
      </c>
      <c r="C40" s="5">
        <f>VLOOKUP(B40,Прайс!$B$5:$C$37,2,0)</f>
        <v>20.241810000000001</v>
      </c>
    </row>
    <row r="41" spans="2:3" x14ac:dyDescent="0.25">
      <c r="B41" s="1" t="s">
        <v>1</v>
      </c>
      <c r="C41" s="5">
        <f>VLOOKUP(B41,Прайс!$B$5:$C$37,2,0)</f>
        <v>22.479710000000001</v>
      </c>
    </row>
    <row r="42" spans="2:3" x14ac:dyDescent="0.25">
      <c r="B42" s="2" t="s">
        <v>2</v>
      </c>
      <c r="C42" s="5">
        <f>VLOOKUP(B42,Прайс!$B$5:$C$37,2,0)</f>
        <v>22.21116</v>
      </c>
    </row>
    <row r="43" spans="2:3" x14ac:dyDescent="0.25">
      <c r="B43" s="1" t="s">
        <v>3</v>
      </c>
      <c r="C43" s="5">
        <f>VLOOKUP(B43,Прайс!$B$5:$C$37,2,0)</f>
        <v>671.57140000000004</v>
      </c>
    </row>
    <row r="44" spans="2:3" x14ac:dyDescent="0.25">
      <c r="B44" s="1" t="s">
        <v>4</v>
      </c>
      <c r="C44" s="5">
        <f>VLOOKUP(B44,Прайс!$B$5:$C$37,2,0)</f>
        <v>484.05779999999999</v>
      </c>
    </row>
    <row r="45" spans="2:3" x14ac:dyDescent="0.25">
      <c r="B45" s="1" t="s">
        <v>5</v>
      </c>
      <c r="C45" s="5">
        <f>VLOOKUP(B45,Прайс!$B$5:$C$37,2,0)</f>
        <v>90.164990000000003</v>
      </c>
    </row>
    <row r="46" spans="2:3" x14ac:dyDescent="0.25">
      <c r="B46" s="2" t="s">
        <v>6</v>
      </c>
      <c r="C46" s="5">
        <f>VLOOKUP(B46,Прайс!$B$5:$C$37,2,0)</f>
        <v>67.819559999999996</v>
      </c>
    </row>
    <row r="47" spans="2:3" x14ac:dyDescent="0.25">
      <c r="B47" s="3" t="s">
        <v>7</v>
      </c>
      <c r="C47" s="5">
        <f>VLOOKUP(B47,Прайс!$B$5:$C$37,2,0)</f>
        <v>515.26530000000002</v>
      </c>
    </row>
    <row r="48" spans="2:3" x14ac:dyDescent="0.25">
      <c r="B48" s="3" t="s">
        <v>8</v>
      </c>
      <c r="C48" s="5">
        <f>VLOOKUP(B48,Прайс!$B$5:$C$37,2,0)</f>
        <v>677.04309999999998</v>
      </c>
    </row>
    <row r="49" spans="2:3" x14ac:dyDescent="0.25">
      <c r="B49" s="1" t="s">
        <v>9</v>
      </c>
      <c r="C49" s="5">
        <f>VLOOKUP(B49,Прайс!$B$5:$C$37,2,0)</f>
        <v>390.7038</v>
      </c>
    </row>
    <row r="50" spans="2:3" x14ac:dyDescent="0.25">
      <c r="B50" s="1" t="s">
        <v>10</v>
      </c>
      <c r="C50" s="5">
        <f>VLOOKUP(B50,Прайс!$B$5:$C$37,2,0)</f>
        <v>24.795929999999998</v>
      </c>
    </row>
    <row r="51" spans="2:3" x14ac:dyDescent="0.25">
      <c r="B51" s="1" t="s">
        <v>11</v>
      </c>
      <c r="C51" s="5">
        <f>VLOOKUP(B51,Прайс!$B$5:$C$37,2,0)</f>
        <v>144.2886</v>
      </c>
    </row>
    <row r="52" spans="2:3" x14ac:dyDescent="0.25">
      <c r="B52" s="1" t="s">
        <v>12</v>
      </c>
      <c r="C52" s="5">
        <f>VLOOKUP(B52,Прайс!$B$5:$C$37,2,0)</f>
        <v>39.442990000000002</v>
      </c>
    </row>
    <row r="53" spans="2:3" x14ac:dyDescent="0.25">
      <c r="B53" s="1" t="s">
        <v>13</v>
      </c>
      <c r="C53" s="5">
        <f>VLOOKUP(B53,Прайс!$B$5:$C$37,2,0)</f>
        <v>50.990549999999999</v>
      </c>
    </row>
    <row r="54" spans="2:3" x14ac:dyDescent="0.25">
      <c r="B54" s="1" t="s">
        <v>14</v>
      </c>
      <c r="C54" s="5">
        <f>VLOOKUP(B54,Прайс!$B$5:$C$37,2,0)</f>
        <v>66.264219999999995</v>
      </c>
    </row>
    <row r="55" spans="2:3" x14ac:dyDescent="0.25">
      <c r="B55" s="1" t="s">
        <v>15</v>
      </c>
      <c r="C55" s="5">
        <f>VLOOKUP(B55,Прайс!$B$5:$C$37,2,0)</f>
        <v>142.21850000000001</v>
      </c>
    </row>
    <row r="56" spans="2:3" x14ac:dyDescent="0.25">
      <c r="B56" s="1" t="s">
        <v>16</v>
      </c>
      <c r="C56" s="5">
        <f>VLOOKUP(B56,Прайс!$B$5:$C$37,2,0)</f>
        <v>394.16129999999998</v>
      </c>
    </row>
    <row r="57" spans="2:3" x14ac:dyDescent="0.25">
      <c r="B57" s="1" t="s">
        <v>17</v>
      </c>
      <c r="C57" s="5">
        <f>VLOOKUP(B57,Прайс!$B$5:$C$37,2,0)</f>
        <v>122.8831</v>
      </c>
    </row>
    <row r="58" spans="2:3" x14ac:dyDescent="0.25">
      <c r="B58" s="2" t="s">
        <v>18</v>
      </c>
      <c r="C58" s="5">
        <f>VLOOKUP(B58,Прайс!$B$5:$C$37,2,0)</f>
        <v>214.3013</v>
      </c>
    </row>
    <row r="59" spans="2:3" x14ac:dyDescent="0.25">
      <c r="B59" s="3" t="s">
        <v>19</v>
      </c>
      <c r="C59" s="5">
        <f>VLOOKUP(B59,Прайс!$B$5:$C$37,2,0)</f>
        <v>144.50120000000001</v>
      </c>
    </row>
    <row r="60" spans="2:3" x14ac:dyDescent="0.25">
      <c r="B60" s="1" t="s">
        <v>20</v>
      </c>
      <c r="C60" s="5">
        <f>VLOOKUP(B60,Прайс!$B$5:$C$37,2,0)</f>
        <v>59.561709999999998</v>
      </c>
    </row>
    <row r="61" spans="2:3" x14ac:dyDescent="0.25">
      <c r="B61" s="2" t="s">
        <v>21</v>
      </c>
      <c r="C61" s="5">
        <f>VLOOKUP(B61,Прайс!$B$5:$C$37,2,0)</f>
        <v>99.13897</v>
      </c>
    </row>
    <row r="62" spans="2:3" x14ac:dyDescent="0.25">
      <c r="B62" s="3" t="s">
        <v>22</v>
      </c>
      <c r="C62" s="5">
        <f>VLOOKUP(B62,Прайс!$B$5:$C$37,2,0)</f>
        <v>175.86539999999999</v>
      </c>
    </row>
    <row r="63" spans="2:3" x14ac:dyDescent="0.25">
      <c r="B63" s="1" t="s">
        <v>23</v>
      </c>
      <c r="C63" s="5">
        <f>VLOOKUP(B63,Прайс!$B$5:$C$37,2,0)</f>
        <v>868.14850000000001</v>
      </c>
    </row>
    <row r="64" spans="2:3" x14ac:dyDescent="0.25">
      <c r="B64" s="1" t="s">
        <v>24</v>
      </c>
      <c r="C64" s="5">
        <f>VLOOKUP(B64,Прайс!$B$5:$C$37,2,0)</f>
        <v>20.241810000000001</v>
      </c>
    </row>
    <row r="65" spans="2:3" x14ac:dyDescent="0.25">
      <c r="B65" s="2" t="s">
        <v>25</v>
      </c>
      <c r="C65" s="5">
        <f>VLOOKUP(B65,Прайс!$B$5:$C$37,2,0)</f>
        <v>22.479710000000001</v>
      </c>
    </row>
    <row r="66" spans="2:3" x14ac:dyDescent="0.25">
      <c r="B66" s="2" t="s">
        <v>26</v>
      </c>
      <c r="C66" s="5">
        <f>VLOOKUP(B66,Прайс!$B$5:$C$37,2,0)</f>
        <v>22.21116</v>
      </c>
    </row>
    <row r="67" spans="2:3" x14ac:dyDescent="0.25">
      <c r="B67" s="2" t="s">
        <v>27</v>
      </c>
      <c r="C67" s="5">
        <f>VLOOKUP(B67,Прайс!$B$5:$C$37,2,0)</f>
        <v>671.57140000000004</v>
      </c>
    </row>
    <row r="68" spans="2:3" x14ac:dyDescent="0.25">
      <c r="B68" s="2" t="s">
        <v>28</v>
      </c>
      <c r="C68" s="5">
        <f>VLOOKUP(B68,Прайс!$B$5:$C$37,2,0)</f>
        <v>484.05779999999999</v>
      </c>
    </row>
    <row r="69" spans="2:3" x14ac:dyDescent="0.25">
      <c r="B69" s="2" t="s">
        <v>29</v>
      </c>
      <c r="C69" s="5">
        <f>VLOOKUP(B69,Прайс!$B$5:$C$37,2,0)</f>
        <v>90.164990000000003</v>
      </c>
    </row>
    <row r="70" spans="2:3" x14ac:dyDescent="0.25">
      <c r="B70" s="2" t="s">
        <v>30</v>
      </c>
      <c r="C70" s="5">
        <f>VLOOKUP(B70,Прайс!$B$5:$C$37,2,0)</f>
        <v>67.819559999999996</v>
      </c>
    </row>
    <row r="71" spans="2:3" x14ac:dyDescent="0.25">
      <c r="B71" s="1" t="s">
        <v>31</v>
      </c>
      <c r="C71" s="5">
        <f>VLOOKUP(B71,Прайс!$B$5:$C$37,2,0)</f>
        <v>515.26530000000002</v>
      </c>
    </row>
    <row r="72" spans="2:3" x14ac:dyDescent="0.25">
      <c r="B72" s="1" t="s">
        <v>32</v>
      </c>
      <c r="C72" s="5">
        <f>VLOOKUP(B72,Прайс!$B$5:$C$37,2,0)</f>
        <v>677.04309999999998</v>
      </c>
    </row>
    <row r="73" spans="2:3" x14ac:dyDescent="0.25">
      <c r="B73" s="2" t="s">
        <v>36</v>
      </c>
      <c r="C73" s="5">
        <f>SUM(C40:C72)</f>
        <v>8078.9757299999983</v>
      </c>
    </row>
    <row r="75" spans="2:3" x14ac:dyDescent="0.25">
      <c r="B75" t="s">
        <v>37</v>
      </c>
    </row>
    <row r="76" spans="2:3" x14ac:dyDescent="0.25">
      <c r="B76" t="s">
        <v>35</v>
      </c>
      <c r="C76" t="s">
        <v>34</v>
      </c>
    </row>
    <row r="77" spans="2:3" x14ac:dyDescent="0.25">
      <c r="B77" s="1" t="s">
        <v>0</v>
      </c>
      <c r="C77" s="5">
        <f>VLOOKUP(B77,Прайс!$B$5:$C$37,2,0)</f>
        <v>20.241810000000001</v>
      </c>
    </row>
    <row r="78" spans="2:3" x14ac:dyDescent="0.25">
      <c r="B78" s="1" t="s">
        <v>1</v>
      </c>
      <c r="C78" s="5">
        <f>VLOOKUP(B78,Прайс!$B$5:$C$37,2,0)</f>
        <v>22.479710000000001</v>
      </c>
    </row>
    <row r="79" spans="2:3" x14ac:dyDescent="0.25">
      <c r="B79" s="2" t="s">
        <v>2</v>
      </c>
      <c r="C79" s="5">
        <f>VLOOKUP(B79,Прайс!$B$5:$C$37,2,0)</f>
        <v>22.21116</v>
      </c>
    </row>
    <row r="80" spans="2:3" x14ac:dyDescent="0.25">
      <c r="B80" s="1" t="s">
        <v>3</v>
      </c>
      <c r="C80" s="5">
        <f>VLOOKUP(B80,Прайс!$B$5:$C$37,2,0)</f>
        <v>671.57140000000004</v>
      </c>
    </row>
    <row r="81" spans="2:3" x14ac:dyDescent="0.25">
      <c r="B81" s="1" t="s">
        <v>4</v>
      </c>
      <c r="C81" s="5">
        <f>VLOOKUP(B81,Прайс!$B$5:$C$37,2,0)</f>
        <v>484.05779999999999</v>
      </c>
    </row>
    <row r="82" spans="2:3" x14ac:dyDescent="0.25">
      <c r="B82" s="1" t="s">
        <v>5</v>
      </c>
      <c r="C82" s="5">
        <f>VLOOKUP(B82,Прайс!$B$5:$C$37,2,0)</f>
        <v>90.164990000000003</v>
      </c>
    </row>
    <row r="83" spans="2:3" x14ac:dyDescent="0.25">
      <c r="B83" s="2" t="s">
        <v>6</v>
      </c>
      <c r="C83" s="5">
        <f>VLOOKUP(B83,Прайс!$B$5:$C$37,2,0)</f>
        <v>67.819559999999996</v>
      </c>
    </row>
    <row r="84" spans="2:3" x14ac:dyDescent="0.25">
      <c r="B84" s="3" t="s">
        <v>7</v>
      </c>
      <c r="C84" s="5">
        <f>VLOOKUP(B84,Прайс!$B$5:$C$37,2,0)</f>
        <v>515.26530000000002</v>
      </c>
    </row>
    <row r="85" spans="2:3" x14ac:dyDescent="0.25">
      <c r="B85" s="3" t="s">
        <v>8</v>
      </c>
      <c r="C85" s="5">
        <f>VLOOKUP(B85,Прайс!$B$5:$C$37,2,0)</f>
        <v>677.04309999999998</v>
      </c>
    </row>
    <row r="86" spans="2:3" x14ac:dyDescent="0.25">
      <c r="B86" s="1" t="s">
        <v>9</v>
      </c>
      <c r="C86" s="5">
        <f>VLOOKUP(B86,Прайс!$B$5:$C$37,2,0)</f>
        <v>390.7038</v>
      </c>
    </row>
    <row r="87" spans="2:3" x14ac:dyDescent="0.25">
      <c r="B87" s="1" t="s">
        <v>10</v>
      </c>
      <c r="C87" s="5">
        <f>VLOOKUP(B87,Прайс!$B$5:$C$37,2,0)</f>
        <v>24.795929999999998</v>
      </c>
    </row>
    <row r="88" spans="2:3" x14ac:dyDescent="0.25">
      <c r="B88" s="1" t="s">
        <v>11</v>
      </c>
      <c r="C88" s="5">
        <f>VLOOKUP(B88,Прайс!$B$5:$C$37,2,0)</f>
        <v>144.2886</v>
      </c>
    </row>
    <row r="89" spans="2:3" x14ac:dyDescent="0.25">
      <c r="B89" s="1" t="s">
        <v>12</v>
      </c>
      <c r="C89" s="5">
        <f>VLOOKUP(B89,Прайс!$B$5:$C$37,2,0)</f>
        <v>39.442990000000002</v>
      </c>
    </row>
    <row r="90" spans="2:3" x14ac:dyDescent="0.25">
      <c r="B90" s="1" t="s">
        <v>13</v>
      </c>
      <c r="C90" s="5">
        <f>VLOOKUP(B90,Прайс!$B$5:$C$37,2,0)</f>
        <v>50.990549999999999</v>
      </c>
    </row>
    <row r="91" spans="2:3" x14ac:dyDescent="0.25">
      <c r="B91" s="1" t="s">
        <v>14</v>
      </c>
      <c r="C91" s="5">
        <f>VLOOKUP(B91,Прайс!$B$5:$C$37,2,0)</f>
        <v>66.264219999999995</v>
      </c>
    </row>
    <row r="92" spans="2:3" x14ac:dyDescent="0.25">
      <c r="B92" s="1" t="s">
        <v>15</v>
      </c>
      <c r="C92" s="5">
        <f>VLOOKUP(B92,Прайс!$B$5:$C$37,2,0)</f>
        <v>142.21850000000001</v>
      </c>
    </row>
    <row r="93" spans="2:3" x14ac:dyDescent="0.25">
      <c r="B93" s="1" t="s">
        <v>16</v>
      </c>
      <c r="C93" s="5">
        <f>VLOOKUP(B93,Прайс!$B$5:$C$37,2,0)</f>
        <v>394.16129999999998</v>
      </c>
    </row>
    <row r="94" spans="2:3" x14ac:dyDescent="0.25">
      <c r="B94" s="1" t="s">
        <v>17</v>
      </c>
      <c r="C94" s="5">
        <f>VLOOKUP(B94,Прайс!$B$5:$C$37,2,0)</f>
        <v>122.8831</v>
      </c>
    </row>
    <row r="95" spans="2:3" x14ac:dyDescent="0.25">
      <c r="B95" s="2" t="s">
        <v>18</v>
      </c>
      <c r="C95" s="5">
        <f>VLOOKUP(B95,Прайс!$B$5:$C$37,2,0)</f>
        <v>214.3013</v>
      </c>
    </row>
    <row r="96" spans="2:3" x14ac:dyDescent="0.25">
      <c r="B96" s="3" t="s">
        <v>19</v>
      </c>
      <c r="C96" s="5">
        <f>VLOOKUP(B96,Прайс!$B$5:$C$37,2,0)</f>
        <v>144.50120000000001</v>
      </c>
    </row>
    <row r="97" spans="2:3" x14ac:dyDescent="0.25">
      <c r="B97" s="1" t="s">
        <v>20</v>
      </c>
      <c r="C97" s="5">
        <f>VLOOKUP(B97,Прайс!$B$5:$C$37,2,0)</f>
        <v>59.561709999999998</v>
      </c>
    </row>
    <row r="98" spans="2:3" x14ac:dyDescent="0.25">
      <c r="B98" s="2" t="s">
        <v>21</v>
      </c>
      <c r="C98" s="5">
        <f>VLOOKUP(B98,Прайс!$B$5:$C$37,2,0)</f>
        <v>99.13897</v>
      </c>
    </row>
    <row r="99" spans="2:3" x14ac:dyDescent="0.25">
      <c r="B99" s="3" t="s">
        <v>22</v>
      </c>
      <c r="C99" s="5">
        <f>VLOOKUP(B99,Прайс!$B$5:$C$37,2,0)</f>
        <v>175.86539999999999</v>
      </c>
    </row>
    <row r="100" spans="2:3" x14ac:dyDescent="0.25">
      <c r="B100" s="1" t="s">
        <v>23</v>
      </c>
      <c r="C100" s="5">
        <f>VLOOKUP(B100,Прайс!$B$5:$C$37,2,0)</f>
        <v>868.14850000000001</v>
      </c>
    </row>
    <row r="101" spans="2:3" x14ac:dyDescent="0.25">
      <c r="B101" s="1" t="s">
        <v>24</v>
      </c>
      <c r="C101" s="5">
        <f>VLOOKUP(B101,Прайс!$B$5:$C$37,2,0)</f>
        <v>20.241810000000001</v>
      </c>
    </row>
    <row r="102" spans="2:3" x14ac:dyDescent="0.25">
      <c r="B102" s="2" t="s">
        <v>25</v>
      </c>
      <c r="C102" s="5">
        <f>VLOOKUP(B102,Прайс!$B$5:$C$37,2,0)</f>
        <v>22.479710000000001</v>
      </c>
    </row>
    <row r="103" spans="2:3" x14ac:dyDescent="0.25">
      <c r="B103" s="2" t="s">
        <v>26</v>
      </c>
      <c r="C103" s="5">
        <f>VLOOKUP(B103,Прайс!$B$5:$C$37,2,0)</f>
        <v>22.21116</v>
      </c>
    </row>
    <row r="104" spans="2:3" x14ac:dyDescent="0.25">
      <c r="B104" s="2" t="s">
        <v>27</v>
      </c>
      <c r="C104" s="5">
        <f>VLOOKUP(B104,Прайс!$B$5:$C$37,2,0)</f>
        <v>671.57140000000004</v>
      </c>
    </row>
    <row r="105" spans="2:3" x14ac:dyDescent="0.25">
      <c r="B105" s="2" t="s">
        <v>28</v>
      </c>
      <c r="C105" s="5">
        <f>VLOOKUP(B105,Прайс!$B$5:$C$37,2,0)</f>
        <v>484.05779999999999</v>
      </c>
    </row>
    <row r="106" spans="2:3" x14ac:dyDescent="0.25">
      <c r="B106" s="2" t="s">
        <v>29</v>
      </c>
      <c r="C106" s="5">
        <f>VLOOKUP(B106,Прайс!$B$5:$C$37,2,0)</f>
        <v>90.164990000000003</v>
      </c>
    </row>
    <row r="107" spans="2:3" x14ac:dyDescent="0.25">
      <c r="B107" s="2" t="s">
        <v>30</v>
      </c>
      <c r="C107" s="5">
        <f>VLOOKUP(B107,Прайс!$B$5:$C$37,2,0)</f>
        <v>67.819559999999996</v>
      </c>
    </row>
    <row r="108" spans="2:3" x14ac:dyDescent="0.25">
      <c r="B108" s="1" t="s">
        <v>31</v>
      </c>
      <c r="C108" s="5">
        <f>VLOOKUP(B108,Прайс!$B$5:$C$37,2,0)</f>
        <v>515.26530000000002</v>
      </c>
    </row>
    <row r="109" spans="2:3" x14ac:dyDescent="0.25">
      <c r="B109" s="1" t="s">
        <v>32</v>
      </c>
      <c r="C109" s="5">
        <f>VLOOKUP(B109,Прайс!$B$5:$C$37,2,0)</f>
        <v>677.04309999999998</v>
      </c>
    </row>
    <row r="110" spans="2:3" x14ac:dyDescent="0.25">
      <c r="B110" s="2" t="s">
        <v>36</v>
      </c>
      <c r="C110" s="5">
        <f>SUM(C77:C109)</f>
        <v>8078.9757299999983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Изделие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2015-01-15T11:31:52Z</dcterms:created>
  <dcterms:modified xsi:type="dcterms:W3CDTF">2015-01-15T13:21:48Z</dcterms:modified>
</cp:coreProperties>
</file>