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ЭтаКнига" defaultThemeVersion="124226"/>
  <bookViews>
    <workbookView xWindow="0" yWindow="-120" windowWidth="13275" windowHeight="11400"/>
  </bookViews>
  <sheets>
    <sheet name="Технология" sheetId="11" r:id="rId1"/>
    <sheet name="Лист1" sheetId="12" r:id="rId2"/>
  </sheets>
  <definedNames>
    <definedName name="Аккумулятор">#REF!</definedName>
    <definedName name="Бочонок">#REF!</definedName>
    <definedName name="БРП">#REF!</definedName>
    <definedName name="ГОСТ">OFFSET(#REF!,,MATCH(Технология!$A1,#REF!,0)-1,COUNTA(OFFSET(#REF!,,MATCH(Технология!$A1,#REF!,0)-1,1000)))</definedName>
    <definedName name="Заглушка">#REF!</definedName>
    <definedName name="Извещатель">#REF!</definedName>
    <definedName name="Муфта">#REF!</definedName>
    <definedName name="Оповещатель">#REF!</definedName>
    <definedName name="Отвод">#REF!</definedName>
    <definedName name="Переход">#REF!</definedName>
    <definedName name="Прибор_Болид">#REF!</definedName>
    <definedName name="Прибор_Свит">#REF!</definedName>
    <definedName name="Резьба">#REF!</definedName>
    <definedName name="Сгон">#REF!</definedName>
    <definedName name="Спринклер">#REF!</definedName>
    <definedName name="Тройник">#REF!</definedName>
    <definedName name="Труба">#REF!</definedName>
    <definedName name="Фланец">#REF!</definedName>
    <definedName name="Хомут">#REF!</definedName>
  </definedNames>
  <calcPr calcId="124519"/>
</workbook>
</file>

<file path=xl/calcChain.xml><?xml version="1.0" encoding="utf-8"?>
<calcChain xmlns="http://schemas.openxmlformats.org/spreadsheetml/2006/main">
  <c r="E7" i="11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5"/>
  <c r="E6"/>
  <c r="E4"/>
  <c r="D5"/>
  <c r="E28"/>
  <c r="E29"/>
  <c r="E30"/>
  <c r="E31"/>
  <c r="E32"/>
  <c r="E33"/>
  <c r="E34"/>
  <c r="E35"/>
  <c r="E36"/>
  <c r="E37"/>
  <c r="E38"/>
  <c r="D4"/>
  <c r="D6" l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K4" i="12" l="1"/>
  <c r="K5" s="1"/>
  <c r="K6" s="1"/>
  <c r="K7" s="1"/>
  <c r="K8" s="1"/>
  <c r="K9" s="1"/>
  <c r="K10" s="1"/>
  <c r="K11" s="1"/>
  <c r="K12" s="1"/>
  <c r="L4" l="1"/>
  <c r="L5" l="1"/>
  <c r="L6" l="1"/>
  <c r="L7" l="1"/>
  <c r="L8" l="1"/>
  <c r="L9" l="1"/>
  <c r="L10" l="1"/>
  <c r="L11" l="1"/>
  <c r="L12" l="1"/>
</calcChain>
</file>

<file path=xl/sharedStrings.xml><?xml version="1.0" encoding="utf-8"?>
<sst xmlns="http://schemas.openxmlformats.org/spreadsheetml/2006/main" count="44" uniqueCount="30">
  <si>
    <t>Название</t>
  </si>
  <si>
    <t>Кол-во</t>
  </si>
  <si>
    <t>Оросительная сеть</t>
  </si>
  <si>
    <t>кол-во</t>
  </si>
  <si>
    <t>Всего</t>
  </si>
  <si>
    <t>Кол-во фитингов</t>
  </si>
  <si>
    <t>Размер</t>
  </si>
  <si>
    <t>Шкаф</t>
  </si>
  <si>
    <t>Коплектация</t>
  </si>
  <si>
    <t>кол-во фитингов</t>
  </si>
  <si>
    <t>Тройник</t>
  </si>
  <si>
    <t>Отвод</t>
  </si>
  <si>
    <t>Назв.</t>
  </si>
  <si>
    <t>Оборудоание</t>
  </si>
  <si>
    <t>Итого</t>
  </si>
  <si>
    <t>Резьба</t>
  </si>
  <si>
    <t>Опуск</t>
  </si>
  <si>
    <t>Кран</t>
  </si>
  <si>
    <t>Гайка</t>
  </si>
  <si>
    <t>Рукав</t>
  </si>
  <si>
    <t>Ствол</t>
  </si>
  <si>
    <t>Диафрагма</t>
  </si>
  <si>
    <t>Фланец</t>
  </si>
  <si>
    <t>Задвижка</t>
  </si>
  <si>
    <t>Шпилька</t>
  </si>
  <si>
    <t>Шайба</t>
  </si>
  <si>
    <t>ду 50</t>
  </si>
  <si>
    <t>ду100</t>
  </si>
  <si>
    <t>ду150</t>
  </si>
  <si>
    <t>ду200</t>
  </si>
</sst>
</file>

<file path=xl/styles.xml><?xml version="1.0" encoding="utf-8"?>
<styleSheet xmlns="http://schemas.openxmlformats.org/spreadsheetml/2006/main">
  <numFmts count="1">
    <numFmt numFmtId="164" formatCode="General;General;"/>
  </numFmts>
  <fonts count="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0" xfId="0" applyNumberFormat="1" applyProtection="1">
      <protection locked="0" hidden="1"/>
    </xf>
    <xf numFmtId="0" fontId="0" fillId="5" borderId="1" xfId="0" applyNumberFormat="1" applyFont="1" applyFill="1" applyBorder="1" applyAlignment="1" applyProtection="1">
      <alignment horizontal="center" vertical="distributed" wrapText="1"/>
      <protection hidden="1"/>
    </xf>
    <xf numFmtId="0" fontId="1" fillId="6" borderId="1" xfId="0" applyNumberFormat="1" applyFont="1" applyFill="1" applyBorder="1" applyAlignment="1" applyProtection="1">
      <alignment horizontal="left" vertical="justify" wrapText="1"/>
      <protection locked="0" hidden="1"/>
    </xf>
    <xf numFmtId="0" fontId="1" fillId="6" borderId="1" xfId="0" applyNumberFormat="1" applyFont="1" applyFill="1" applyBorder="1" applyAlignment="1" applyProtection="1">
      <alignment horizontal="center" vertical="distributed" wrapText="1"/>
      <protection locked="0" hidden="1"/>
    </xf>
    <xf numFmtId="0" fontId="0" fillId="0" borderId="0" xfId="0" applyNumberFormat="1" applyAlignment="1" applyProtection="1">
      <alignment horizontal="justify" vertical="justify" wrapText="1"/>
      <protection locked="0" hidden="1"/>
    </xf>
    <xf numFmtId="0" fontId="0" fillId="0" borderId="0" xfId="0" applyNumberFormat="1" applyAlignment="1" applyProtection="1">
      <alignment horizontal="justify" vertical="justify"/>
      <protection locked="0" hidden="1"/>
    </xf>
    <xf numFmtId="0" fontId="0" fillId="0" borderId="0" xfId="0" applyNumberFormat="1" applyAlignment="1" applyProtection="1">
      <alignment horizontal="center" vertical="justify"/>
      <protection locked="0" hidden="1"/>
    </xf>
    <xf numFmtId="0" fontId="0" fillId="0" borderId="0" xfId="0" applyNumberFormat="1" applyAlignment="1" applyProtection="1">
      <alignment horizontal="center"/>
      <protection locked="0" hidden="1"/>
    </xf>
    <xf numFmtId="0" fontId="1" fillId="4" borderId="5" xfId="0" applyFont="1" applyFill="1" applyBorder="1" applyAlignment="1"/>
    <xf numFmtId="0" fontId="1" fillId="4" borderId="6" xfId="0" applyFont="1" applyFill="1" applyBorder="1" applyAlignment="1">
      <alignment horizontal="center" vertical="center"/>
    </xf>
    <xf numFmtId="0" fontId="0" fillId="0" borderId="0" xfId="0" applyAlignment="1">
      <alignment horizontal="justify" vertical="justify"/>
    </xf>
    <xf numFmtId="0" fontId="0" fillId="3" borderId="3" xfId="0" applyFill="1" applyBorder="1"/>
    <xf numFmtId="0" fontId="0" fillId="3" borderId="2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3" borderId="3" xfId="0" applyFill="1" applyBorder="1" applyAlignment="1"/>
    <xf numFmtId="0" fontId="0" fillId="3" borderId="1" xfId="0" applyFill="1" applyBorder="1" applyAlignment="1">
      <alignment horizontal="center"/>
    </xf>
    <xf numFmtId="164" fontId="0" fillId="3" borderId="1" xfId="0" applyNumberFormat="1" applyFont="1" applyFill="1" applyBorder="1"/>
    <xf numFmtId="164" fontId="0" fillId="3" borderId="2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10" xfId="0" applyFill="1" applyBorder="1"/>
    <xf numFmtId="164" fontId="0" fillId="3" borderId="10" xfId="0" applyNumberFormat="1" applyFont="1" applyFill="1" applyBorder="1"/>
    <xf numFmtId="164" fontId="0" fillId="3" borderId="9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 applyProtection="1">
      <alignment horizontal="center" vertical="distributed" wrapText="1"/>
    </xf>
    <xf numFmtId="0" fontId="1" fillId="6" borderId="2" xfId="0" applyNumberFormat="1" applyFont="1" applyFill="1" applyBorder="1" applyAlignment="1" applyProtection="1">
      <alignment horizontal="center" vertical="distributed" wrapText="1"/>
      <protection locked="0" hidden="1"/>
    </xf>
    <xf numFmtId="0" fontId="0" fillId="2" borderId="0" xfId="0" applyNumberFormat="1" applyFill="1" applyAlignment="1" applyProtection="1">
      <alignment horizontal="center"/>
      <protection hidden="1"/>
    </xf>
    <xf numFmtId="0" fontId="0" fillId="5" borderId="2" xfId="0" applyNumberFormat="1" applyFont="1" applyFill="1" applyBorder="1" applyAlignment="1" applyProtection="1">
      <alignment horizontal="center" vertical="distributed" wrapText="1"/>
      <protection hidden="1"/>
    </xf>
    <xf numFmtId="0" fontId="0" fillId="5" borderId="4" xfId="0" applyNumberFormat="1" applyFont="1" applyFill="1" applyBorder="1" applyAlignment="1" applyProtection="1">
      <alignment horizontal="center" vertical="distributed" wrapText="1"/>
      <protection hidden="1"/>
    </xf>
    <xf numFmtId="0" fontId="0" fillId="5" borderId="3" xfId="0" applyNumberFormat="1" applyFont="1" applyFill="1" applyBorder="1" applyAlignment="1" applyProtection="1">
      <alignment horizontal="center" vertical="distributed" wrapText="1"/>
      <protection hidden="1"/>
    </xf>
  </cellXfs>
  <cellStyles count="2">
    <cellStyle name="Обычный" xfId="0" builtinId="0"/>
    <cellStyle name="Обычный 2" xfId="1"/>
  </cellStyles>
  <dxfs count="28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General;General;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General;General;"/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Шкаф" displayName="Шкаф" ref="A1:B9" totalsRowShown="0" headerRowDxfId="27" headerRowBorderDxfId="26" tableBorderDxfId="25" totalsRowBorderDxfId="24">
  <tableColumns count="2">
    <tableColumn id="1" name="Шкаф" dataDxfId="23"/>
    <tableColumn id="2" name="кол-во фитингов" dataDxfId="2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5" name="Опуск" displayName="Опуск" ref="C1:D8" totalsRowShown="0" headerRowDxfId="21" dataDxfId="19" headerRowBorderDxfId="20" tableBorderDxfId="18" totalsRowBorderDxfId="17">
  <tableColumns count="2">
    <tableColumn id="1" name="Опуск" dataDxfId="16"/>
    <tableColumn id="2" name="кол-во фитингов" dataDxfId="15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6" name="Таблица3" displayName="Таблица3" ref="I3:L12" totalsRowShown="0" headerRowDxfId="14" headerRowBorderDxfId="13" tableBorderDxfId="12" totalsRowBorderDxfId="11">
  <tableColumns count="4">
    <tableColumn id="1" name="Назв." dataDxfId="10"/>
    <tableColumn id="2" name="кол-во" dataDxfId="9"/>
    <tableColumn id="3" name="Оборудоание" dataDxfId="8">
      <calculatedColumnFormula>IF(K3="",0,INDEX(A:A,MATCH(I$6,A:A,)+ROW(A1)))</calculatedColumnFormula>
    </tableColumn>
    <tableColumn id="4" name="Итого" dataDxfId="7">
      <calculatedColumnFormula>IF(K3="",0,INDEX(B:B,MATCH(I$4,A:A,)+ROW(A1)))*J$4</calculatedColumn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2" name="Опуск3" displayName="Опуск3" ref="E1:F8" totalsRowShown="0" headerRowDxfId="6" dataDxfId="4" headerRowBorderDxfId="5" tableBorderDxfId="3" totalsRowBorderDxfId="2">
  <tableColumns count="2">
    <tableColumn id="1" name="Задвижка" dataDxfId="1"/>
    <tableColumn id="2" name="кол-во фитингов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1"/>
  <sheetViews>
    <sheetView showZeros="0" tabSelected="1" workbookViewId="0">
      <selection activeCell="E4" sqref="E4"/>
    </sheetView>
  </sheetViews>
  <sheetFormatPr defaultRowHeight="15"/>
  <cols>
    <col min="1" max="1" width="11.42578125" style="1" customWidth="1"/>
    <col min="2" max="2" width="10.140625" style="8" customWidth="1"/>
    <col min="3" max="3" width="8.7109375" style="1" customWidth="1"/>
    <col min="4" max="4" width="12.7109375" style="1" customWidth="1"/>
    <col min="5" max="5" width="8.7109375" style="8" customWidth="1"/>
    <col min="6" max="9" width="10.7109375" style="1" customWidth="1"/>
    <col min="10" max="10" width="22.28515625" style="1" customWidth="1"/>
    <col min="11" max="11" width="10.7109375" style="1" customWidth="1"/>
    <col min="12" max="15" width="6.7109375" style="1" customWidth="1"/>
    <col min="16" max="16384" width="9.140625" style="1"/>
  </cols>
  <sheetData>
    <row r="1" spans="1:5" ht="15" customHeight="1">
      <c r="A1" s="35" t="s">
        <v>2</v>
      </c>
      <c r="B1" s="35"/>
      <c r="C1" s="35"/>
      <c r="D1" s="35"/>
      <c r="E1" s="35"/>
    </row>
    <row r="2" spans="1:5" ht="15" customHeight="1">
      <c r="A2" s="36" t="s">
        <v>5</v>
      </c>
      <c r="B2" s="37"/>
      <c r="C2" s="37"/>
      <c r="D2" s="37"/>
      <c r="E2" s="38"/>
    </row>
    <row r="3" spans="1:5" ht="15" customHeight="1">
      <c r="A3" s="2" t="s">
        <v>0</v>
      </c>
      <c r="B3" s="2" t="s">
        <v>6</v>
      </c>
      <c r="C3" s="2" t="s">
        <v>1</v>
      </c>
      <c r="D3" s="2" t="s">
        <v>8</v>
      </c>
      <c r="E3" s="2" t="s">
        <v>4</v>
      </c>
    </row>
    <row r="4" spans="1:5" ht="15" customHeight="1">
      <c r="A4" s="3" t="s">
        <v>7</v>
      </c>
      <c r="B4" s="4" t="s">
        <v>26</v>
      </c>
      <c r="C4" s="4">
        <v>3</v>
      </c>
      <c r="D4" s="33" t="str">
        <f ca="1">OFFSET(Лист1!$A$1,ROW()+1-LOOKUP(2,1/($A$4:A4=LOOKUP("яяя",$A$4:A4)),ROW($A$4:A4)),MATCH(LOOKUP("яяя",$A$4:A4),Лист1!$1:$1,0)-1)</f>
        <v>Тройник</v>
      </c>
      <c r="E4" s="33">
        <f ca="1">OFFSET(Лист1!$A$1,ROW()+1-LOOKUP(2,1/($A$4:A4=LOOKUP("яяя",$A$4:A4)),ROW($A$4:A4)),MATCH(LOOKUP("яяя",$A$4:A4),Лист1!$1:$1,0))*INDEX(C:C,LOOKUP(2,1/($A$4:A4=LOOKUP("яяя",$A$4:A4)),ROW($A$4:A4)))</f>
        <v>3</v>
      </c>
    </row>
    <row r="5" spans="1:5" ht="15" customHeight="1">
      <c r="A5" s="3"/>
      <c r="B5" s="4"/>
      <c r="C5" s="4"/>
      <c r="D5" s="33" t="str">
        <f ca="1">OFFSET(Лист1!$A$1,ROW()+1-LOOKUP(2,1/($A$4:A5=LOOKUP("яяя",$A$4:A5)),ROW($A$4:A5)),MATCH(LOOKUP("яяя",$A$4:A5),Лист1!$1:$1,0)-1)</f>
        <v>Отвод</v>
      </c>
      <c r="E5" s="33">
        <f ca="1">OFFSET(Лист1!$A$1,ROW()+1-LOOKUP(2,1/($A$4:A5=LOOKUP("яяя",$A$4:A5)),ROW($A$4:A5)),MATCH(LOOKUP("яяя",$A$4:A5),Лист1!$1:$1,0))*INDEX(C:C,LOOKUP(2,1/($A$4:A5=LOOKUP("яяя",$A$4:A5)),ROW($A$4:A5)))</f>
        <v>6</v>
      </c>
    </row>
    <row r="6" spans="1:5" ht="15" customHeight="1">
      <c r="A6" s="3"/>
      <c r="B6" s="4"/>
      <c r="C6" s="4"/>
      <c r="D6" s="33" t="str">
        <f ca="1">OFFSET(Лист1!$A$1,ROW()+1-LOOKUP(2,1/($A$4:A6=LOOKUP("яяя",$A$4:A6)),ROW($A$4:A6)),MATCH(LOOKUP("яяя",$A$4:A6),Лист1!$1:$1,0)-1)</f>
        <v>Резьба</v>
      </c>
      <c r="E6" s="33">
        <f ca="1">OFFSET(Лист1!$A$1,ROW()+1-LOOKUP(2,1/($A$4:A6=LOOKUP("яяя",$A$4:A6)),ROW($A$4:A6)),MATCH(LOOKUP("яяя",$A$4:A6),Лист1!$1:$1,0))*INDEX(C:C,LOOKUP(2,1/($A$4:A6=LOOKUP("яяя",$A$4:A6)),ROW($A$4:A6)))</f>
        <v>3</v>
      </c>
    </row>
    <row r="7" spans="1:5" ht="15" customHeight="1">
      <c r="A7" s="3"/>
      <c r="B7" s="4"/>
      <c r="C7" s="4"/>
      <c r="D7" s="33" t="str">
        <f ca="1">OFFSET(Лист1!$A$1,ROW()+1-LOOKUP(2,1/($A$4:A7=LOOKUP("яяя",$A$4:A7)),ROW($A$4:A7)),MATCH(LOOKUP("яяя",$A$4:A7),Лист1!$1:$1,0)-1)</f>
        <v>Кран</v>
      </c>
      <c r="E7" s="33">
        <f ca="1">OFFSET(Лист1!$A$1,ROW()+1-LOOKUP(2,1/($A$4:A7=LOOKUP("яяя",$A$4:A7)),ROW($A$4:A7)),MATCH(LOOKUP("яяя",$A$4:A7),Лист1!$1:$1,0))*INDEX(C:C,LOOKUP(2,1/($A$4:A7=LOOKUP("яяя",$A$4:A7)),ROW($A$4:A7)))</f>
        <v>3</v>
      </c>
    </row>
    <row r="8" spans="1:5" ht="15" customHeight="1">
      <c r="A8" s="3"/>
      <c r="B8" s="4"/>
      <c r="C8" s="34"/>
      <c r="D8" s="33" t="str">
        <f ca="1">OFFSET(Лист1!$A$1,ROW()+1-LOOKUP(2,1/($A$4:A8=LOOKUP("яяя",$A$4:A8)),ROW($A$4:A8)),MATCH(LOOKUP("яяя",$A$4:A8),Лист1!$1:$1,0)-1)</f>
        <v>Гайка</v>
      </c>
      <c r="E8" s="33">
        <f ca="1">OFFSET(Лист1!$A$1,ROW()+1-LOOKUP(2,1/($A$4:A8=LOOKUP("яяя",$A$4:A8)),ROW($A$4:A8)),MATCH(LOOKUP("яяя",$A$4:A8),Лист1!$1:$1,0))*INDEX(C:C,LOOKUP(2,1/($A$4:A8=LOOKUP("яяя",$A$4:A8)),ROW($A$4:A8)))</f>
        <v>3</v>
      </c>
    </row>
    <row r="9" spans="1:5" ht="15" customHeight="1">
      <c r="A9" s="3"/>
      <c r="B9" s="4"/>
      <c r="C9" s="34"/>
      <c r="D9" s="33" t="str">
        <f ca="1">OFFSET(Лист1!$A$1,ROW()+1-LOOKUP(2,1/($A$4:A9=LOOKUP("яяя",$A$4:A9)),ROW($A$4:A9)),MATCH(LOOKUP("яяя",$A$4:A9),Лист1!$1:$1,0)-1)</f>
        <v>Рукав</v>
      </c>
      <c r="E9" s="33">
        <f ca="1">OFFSET(Лист1!$A$1,ROW()+1-LOOKUP(2,1/($A$4:A9=LOOKUP("яяя",$A$4:A9)),ROW($A$4:A9)),MATCH(LOOKUP("яяя",$A$4:A9),Лист1!$1:$1,0))*INDEX(C:C,LOOKUP(2,1/($A$4:A9=LOOKUP("яяя",$A$4:A9)),ROW($A$4:A9)))</f>
        <v>3</v>
      </c>
    </row>
    <row r="10" spans="1:5" ht="15" customHeight="1">
      <c r="A10" s="3"/>
      <c r="B10" s="4"/>
      <c r="C10" s="34"/>
      <c r="D10" s="33" t="str">
        <f ca="1">OFFSET(Лист1!$A$1,ROW()+1-LOOKUP(2,1/($A$4:A10=LOOKUP("яяя",$A$4:A10)),ROW($A$4:A10)),MATCH(LOOKUP("яяя",$A$4:A10),Лист1!$1:$1,0)-1)</f>
        <v>Ствол</v>
      </c>
      <c r="E10" s="33">
        <f ca="1">OFFSET(Лист1!$A$1,ROW()+1-LOOKUP(2,1/($A$4:A10=LOOKUP("яяя",$A$4:A10)),ROW($A$4:A10)),MATCH(LOOKUP("яяя",$A$4:A10),Лист1!$1:$1,0))*INDEX(C:C,LOOKUP(2,1/($A$4:A10=LOOKUP("яяя",$A$4:A10)),ROW($A$4:A10)))</f>
        <v>3</v>
      </c>
    </row>
    <row r="11" spans="1:5" ht="15" customHeight="1">
      <c r="A11" s="3"/>
      <c r="B11" s="4"/>
      <c r="C11" s="34"/>
      <c r="D11" s="33" t="str">
        <f ca="1">OFFSET(Лист1!$A$1,ROW()+1-LOOKUP(2,1/($A$4:A11=LOOKUP("яяя",$A$4:A11)),ROW($A$4:A11)),MATCH(LOOKUP("яяя",$A$4:A11),Лист1!$1:$1,0)-1)</f>
        <v>Диафрагма</v>
      </c>
      <c r="E11" s="33">
        <f ca="1">OFFSET(Лист1!$A$1,ROW()+1-LOOKUP(2,1/($A$4:A11=LOOKUP("яяя",$A$4:A11)),ROW($A$4:A11)),MATCH(LOOKUP("яяя",$A$4:A11),Лист1!$1:$1,0))*INDEX(C:C,LOOKUP(2,1/($A$4:A11=LOOKUP("яяя",$A$4:A11)),ROW($A$4:A11)))</f>
        <v>3</v>
      </c>
    </row>
    <row r="12" spans="1:5" ht="15" customHeight="1">
      <c r="A12" s="3" t="s">
        <v>23</v>
      </c>
      <c r="B12" s="4"/>
      <c r="C12" s="34">
        <v>15</v>
      </c>
      <c r="D12" s="33" t="str">
        <f ca="1">OFFSET(Лист1!$A$1,ROW()+1-LOOKUP(2,1/($A$4:A12=LOOKUP("яяя",$A$4:A12)),ROW($A$4:A12)),MATCH(LOOKUP("яяя",$A$4:A12),Лист1!$1:$1,0)-1)</f>
        <v>Фланец</v>
      </c>
      <c r="E12" s="33">
        <f ca="1">OFFSET(Лист1!$A$1,ROW()+1-LOOKUP(2,1/($A$4:A12=LOOKUP("яяя",$A$4:A12)),ROW($A$4:A12)),MATCH(LOOKUP("яяя",$A$4:A12),Лист1!$1:$1,0))*INDEX(C:C,LOOKUP(2,1/($A$4:A12=LOOKUP("яяя",$A$4:A12)),ROW($A$4:A12)))</f>
        <v>30</v>
      </c>
    </row>
    <row r="13" spans="1:5" ht="15" customHeight="1">
      <c r="A13" s="3"/>
      <c r="B13" s="4"/>
      <c r="C13" s="34"/>
      <c r="D13" s="33" t="str">
        <f ca="1">OFFSET(Лист1!$A$1,ROW()+1-LOOKUP(2,1/($A$4:A13=LOOKUP("яяя",$A$4:A13)),ROW($A$4:A13)),MATCH(LOOKUP("яяя",$A$4:A13),Лист1!$1:$1,0)-1)</f>
        <v>Шпилька</v>
      </c>
      <c r="E13" s="33">
        <f ca="1">OFFSET(Лист1!$A$1,ROW()+1-LOOKUP(2,1/($A$4:A13=LOOKUP("яяя",$A$4:A13)),ROW($A$4:A13)),MATCH(LOOKUP("яяя",$A$4:A13),Лист1!$1:$1,0))*INDEX(C:C,LOOKUP(2,1/($A$4:A13=LOOKUP("яяя",$A$4:A13)),ROW($A$4:A13)))</f>
        <v>30</v>
      </c>
    </row>
    <row r="14" spans="1:5" ht="15" customHeight="1">
      <c r="A14" s="3"/>
      <c r="B14" s="4"/>
      <c r="C14" s="34"/>
      <c r="D14" s="33" t="str">
        <f ca="1">OFFSET(Лист1!$A$1,ROW()+1-LOOKUP(2,1/($A$4:A14=LOOKUP("яяя",$A$4:A14)),ROW($A$4:A14)),MATCH(LOOKUP("яяя",$A$4:A14),Лист1!$1:$1,0)-1)</f>
        <v>Гайка</v>
      </c>
      <c r="E14" s="33">
        <f ca="1">OFFSET(Лист1!$A$1,ROW()+1-LOOKUP(2,1/($A$4:A14=LOOKUP("яяя",$A$4:A14)),ROW($A$4:A14)),MATCH(LOOKUP("яяя",$A$4:A14),Лист1!$1:$1,0))*INDEX(C:C,LOOKUP(2,1/($A$4:A14=LOOKUP("яяя",$A$4:A14)),ROW($A$4:A14)))</f>
        <v>360</v>
      </c>
    </row>
    <row r="15" spans="1:5" ht="15" customHeight="1">
      <c r="A15" s="3"/>
      <c r="B15" s="4"/>
      <c r="C15" s="34"/>
      <c r="D15" s="33" t="str">
        <f ca="1">OFFSET(Лист1!$A$1,ROW()+1-LOOKUP(2,1/($A$4:A15=LOOKUP("яяя",$A$4:A15)),ROW($A$4:A15)),MATCH(LOOKUP("яяя",$A$4:A15),Лист1!$1:$1,0)-1)</f>
        <v>Шайба</v>
      </c>
      <c r="E15" s="33">
        <f ca="1">OFFSET(Лист1!$A$1,ROW()+1-LOOKUP(2,1/($A$4:A15=LOOKUP("яяя",$A$4:A15)),ROW($A$4:A15)),MATCH(LOOKUP("яяя",$A$4:A15),Лист1!$1:$1,0))*INDEX(C:C,LOOKUP(2,1/($A$4:A15=LOOKUP("яяя",$A$4:A15)),ROW($A$4:A15)))</f>
        <v>360</v>
      </c>
    </row>
    <row r="16" spans="1:5" ht="15" customHeight="1">
      <c r="A16" s="3" t="s">
        <v>23</v>
      </c>
      <c r="B16" s="4"/>
      <c r="C16" s="34">
        <v>5</v>
      </c>
      <c r="D16" s="33" t="str">
        <f ca="1">OFFSET(Лист1!$A$1,ROW()+1-LOOKUP(2,1/($A$4:A16=LOOKUP("яяя",$A$4:A16)),ROW($A$4:A16)),MATCH(LOOKUP("яяя",$A$4:A16),Лист1!$1:$1,0)-1)</f>
        <v>Фланец</v>
      </c>
      <c r="E16" s="33">
        <f ca="1">OFFSET(Лист1!$A$1,ROW()+1-LOOKUP(2,1/($A$4:A16=LOOKUP("яяя",$A$4:A16)),ROW($A$4:A16)),MATCH(LOOKUP("яяя",$A$4:A16),Лист1!$1:$1,0))*INDEX(C:C,LOOKUP(2,1/($A$4:A16=LOOKUP("яяя",$A$4:A16)),ROW($A$4:A16)))</f>
        <v>10</v>
      </c>
    </row>
    <row r="17" spans="1:13" ht="15" customHeight="1">
      <c r="A17" s="3"/>
      <c r="B17" s="4"/>
      <c r="C17" s="34"/>
      <c r="D17" s="33" t="str">
        <f ca="1">OFFSET(Лист1!$A$1,ROW()+1-LOOKUP(2,1/($A$4:A17=LOOKUP("яяя",$A$4:A17)),ROW($A$4:A17)),MATCH(LOOKUP("яяя",$A$4:A17),Лист1!$1:$1,0)-1)</f>
        <v>Шпилька</v>
      </c>
      <c r="E17" s="33">
        <f ca="1">OFFSET(Лист1!$A$1,ROW()+1-LOOKUP(2,1/($A$4:A17=LOOKUP("яяя",$A$4:A17)),ROW($A$4:A17)),MATCH(LOOKUP("яяя",$A$4:A17),Лист1!$1:$1,0))*INDEX(C:C,LOOKUP(2,1/($A$4:A17=LOOKUP("яяя",$A$4:A17)),ROW($A$4:A17)))</f>
        <v>10</v>
      </c>
    </row>
    <row r="18" spans="1:13" ht="15" customHeight="1">
      <c r="A18" s="3"/>
      <c r="B18" s="4"/>
      <c r="C18" s="4"/>
      <c r="D18" s="33" t="str">
        <f ca="1">OFFSET(Лист1!$A$1,ROW()+1-LOOKUP(2,1/($A$4:A18=LOOKUP("яяя",$A$4:A18)),ROW($A$4:A18)),MATCH(LOOKUP("яяя",$A$4:A18),Лист1!$1:$1,0)-1)</f>
        <v>Гайка</v>
      </c>
      <c r="E18" s="33">
        <f ca="1">OFFSET(Лист1!$A$1,ROW()+1-LOOKUP(2,1/($A$4:A18=LOOKUP("яяя",$A$4:A18)),ROW($A$4:A18)),MATCH(LOOKUP("яяя",$A$4:A18),Лист1!$1:$1,0))*INDEX(C:C,LOOKUP(2,1/($A$4:A18=LOOKUP("яяя",$A$4:A18)),ROW($A$4:A18)))</f>
        <v>120</v>
      </c>
    </row>
    <row r="19" spans="1:13" ht="15" customHeight="1">
      <c r="A19" s="3"/>
      <c r="B19" s="4"/>
      <c r="C19" s="4"/>
      <c r="D19" s="33" t="str">
        <f ca="1">OFFSET(Лист1!$A$1,ROW()+1-LOOKUP(2,1/($A$4:A19=LOOKUP("яяя",$A$4:A19)),ROW($A$4:A19)),MATCH(LOOKUP("яяя",$A$4:A19),Лист1!$1:$1,0)-1)</f>
        <v>Шайба</v>
      </c>
      <c r="E19" s="33">
        <f ca="1">OFFSET(Лист1!$A$1,ROW()+1-LOOKUP(2,1/($A$4:A19=LOOKUP("яяя",$A$4:A19)),ROW($A$4:A19)),MATCH(LOOKUP("яяя",$A$4:A19),Лист1!$1:$1,0))*INDEX(C:C,LOOKUP(2,1/($A$4:A19=LOOKUP("яяя",$A$4:A19)),ROW($A$4:A19)))</f>
        <v>120</v>
      </c>
      <c r="H19" s="5"/>
      <c r="I19" s="5"/>
      <c r="K19" s="6"/>
      <c r="L19" s="6"/>
      <c r="M19" s="6"/>
    </row>
    <row r="20" spans="1:13" ht="15" customHeight="1">
      <c r="A20" s="3" t="s">
        <v>7</v>
      </c>
      <c r="B20" s="4"/>
      <c r="C20" s="4">
        <v>1</v>
      </c>
      <c r="D20" s="33" t="str">
        <f ca="1">OFFSET(Лист1!$A$1,ROW()+1-LOOKUP(2,1/($A$4:A20=LOOKUP("яяя",$A$4:A20)),ROW($A$4:A20)),MATCH(LOOKUP("яяя",$A$4:A20),Лист1!$1:$1,0)-1)</f>
        <v>Тройник</v>
      </c>
      <c r="E20" s="33">
        <f ca="1">OFFSET(Лист1!$A$1,ROW()+1-LOOKUP(2,1/($A$4:A20=LOOKUP("яяя",$A$4:A20)),ROW($A$4:A20)),MATCH(LOOKUP("яяя",$A$4:A20),Лист1!$1:$1,0))*INDEX(C:C,LOOKUP(2,1/($A$4:A20=LOOKUP("яяя",$A$4:A20)),ROW($A$4:A20)))</f>
        <v>1</v>
      </c>
      <c r="H20" s="5"/>
      <c r="I20" s="5"/>
      <c r="K20" s="6"/>
      <c r="L20" s="6"/>
      <c r="M20" s="6"/>
    </row>
    <row r="21" spans="1:13" ht="15" customHeight="1">
      <c r="A21" s="3"/>
      <c r="B21" s="4"/>
      <c r="C21" s="4"/>
      <c r="D21" s="33" t="str">
        <f ca="1">OFFSET(Лист1!$A$1,ROW()+1-LOOKUP(2,1/($A$4:A21=LOOKUP("яяя",$A$4:A21)),ROW($A$4:A21)),MATCH(LOOKUP("яяя",$A$4:A21),Лист1!$1:$1,0)-1)</f>
        <v>Отвод</v>
      </c>
      <c r="E21" s="33">
        <f ca="1">OFFSET(Лист1!$A$1,ROW()+1-LOOKUP(2,1/($A$4:A21=LOOKUP("яяя",$A$4:A21)),ROW($A$4:A21)),MATCH(LOOKUP("яяя",$A$4:A21),Лист1!$1:$1,0))*INDEX(C:C,LOOKUP(2,1/($A$4:A21=LOOKUP("яяя",$A$4:A21)),ROW($A$4:A21)))</f>
        <v>2</v>
      </c>
      <c r="H21" s="5"/>
      <c r="I21" s="5"/>
      <c r="K21" s="6"/>
      <c r="L21" s="6"/>
      <c r="M21" s="6"/>
    </row>
    <row r="22" spans="1:13" ht="15" customHeight="1">
      <c r="A22" s="3"/>
      <c r="B22" s="4"/>
      <c r="C22" s="4"/>
      <c r="D22" s="33" t="str">
        <f ca="1">OFFSET(Лист1!$A$1,ROW()+1-LOOKUP(2,1/($A$4:A22=LOOKUP("яяя",$A$4:A22)),ROW($A$4:A22)),MATCH(LOOKUP("яяя",$A$4:A22),Лист1!$1:$1,0)-1)</f>
        <v>Резьба</v>
      </c>
      <c r="E22" s="33">
        <f ca="1">OFFSET(Лист1!$A$1,ROW()+1-LOOKUP(2,1/($A$4:A22=LOOKUP("яяя",$A$4:A22)),ROW($A$4:A22)),MATCH(LOOKUP("яяя",$A$4:A22),Лист1!$1:$1,0))*INDEX(C:C,LOOKUP(2,1/($A$4:A22=LOOKUP("яяя",$A$4:A22)),ROW($A$4:A22)))</f>
        <v>1</v>
      </c>
      <c r="H22" s="5"/>
      <c r="I22" s="5"/>
      <c r="K22" s="6"/>
      <c r="L22" s="6"/>
      <c r="M22" s="6"/>
    </row>
    <row r="23" spans="1:13" ht="15" customHeight="1">
      <c r="A23" s="3"/>
      <c r="B23" s="4"/>
      <c r="C23" s="4"/>
      <c r="D23" s="33" t="str">
        <f ca="1">OFFSET(Лист1!$A$1,ROW()+1-LOOKUP(2,1/($A$4:A23=LOOKUP("яяя",$A$4:A23)),ROW($A$4:A23)),MATCH(LOOKUP("яяя",$A$4:A23),Лист1!$1:$1,0)-1)</f>
        <v>Кран</v>
      </c>
      <c r="E23" s="33">
        <f ca="1">OFFSET(Лист1!$A$1,ROW()+1-LOOKUP(2,1/($A$4:A23=LOOKUP("яяя",$A$4:A23)),ROW($A$4:A23)),MATCH(LOOKUP("яяя",$A$4:A23),Лист1!$1:$1,0))*INDEX(C:C,LOOKUP(2,1/($A$4:A23=LOOKUP("яяя",$A$4:A23)),ROW($A$4:A23)))</f>
        <v>1</v>
      </c>
      <c r="H23" s="5"/>
      <c r="I23" s="5"/>
      <c r="K23" s="6"/>
      <c r="L23" s="6"/>
      <c r="M23" s="6"/>
    </row>
    <row r="24" spans="1:13" ht="15" customHeight="1">
      <c r="A24" s="3"/>
      <c r="B24" s="4"/>
      <c r="C24" s="4"/>
      <c r="D24" s="33" t="str">
        <f ca="1">OFFSET(Лист1!$A$1,ROW()+1-LOOKUP(2,1/($A$4:A24=LOOKUP("яяя",$A$4:A24)),ROW($A$4:A24)),MATCH(LOOKUP("яяя",$A$4:A24),Лист1!$1:$1,0)-1)</f>
        <v>Гайка</v>
      </c>
      <c r="E24" s="33">
        <f ca="1">OFFSET(Лист1!$A$1,ROW()+1-LOOKUP(2,1/($A$4:A24=LOOKUP("яяя",$A$4:A24)),ROW($A$4:A24)),MATCH(LOOKUP("яяя",$A$4:A24),Лист1!$1:$1,0))*INDEX(C:C,LOOKUP(2,1/($A$4:A24=LOOKUP("яяя",$A$4:A24)),ROW($A$4:A24)))</f>
        <v>1</v>
      </c>
      <c r="H24" s="5"/>
      <c r="I24" s="5"/>
      <c r="K24" s="6"/>
      <c r="L24" s="6"/>
      <c r="M24" s="6"/>
    </row>
    <row r="25" spans="1:13" ht="15" customHeight="1">
      <c r="A25" s="3"/>
      <c r="B25" s="4"/>
      <c r="C25" s="4"/>
      <c r="D25" s="33" t="str">
        <f ca="1">OFFSET(Лист1!$A$1,ROW()+1-LOOKUP(2,1/($A$4:A25=LOOKUP("яяя",$A$4:A25)),ROW($A$4:A25)),MATCH(LOOKUP("яяя",$A$4:A25),Лист1!$1:$1,0)-1)</f>
        <v>Рукав</v>
      </c>
      <c r="E25" s="33">
        <f ca="1">OFFSET(Лист1!$A$1,ROW()+1-LOOKUP(2,1/($A$4:A25=LOOKUP("яяя",$A$4:A25)),ROW($A$4:A25)),MATCH(LOOKUP("яяя",$A$4:A25),Лист1!$1:$1,0))*INDEX(C:C,LOOKUP(2,1/($A$4:A25=LOOKUP("яяя",$A$4:A25)),ROW($A$4:A25)))</f>
        <v>1</v>
      </c>
      <c r="F25" s="5"/>
      <c r="H25" s="5"/>
      <c r="I25" s="5"/>
      <c r="K25" s="6"/>
      <c r="L25" s="6"/>
      <c r="M25" s="6"/>
    </row>
    <row r="26" spans="1:13" ht="15" customHeight="1">
      <c r="A26" s="3"/>
      <c r="B26" s="4"/>
      <c r="C26" s="4"/>
      <c r="D26" s="33" t="str">
        <f ca="1">OFFSET(Лист1!$A$1,ROW()+1-LOOKUP(2,1/($A$4:A26=LOOKUP("яяя",$A$4:A26)),ROW($A$4:A26)),MATCH(LOOKUP("яяя",$A$4:A26),Лист1!$1:$1,0)-1)</f>
        <v>Ствол</v>
      </c>
      <c r="E26" s="33">
        <f ca="1">OFFSET(Лист1!$A$1,ROW()+1-LOOKUP(2,1/($A$4:A26=LOOKUP("яяя",$A$4:A26)),ROW($A$4:A26)),MATCH(LOOKUP("яяя",$A$4:A26),Лист1!$1:$1,0))*INDEX(C:C,LOOKUP(2,1/($A$4:A26=LOOKUP("яяя",$A$4:A26)),ROW($A$4:A26)))</f>
        <v>1</v>
      </c>
      <c r="F26" s="5"/>
      <c r="H26" s="5"/>
      <c r="I26" s="5"/>
      <c r="K26" s="6"/>
      <c r="L26" s="6"/>
      <c r="M26" s="6"/>
    </row>
    <row r="27" spans="1:13" ht="15" customHeight="1">
      <c r="A27" s="3"/>
      <c r="B27" s="4"/>
      <c r="C27" s="4"/>
      <c r="D27" s="33" t="str">
        <f ca="1">OFFSET(Лист1!$A$1,ROW()+1-LOOKUP(2,1/($A$4:A27=LOOKUP("яяя",$A$4:A27)),ROW($A$4:A27)),MATCH(LOOKUP("яяя",$A$4:A27),Лист1!$1:$1,0)-1)</f>
        <v>Диафрагма</v>
      </c>
      <c r="E27" s="33">
        <f ca="1">OFFSET(Лист1!$A$1,ROW()+1-LOOKUP(2,1/($A$4:A27=LOOKUP("яяя",$A$4:A27)),ROW($A$4:A27)),MATCH(LOOKUP("яяя",$A$4:A27),Лист1!$1:$1,0))*INDEX(C:C,LOOKUP(2,1/($A$4:A27=LOOKUP("яяя",$A$4:A27)),ROW($A$4:A27)))</f>
        <v>1</v>
      </c>
      <c r="F27" s="6"/>
      <c r="H27" s="6"/>
      <c r="I27" s="6"/>
      <c r="J27" s="6"/>
      <c r="K27" s="6"/>
      <c r="L27" s="6"/>
      <c r="M27" s="6"/>
    </row>
    <row r="28" spans="1:13" ht="15" customHeight="1">
      <c r="A28" s="3"/>
      <c r="B28" s="4"/>
      <c r="C28" s="4"/>
      <c r="D28" s="33">
        <f ca="1">OFFSET(Лист1!$A$1,ROW()+1-LOOKUP(2,1/($A$4:A28=LOOKUP("яяя",$A$4:A28)),ROW($A$4:A28)),MATCH(LOOKUP("яяя",$A$4:A28),Лист1!$1:$1,0)-1)</f>
        <v>0</v>
      </c>
      <c r="E28" s="33">
        <f ca="1">OFFSET(Лист1!$A$1,ROW()+1-LOOKUP(2,1/($A$4:A28=LOOKUP("яяя",$A$4:A28)),ROW($A$4:A28)),MATCH(LOOKUP("яяя",$A$4:A28),Лист1!$1:$1,0))</f>
        <v>0</v>
      </c>
      <c r="F28" s="6"/>
      <c r="G28" s="6"/>
      <c r="H28" s="6"/>
      <c r="I28" s="6"/>
      <c r="J28" s="6"/>
      <c r="K28" s="6"/>
      <c r="L28" s="6"/>
      <c r="M28" s="6"/>
    </row>
    <row r="29" spans="1:13" ht="15" customHeight="1">
      <c r="A29" s="3"/>
      <c r="B29" s="4"/>
      <c r="C29" s="4"/>
      <c r="D29" s="33">
        <f ca="1">OFFSET(Лист1!$A$1,ROW()+1-LOOKUP(2,1/($A$4:A29=LOOKUP("яяя",$A$4:A29)),ROW($A$4:A29)),MATCH(LOOKUP("яяя",$A$4:A29),Лист1!$1:$1,0)-1)</f>
        <v>0</v>
      </c>
      <c r="E29" s="33">
        <f ca="1">OFFSET(Лист1!$A$1,ROW()+1-LOOKUP(2,1/($A$4:A29=LOOKUP("яяя",$A$4:A29)),ROW($A$4:A29)),MATCH(LOOKUP("яяя",$A$4:A29),Лист1!$1:$1,0))</f>
        <v>0</v>
      </c>
      <c r="F29" s="6"/>
      <c r="G29" s="6"/>
      <c r="H29" s="6"/>
      <c r="I29" s="6"/>
      <c r="J29" s="6"/>
      <c r="K29" s="6"/>
      <c r="L29" s="6"/>
      <c r="M29" s="6"/>
    </row>
    <row r="30" spans="1:13" ht="15" customHeight="1">
      <c r="A30" s="3"/>
      <c r="B30" s="4"/>
      <c r="C30" s="4"/>
      <c r="D30" s="33">
        <f ca="1">OFFSET(Лист1!$A$1,ROW()+1-LOOKUP(2,1/($A$4:A30=LOOKUP("яяя",$A$4:A30)),ROW($A$4:A30)),MATCH(LOOKUP("яяя",$A$4:A30),Лист1!$1:$1,0)-1)</f>
        <v>0</v>
      </c>
      <c r="E30" s="33">
        <f ca="1">OFFSET(Лист1!$A$1,ROW()+1-LOOKUP(2,1/($A$4:A30=LOOKUP("яяя",$A$4:A30)),ROW($A$4:A30)),MATCH(LOOKUP("яяя",$A$4:A30),Лист1!$1:$1,0))</f>
        <v>0</v>
      </c>
      <c r="F30" s="6"/>
      <c r="G30" s="6"/>
      <c r="H30" s="6"/>
      <c r="I30" s="6"/>
      <c r="J30" s="6"/>
      <c r="K30" s="6"/>
      <c r="L30" s="6"/>
      <c r="M30" s="6"/>
    </row>
    <row r="31" spans="1:13" ht="15" customHeight="1">
      <c r="A31" s="3"/>
      <c r="B31" s="4"/>
      <c r="C31" s="4"/>
      <c r="D31" s="33">
        <f ca="1">OFFSET(Лист1!$A$1,ROW()+1-LOOKUP(2,1/($A$4:A31=LOOKUP("яяя",$A$4:A31)),ROW($A$4:A31)),MATCH(LOOKUP("яяя",$A$4:A31),Лист1!$1:$1,0)-1)</f>
        <v>0</v>
      </c>
      <c r="E31" s="33">
        <f ca="1">OFFSET(Лист1!$A$1,ROW()+1-LOOKUP(2,1/($A$4:A31=LOOKUP("яяя",$A$4:A31)),ROW($A$4:A31)),MATCH(LOOKUP("яяя",$A$4:A31),Лист1!$1:$1,0))</f>
        <v>0</v>
      </c>
      <c r="F31" s="6"/>
      <c r="G31" s="6"/>
      <c r="H31" s="6"/>
      <c r="I31" s="6"/>
      <c r="J31" s="6"/>
      <c r="K31" s="6"/>
      <c r="L31" s="6"/>
      <c r="M31" s="6"/>
    </row>
    <row r="32" spans="1:13" ht="15" customHeight="1">
      <c r="A32" s="3"/>
      <c r="B32" s="4"/>
      <c r="C32" s="4"/>
      <c r="D32" s="33">
        <f ca="1">OFFSET(Лист1!$A$1,ROW()+1-LOOKUP(2,1/($A$4:A32=LOOKUP("яяя",$A$4:A32)),ROW($A$4:A32)),MATCH(LOOKUP("яяя",$A$4:A32),Лист1!$1:$1,0)-1)</f>
        <v>0</v>
      </c>
      <c r="E32" s="33">
        <f ca="1">OFFSET(Лист1!$A$1,ROW()+1-LOOKUP(2,1/($A$4:A32=LOOKUP("яяя",$A$4:A32)),ROW($A$4:A32)),MATCH(LOOKUP("яяя",$A$4:A32),Лист1!$1:$1,0))</f>
        <v>0</v>
      </c>
      <c r="F32" s="6"/>
      <c r="G32" s="6"/>
      <c r="H32" s="6"/>
      <c r="I32" s="6"/>
      <c r="J32" s="6"/>
      <c r="K32" s="6"/>
      <c r="L32" s="6"/>
      <c r="M32" s="6"/>
    </row>
    <row r="33" spans="1:13" ht="15" customHeight="1">
      <c r="A33" s="3"/>
      <c r="B33" s="4"/>
      <c r="C33" s="4"/>
      <c r="D33" s="33">
        <f ca="1">OFFSET(Лист1!$A$1,ROW()+1-LOOKUP(2,1/($A$4:A33=LOOKUP("яяя",$A$4:A33)),ROW($A$4:A33)),MATCH(LOOKUP("яяя",$A$4:A33),Лист1!$1:$1,0)-1)</f>
        <v>0</v>
      </c>
      <c r="E33" s="33">
        <f ca="1">OFFSET(Лист1!$A$1,ROW()+1-LOOKUP(2,1/($A$4:A33=LOOKUP("яяя",$A$4:A33)),ROW($A$4:A33)),MATCH(LOOKUP("яяя",$A$4:A33),Лист1!$1:$1,0))</f>
        <v>0</v>
      </c>
      <c r="F33" s="6"/>
      <c r="G33" s="6"/>
      <c r="H33" s="6"/>
      <c r="I33" s="6"/>
      <c r="J33" s="6"/>
      <c r="K33" s="6"/>
      <c r="L33" s="6"/>
      <c r="M33" s="6"/>
    </row>
    <row r="34" spans="1:13" ht="15" customHeight="1">
      <c r="A34" s="3"/>
      <c r="B34" s="4"/>
      <c r="C34" s="4"/>
      <c r="D34" s="33">
        <f ca="1">OFFSET(Лист1!$A$1,ROW()+1-LOOKUP(2,1/($A$4:A34=LOOKUP("яяя",$A$4:A34)),ROW($A$4:A34)),MATCH(LOOKUP("яяя",$A$4:A34),Лист1!$1:$1,0)-1)</f>
        <v>0</v>
      </c>
      <c r="E34" s="33">
        <f ca="1">OFFSET(Лист1!$A$1,ROW()+1-LOOKUP(2,1/($A$4:A34=LOOKUP("яяя",$A$4:A34)),ROW($A$4:A34)),MATCH(LOOKUP("яяя",$A$4:A34),Лист1!$1:$1,0))</f>
        <v>0</v>
      </c>
      <c r="F34" s="6"/>
      <c r="G34" s="6"/>
      <c r="H34" s="6"/>
      <c r="I34" s="6"/>
      <c r="J34" s="6"/>
      <c r="K34" s="6"/>
      <c r="L34" s="6"/>
      <c r="M34" s="6"/>
    </row>
    <row r="35" spans="1:13" ht="15" customHeight="1">
      <c r="A35" s="3"/>
      <c r="B35" s="4"/>
      <c r="C35" s="4"/>
      <c r="D35" s="33">
        <f ca="1">OFFSET(Лист1!$A$1,ROW()+1-LOOKUP(2,1/($A$4:A35=LOOKUP("яяя",$A$4:A35)),ROW($A$4:A35)),MATCH(LOOKUP("яяя",$A$4:A35),Лист1!$1:$1,0)-1)</f>
        <v>0</v>
      </c>
      <c r="E35" s="33">
        <f ca="1">OFFSET(Лист1!$A$1,ROW()+1-LOOKUP(2,1/($A$4:A35=LOOKUP("яяя",$A$4:A35)),ROW($A$4:A35)),MATCH(LOOKUP("яяя",$A$4:A35),Лист1!$1:$1,0))</f>
        <v>0</v>
      </c>
      <c r="F35" s="6"/>
      <c r="G35" s="6"/>
      <c r="H35" s="6"/>
      <c r="I35" s="6"/>
      <c r="J35" s="6"/>
      <c r="K35" s="6"/>
      <c r="L35" s="6"/>
      <c r="M35" s="6"/>
    </row>
    <row r="36" spans="1:13" ht="15" customHeight="1">
      <c r="A36" s="3"/>
      <c r="B36" s="4"/>
      <c r="C36" s="4"/>
      <c r="D36" s="33">
        <f ca="1">OFFSET(Лист1!$A$1,ROW()+1-LOOKUP(2,1/($A$4:A36=LOOKUP("яяя",$A$4:A36)),ROW($A$4:A36)),MATCH(LOOKUP("яяя",$A$4:A36),Лист1!$1:$1,0)-1)</f>
        <v>0</v>
      </c>
      <c r="E36" s="33">
        <f ca="1">OFFSET(Лист1!$A$1,ROW()+1-LOOKUP(2,1/($A$4:A36=LOOKUP("яяя",$A$4:A36)),ROW($A$4:A36)),MATCH(LOOKUP("яяя",$A$4:A36),Лист1!$1:$1,0))</f>
        <v>0</v>
      </c>
      <c r="F36" s="6"/>
      <c r="G36" s="6"/>
      <c r="H36" s="6"/>
      <c r="I36" s="6"/>
      <c r="J36" s="6"/>
      <c r="K36" s="6"/>
      <c r="L36" s="6"/>
      <c r="M36" s="6"/>
    </row>
    <row r="37" spans="1:13" ht="15" customHeight="1">
      <c r="A37" s="3"/>
      <c r="B37" s="4"/>
      <c r="C37" s="4"/>
      <c r="D37" s="33">
        <f ca="1">OFFSET(Лист1!$A$1,ROW()+1-LOOKUP(2,1/($A$4:A37=LOOKUP("яяя",$A$4:A37)),ROW($A$4:A37)),MATCH(LOOKUP("яяя",$A$4:A37),Лист1!$1:$1,0)-1)</f>
        <v>0</v>
      </c>
      <c r="E37" s="33">
        <f ca="1">OFFSET(Лист1!$A$1,ROW()+1-LOOKUP(2,1/($A$4:A37=LOOKUP("яяя",$A$4:A37)),ROW($A$4:A37)),MATCH(LOOKUP("яяя",$A$4:A37),Лист1!$1:$1,0))</f>
        <v>0</v>
      </c>
      <c r="F37" s="6"/>
      <c r="G37" s="6"/>
      <c r="H37" s="6"/>
      <c r="I37" s="6"/>
      <c r="J37" s="6"/>
      <c r="K37" s="6"/>
      <c r="L37" s="6"/>
      <c r="M37" s="6"/>
    </row>
    <row r="38" spans="1:13" ht="15" customHeight="1">
      <c r="A38" s="3"/>
      <c r="B38" s="4"/>
      <c r="C38" s="4"/>
      <c r="D38" s="33">
        <f ca="1">OFFSET(Лист1!$A$1,ROW()+1-LOOKUP(2,1/($A$4:A38=LOOKUP("яяя",$A$4:A38)),ROW($A$4:A38)),MATCH(LOOKUP("яяя",$A$4:A38),Лист1!$1:$1,0)-1)</f>
        <v>0</v>
      </c>
      <c r="E38" s="33">
        <f ca="1">OFFSET(Лист1!$A$1,ROW()+1-LOOKUP(2,1/($A$4:A38=LOOKUP("яяя",$A$4:A38)),ROW($A$4:A38)),MATCH(LOOKUP("яяя",$A$4:A38),Лист1!$1:$1,0))</f>
        <v>0</v>
      </c>
      <c r="F38" s="6"/>
      <c r="G38" s="6"/>
      <c r="H38" s="6"/>
      <c r="I38" s="6"/>
      <c r="J38" s="6"/>
      <c r="K38" s="6"/>
      <c r="L38" s="6"/>
      <c r="M38" s="6"/>
    </row>
    <row r="39" spans="1:13" ht="15" customHeight="1">
      <c r="A39" s="6"/>
      <c r="B39" s="7"/>
      <c r="C39" s="6"/>
      <c r="D39" s="6"/>
      <c r="E39" s="7"/>
      <c r="F39" s="6"/>
      <c r="G39" s="6"/>
      <c r="H39" s="6"/>
      <c r="I39" s="6"/>
      <c r="J39" s="6"/>
      <c r="K39" s="6"/>
      <c r="L39" s="6"/>
      <c r="M39" s="6"/>
    </row>
    <row r="40" spans="1:13" ht="15" customHeight="1">
      <c r="A40" s="6"/>
      <c r="B40" s="7"/>
      <c r="C40" s="6"/>
      <c r="D40" s="6"/>
      <c r="E40" s="7"/>
      <c r="F40" s="6"/>
      <c r="G40" s="6"/>
      <c r="H40" s="6"/>
      <c r="I40" s="6"/>
      <c r="J40" s="6"/>
      <c r="K40" s="6"/>
      <c r="L40" s="6"/>
      <c r="M40" s="6"/>
    </row>
    <row r="41" spans="1:13" ht="15" customHeight="1">
      <c r="A41" s="6"/>
      <c r="B41" s="7"/>
      <c r="C41" s="6"/>
      <c r="D41" s="6"/>
      <c r="E41" s="7"/>
      <c r="F41" s="6"/>
      <c r="G41" s="6"/>
      <c r="H41" s="6"/>
      <c r="I41" s="6"/>
      <c r="J41" s="6"/>
      <c r="K41" s="6"/>
      <c r="L41" s="6"/>
      <c r="M41" s="6"/>
    </row>
    <row r="42" spans="1:13" ht="15" customHeight="1">
      <c r="A42" s="6"/>
      <c r="B42" s="7"/>
      <c r="C42" s="6"/>
      <c r="D42" s="6"/>
      <c r="E42" s="7"/>
      <c r="F42" s="6"/>
      <c r="G42" s="6"/>
      <c r="H42" s="6"/>
      <c r="I42" s="6"/>
      <c r="J42" s="6"/>
      <c r="K42" s="6"/>
      <c r="L42" s="6"/>
      <c r="M42" s="6"/>
    </row>
    <row r="43" spans="1:13" ht="15" customHeight="1">
      <c r="A43" s="6"/>
      <c r="B43" s="7"/>
      <c r="C43" s="6"/>
      <c r="D43" s="6"/>
      <c r="E43" s="7"/>
      <c r="F43" s="6"/>
      <c r="G43" s="6"/>
      <c r="H43" s="6"/>
      <c r="I43" s="6"/>
      <c r="J43" s="6"/>
      <c r="K43" s="6"/>
      <c r="L43" s="6"/>
      <c r="M43" s="6"/>
    </row>
    <row r="44" spans="1:13" ht="15" customHeight="1">
      <c r="A44" s="6"/>
      <c r="B44" s="7"/>
      <c r="C44" s="6"/>
      <c r="D44" s="6"/>
      <c r="E44" s="7"/>
      <c r="F44" s="6"/>
      <c r="G44" s="6"/>
      <c r="H44" s="6"/>
      <c r="I44" s="6"/>
      <c r="J44" s="6"/>
      <c r="K44" s="6"/>
      <c r="L44" s="6"/>
      <c r="M44" s="6"/>
    </row>
    <row r="45" spans="1:13" ht="15" customHeight="1">
      <c r="A45" s="6"/>
      <c r="B45" s="7"/>
      <c r="C45" s="6"/>
      <c r="D45" s="6"/>
      <c r="E45" s="7"/>
      <c r="F45" s="6"/>
      <c r="G45" s="6"/>
      <c r="H45" s="6"/>
      <c r="I45" s="6"/>
      <c r="J45" s="6"/>
      <c r="K45" s="6"/>
      <c r="L45" s="6"/>
      <c r="M45" s="6"/>
    </row>
    <row r="46" spans="1:13" ht="15" customHeight="1">
      <c r="A46" s="6"/>
      <c r="B46" s="7"/>
      <c r="C46" s="6"/>
      <c r="D46" s="6"/>
      <c r="E46" s="7"/>
      <c r="F46" s="6"/>
      <c r="G46" s="6"/>
      <c r="H46" s="6"/>
      <c r="I46" s="6"/>
      <c r="J46" s="6"/>
      <c r="K46" s="6"/>
      <c r="L46" s="6"/>
      <c r="M46" s="6"/>
    </row>
    <row r="47" spans="1:13" ht="15" customHeight="1">
      <c r="A47" s="6"/>
      <c r="B47" s="7"/>
      <c r="C47" s="6"/>
      <c r="D47" s="6"/>
      <c r="E47" s="7"/>
      <c r="F47" s="6"/>
      <c r="G47" s="6"/>
      <c r="H47" s="6"/>
      <c r="I47" s="6"/>
      <c r="J47" s="6"/>
      <c r="K47" s="6"/>
      <c r="L47" s="6"/>
      <c r="M47" s="6"/>
    </row>
    <row r="48" spans="1:13" ht="15" customHeight="1">
      <c r="A48" s="6"/>
      <c r="B48" s="7"/>
      <c r="C48" s="6"/>
      <c r="D48" s="6"/>
      <c r="E48" s="7"/>
      <c r="F48" s="6"/>
      <c r="G48" s="6"/>
      <c r="H48" s="6"/>
      <c r="I48" s="6"/>
      <c r="J48" s="6"/>
      <c r="K48" s="6"/>
      <c r="L48" s="6"/>
      <c r="M48" s="6"/>
    </row>
    <row r="49" spans="1:13" ht="15" customHeight="1">
      <c r="A49" s="6"/>
      <c r="B49" s="7"/>
      <c r="C49" s="6"/>
      <c r="D49" s="6"/>
      <c r="E49" s="7"/>
      <c r="F49" s="6"/>
      <c r="G49" s="6"/>
      <c r="H49" s="6"/>
      <c r="I49" s="6"/>
      <c r="J49" s="6"/>
      <c r="K49" s="6"/>
      <c r="L49" s="6"/>
      <c r="M49" s="6"/>
    </row>
    <row r="50" spans="1:13" ht="15" customHeight="1">
      <c r="A50" s="6"/>
      <c r="B50" s="7"/>
      <c r="C50" s="6"/>
      <c r="D50" s="6"/>
      <c r="E50" s="7"/>
      <c r="F50" s="6"/>
      <c r="G50" s="6"/>
      <c r="H50" s="6"/>
      <c r="I50" s="6"/>
      <c r="J50" s="6"/>
      <c r="K50" s="6"/>
      <c r="L50" s="6"/>
      <c r="M50" s="6"/>
    </row>
    <row r="51" spans="1:13" ht="15" customHeight="1">
      <c r="A51" s="6"/>
      <c r="B51" s="7"/>
      <c r="C51" s="6"/>
      <c r="D51" s="6"/>
      <c r="E51" s="7"/>
      <c r="F51" s="6"/>
      <c r="G51" s="6"/>
      <c r="H51" s="6"/>
      <c r="I51" s="6"/>
      <c r="J51" s="6"/>
      <c r="K51" s="6"/>
      <c r="L51" s="6"/>
      <c r="M51" s="6"/>
    </row>
    <row r="52" spans="1:13" ht="15" customHeight="1">
      <c r="A52" s="6"/>
      <c r="B52" s="7"/>
      <c r="C52" s="6"/>
      <c r="D52" s="6"/>
      <c r="E52" s="7"/>
      <c r="F52" s="6"/>
      <c r="G52" s="6"/>
      <c r="H52" s="6"/>
      <c r="I52" s="6"/>
      <c r="J52" s="6"/>
      <c r="K52" s="6"/>
      <c r="L52" s="6"/>
      <c r="M52" s="6"/>
    </row>
    <row r="53" spans="1:13">
      <c r="A53" s="6"/>
      <c r="B53" s="7"/>
      <c r="C53" s="6"/>
      <c r="D53" s="6"/>
      <c r="E53" s="7"/>
      <c r="F53" s="6"/>
      <c r="G53" s="6"/>
      <c r="H53" s="6"/>
      <c r="I53" s="6"/>
      <c r="J53" s="6"/>
      <c r="K53" s="6"/>
      <c r="L53" s="6"/>
      <c r="M53" s="6"/>
    </row>
    <row r="54" spans="1:13">
      <c r="A54" s="6"/>
      <c r="B54" s="7"/>
      <c r="C54" s="6"/>
      <c r="D54" s="6"/>
      <c r="E54" s="7"/>
      <c r="F54" s="6"/>
      <c r="G54" s="6"/>
      <c r="H54" s="6"/>
      <c r="I54" s="6"/>
      <c r="J54" s="6"/>
      <c r="K54" s="6"/>
      <c r="L54" s="6"/>
      <c r="M54" s="6"/>
    </row>
    <row r="55" spans="1:13">
      <c r="A55" s="6"/>
      <c r="B55" s="7"/>
      <c r="C55" s="6"/>
      <c r="D55" s="6"/>
      <c r="E55" s="7"/>
      <c r="F55" s="6"/>
      <c r="G55" s="6"/>
      <c r="H55" s="6"/>
      <c r="I55" s="6"/>
      <c r="J55" s="6"/>
      <c r="K55" s="6"/>
      <c r="L55" s="6"/>
      <c r="M55" s="6"/>
    </row>
    <row r="56" spans="1:13">
      <c r="A56" s="6"/>
      <c r="B56" s="7"/>
      <c r="C56" s="6"/>
      <c r="D56" s="6"/>
      <c r="E56" s="7"/>
      <c r="F56" s="6"/>
      <c r="G56" s="6"/>
      <c r="H56" s="6"/>
      <c r="I56" s="6"/>
      <c r="J56" s="6"/>
      <c r="K56" s="6"/>
      <c r="L56" s="6"/>
      <c r="M56" s="6"/>
    </row>
    <row r="57" spans="1:13">
      <c r="A57" s="6"/>
      <c r="B57" s="7"/>
      <c r="C57" s="6"/>
      <c r="D57" s="6"/>
      <c r="E57" s="7"/>
      <c r="F57" s="6"/>
      <c r="G57" s="6"/>
      <c r="H57" s="6"/>
      <c r="I57" s="6"/>
      <c r="J57" s="6"/>
      <c r="K57" s="6"/>
      <c r="L57" s="6"/>
      <c r="M57" s="6"/>
    </row>
    <row r="58" spans="1:13">
      <c r="A58" s="6"/>
      <c r="B58" s="7"/>
      <c r="C58" s="6"/>
      <c r="D58" s="6"/>
      <c r="E58" s="7"/>
      <c r="F58" s="6"/>
      <c r="G58" s="6"/>
      <c r="H58" s="6"/>
      <c r="I58" s="6"/>
      <c r="J58" s="6"/>
      <c r="K58" s="6"/>
      <c r="L58" s="6"/>
      <c r="M58" s="6"/>
    </row>
    <row r="59" spans="1:13">
      <c r="A59" s="6"/>
      <c r="B59" s="7"/>
      <c r="C59" s="6"/>
      <c r="D59" s="6"/>
      <c r="E59" s="7"/>
      <c r="F59" s="6"/>
      <c r="G59" s="6"/>
      <c r="H59" s="6"/>
      <c r="I59" s="6"/>
      <c r="J59" s="6"/>
      <c r="K59" s="6"/>
      <c r="L59" s="6"/>
      <c r="M59" s="6"/>
    </row>
    <row r="60" spans="1:13">
      <c r="A60" s="6"/>
      <c r="B60" s="7"/>
      <c r="C60" s="6"/>
      <c r="D60" s="6"/>
      <c r="E60" s="7"/>
      <c r="F60" s="6"/>
      <c r="G60" s="6"/>
      <c r="H60" s="6"/>
      <c r="I60" s="6"/>
      <c r="J60" s="6"/>
      <c r="K60" s="6"/>
      <c r="L60" s="6"/>
      <c r="M60" s="6"/>
    </row>
    <row r="61" spans="1:13">
      <c r="A61" s="6"/>
      <c r="B61" s="7"/>
      <c r="C61" s="6"/>
      <c r="D61" s="6"/>
      <c r="E61" s="7"/>
      <c r="F61" s="6"/>
      <c r="G61" s="6"/>
      <c r="H61" s="6"/>
      <c r="I61" s="6"/>
      <c r="J61" s="6"/>
      <c r="K61" s="6"/>
      <c r="L61" s="6"/>
      <c r="M61" s="6"/>
    </row>
    <row r="62" spans="1:13">
      <c r="A62" s="6"/>
      <c r="B62" s="7"/>
      <c r="C62" s="6"/>
      <c r="D62" s="6"/>
      <c r="E62" s="7"/>
      <c r="F62" s="6"/>
      <c r="G62" s="6"/>
      <c r="H62" s="6"/>
      <c r="I62" s="6"/>
      <c r="J62" s="6"/>
      <c r="K62" s="6"/>
      <c r="L62" s="6"/>
      <c r="M62" s="6"/>
    </row>
    <row r="63" spans="1:13">
      <c r="A63" s="6"/>
      <c r="B63" s="7"/>
      <c r="C63" s="6"/>
      <c r="D63" s="6"/>
      <c r="E63" s="7"/>
      <c r="F63" s="6"/>
      <c r="G63" s="6"/>
      <c r="H63" s="6"/>
      <c r="I63" s="6"/>
      <c r="J63" s="6"/>
      <c r="K63" s="6"/>
      <c r="L63" s="6"/>
      <c r="M63" s="6"/>
    </row>
    <row r="64" spans="1:13">
      <c r="A64" s="6"/>
      <c r="B64" s="7"/>
      <c r="C64" s="6"/>
      <c r="D64" s="6"/>
      <c r="E64" s="7"/>
      <c r="F64" s="6"/>
      <c r="G64" s="6"/>
      <c r="H64" s="6"/>
      <c r="I64" s="6"/>
      <c r="J64" s="6"/>
      <c r="K64" s="6"/>
      <c r="L64" s="6"/>
      <c r="M64" s="6"/>
    </row>
    <row r="65" spans="1:13">
      <c r="A65" s="6"/>
      <c r="B65" s="7"/>
      <c r="C65" s="6"/>
      <c r="D65" s="6"/>
      <c r="E65" s="7"/>
      <c r="F65" s="6"/>
      <c r="G65" s="6"/>
      <c r="H65" s="6"/>
      <c r="I65" s="6"/>
      <c r="J65" s="6"/>
      <c r="K65" s="6"/>
      <c r="L65" s="6"/>
      <c r="M65" s="6"/>
    </row>
    <row r="66" spans="1:13">
      <c r="A66" s="6"/>
      <c r="B66" s="7"/>
      <c r="C66" s="6"/>
      <c r="D66" s="6"/>
      <c r="E66" s="7"/>
      <c r="F66" s="6"/>
      <c r="G66" s="6"/>
      <c r="H66" s="6"/>
      <c r="I66" s="6"/>
      <c r="J66" s="6"/>
      <c r="K66" s="6"/>
      <c r="L66" s="6"/>
      <c r="M66" s="6"/>
    </row>
    <row r="67" spans="1:13">
      <c r="A67" s="6"/>
      <c r="B67" s="7"/>
      <c r="C67" s="6"/>
      <c r="D67" s="6"/>
      <c r="E67" s="7"/>
      <c r="F67" s="6"/>
      <c r="G67" s="6"/>
      <c r="H67" s="6"/>
      <c r="I67" s="6"/>
      <c r="J67" s="6"/>
      <c r="K67" s="6"/>
      <c r="L67" s="6"/>
      <c r="M67" s="6"/>
    </row>
    <row r="68" spans="1:13">
      <c r="A68" s="6"/>
      <c r="B68" s="7"/>
      <c r="C68" s="6"/>
      <c r="D68" s="6"/>
      <c r="E68" s="7"/>
      <c r="F68" s="6"/>
      <c r="G68" s="6"/>
      <c r="H68" s="6"/>
      <c r="I68" s="6"/>
      <c r="J68" s="6"/>
      <c r="K68" s="6"/>
      <c r="L68" s="6"/>
      <c r="M68" s="6"/>
    </row>
    <row r="69" spans="1:13">
      <c r="A69" s="6"/>
      <c r="B69" s="7"/>
      <c r="C69" s="6"/>
      <c r="D69" s="6"/>
      <c r="E69" s="7"/>
      <c r="F69" s="6"/>
      <c r="G69" s="6"/>
      <c r="H69" s="6"/>
      <c r="I69" s="6"/>
      <c r="J69" s="6"/>
      <c r="K69" s="6"/>
      <c r="L69" s="6"/>
      <c r="M69" s="6"/>
    </row>
    <row r="70" spans="1:13">
      <c r="A70" s="6"/>
      <c r="B70" s="7"/>
      <c r="C70" s="6"/>
      <c r="D70" s="6"/>
      <c r="E70" s="7"/>
      <c r="F70" s="6"/>
      <c r="G70" s="6"/>
      <c r="H70" s="6"/>
      <c r="I70" s="6"/>
      <c r="J70" s="6"/>
      <c r="K70" s="6"/>
      <c r="L70" s="6"/>
      <c r="M70" s="6"/>
    </row>
    <row r="71" spans="1:13">
      <c r="A71" s="6"/>
      <c r="B71" s="7"/>
      <c r="C71" s="6"/>
      <c r="D71" s="6"/>
      <c r="E71" s="7"/>
      <c r="F71" s="6"/>
      <c r="G71" s="6"/>
      <c r="H71" s="6"/>
      <c r="I71" s="6"/>
      <c r="J71" s="6"/>
      <c r="K71" s="6"/>
      <c r="L71" s="6"/>
      <c r="M71" s="6"/>
    </row>
    <row r="72" spans="1:13">
      <c r="A72" s="6"/>
      <c r="B72" s="7"/>
      <c r="C72" s="6"/>
      <c r="D72" s="6"/>
      <c r="E72" s="7"/>
      <c r="F72" s="6"/>
      <c r="G72" s="6"/>
      <c r="H72" s="6"/>
      <c r="I72" s="6"/>
      <c r="J72" s="6"/>
      <c r="K72" s="6"/>
      <c r="L72" s="6"/>
      <c r="M72" s="6"/>
    </row>
    <row r="73" spans="1:13">
      <c r="A73" s="6"/>
      <c r="B73" s="7"/>
      <c r="C73" s="6"/>
      <c r="D73" s="6"/>
      <c r="E73" s="7"/>
      <c r="F73" s="6"/>
      <c r="G73" s="6"/>
      <c r="H73" s="6"/>
      <c r="I73" s="6"/>
      <c r="J73" s="6"/>
      <c r="K73" s="6"/>
      <c r="L73" s="6"/>
      <c r="M73" s="6"/>
    </row>
    <row r="74" spans="1:13">
      <c r="A74" s="6"/>
      <c r="B74" s="7"/>
      <c r="C74" s="6"/>
      <c r="D74" s="6"/>
      <c r="E74" s="7"/>
      <c r="F74" s="6"/>
      <c r="G74" s="6"/>
      <c r="H74" s="6"/>
      <c r="I74" s="6"/>
      <c r="J74" s="6"/>
      <c r="K74" s="6"/>
      <c r="L74" s="6"/>
      <c r="M74" s="6"/>
    </row>
    <row r="75" spans="1:13">
      <c r="A75" s="6"/>
      <c r="B75" s="7"/>
      <c r="C75" s="6"/>
      <c r="D75" s="6"/>
      <c r="E75" s="7"/>
      <c r="F75" s="6"/>
      <c r="G75" s="6"/>
      <c r="H75" s="6"/>
      <c r="I75" s="6"/>
      <c r="J75" s="6"/>
      <c r="K75" s="6"/>
      <c r="L75" s="6"/>
      <c r="M75" s="6"/>
    </row>
    <row r="76" spans="1:13">
      <c r="A76" s="6"/>
      <c r="B76" s="7"/>
      <c r="C76" s="6"/>
      <c r="D76" s="6"/>
      <c r="E76" s="7"/>
      <c r="F76" s="6"/>
      <c r="G76" s="6"/>
      <c r="H76" s="6"/>
      <c r="I76" s="6"/>
      <c r="J76" s="6"/>
      <c r="K76" s="6"/>
      <c r="L76" s="6"/>
      <c r="M76" s="6"/>
    </row>
    <row r="77" spans="1:13">
      <c r="A77" s="6"/>
      <c r="B77" s="7"/>
      <c r="C77" s="6"/>
      <c r="D77" s="6"/>
      <c r="E77" s="7"/>
      <c r="F77" s="6"/>
      <c r="G77" s="6"/>
      <c r="H77" s="6"/>
      <c r="I77" s="6"/>
      <c r="J77" s="6"/>
      <c r="K77" s="6"/>
      <c r="L77" s="6"/>
      <c r="M77" s="6"/>
    </row>
    <row r="78" spans="1:13">
      <c r="A78" s="6"/>
      <c r="B78" s="7"/>
      <c r="C78" s="6"/>
      <c r="D78" s="6"/>
      <c r="E78" s="7"/>
      <c r="F78" s="6"/>
      <c r="G78" s="6"/>
      <c r="H78" s="6"/>
      <c r="I78" s="6"/>
      <c r="J78" s="6"/>
      <c r="K78" s="6"/>
      <c r="L78" s="6"/>
      <c r="M78" s="6"/>
    </row>
    <row r="79" spans="1:13">
      <c r="A79" s="6"/>
      <c r="B79" s="7"/>
      <c r="C79" s="6"/>
      <c r="D79" s="6"/>
      <c r="E79" s="7"/>
      <c r="F79" s="6"/>
      <c r="G79" s="6"/>
      <c r="H79" s="6"/>
      <c r="I79" s="6"/>
      <c r="J79" s="6"/>
      <c r="K79" s="6"/>
      <c r="L79" s="6"/>
      <c r="M79" s="6"/>
    </row>
    <row r="80" spans="1:13">
      <c r="A80" s="6"/>
      <c r="B80" s="7"/>
      <c r="C80" s="6"/>
      <c r="D80" s="6"/>
      <c r="E80" s="7"/>
      <c r="F80" s="6"/>
      <c r="G80" s="6"/>
      <c r="H80" s="6"/>
      <c r="I80" s="6"/>
      <c r="J80" s="6"/>
      <c r="K80" s="6"/>
      <c r="L80" s="6"/>
      <c r="M80" s="6"/>
    </row>
    <row r="81" spans="1:5">
      <c r="A81" s="6"/>
      <c r="B81" s="7"/>
      <c r="C81" s="6"/>
      <c r="D81" s="6"/>
      <c r="E81" s="7"/>
    </row>
  </sheetData>
  <dataConsolidate/>
  <mergeCells count="2">
    <mergeCell ref="A1:E1"/>
    <mergeCell ref="A2:E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Лист1!$N$3:$N$6</xm:f>
          </x14:formula1>
          <xm:sqref>A4:A38</xm:sqref>
        </x14:dataValidation>
        <x14:dataValidation type="list" allowBlank="1" showInputMessage="1" showErrorMessage="1">
          <x14:formula1>
            <xm:f>Лист1!$O$3:$O$6</xm:f>
          </x14:formula1>
          <xm:sqref>B4:B38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S12"/>
  <sheetViews>
    <sheetView workbookViewId="0">
      <selection activeCell="L4" sqref="L4"/>
    </sheetView>
  </sheetViews>
  <sheetFormatPr defaultRowHeight="15"/>
  <cols>
    <col min="1" max="12" width="15.7109375" customWidth="1"/>
    <col min="13" max="15" width="12.7109375" customWidth="1"/>
    <col min="16" max="16" width="11.7109375" customWidth="1"/>
    <col min="17" max="17" width="11.5703125" customWidth="1"/>
    <col min="18" max="18" width="8.7109375" customWidth="1"/>
    <col min="19" max="19" width="16" customWidth="1"/>
    <col min="20" max="20" width="8.7109375" customWidth="1"/>
    <col min="21" max="21" width="20.28515625" customWidth="1"/>
    <col min="22" max="22" width="16.85546875" customWidth="1"/>
    <col min="26" max="26" width="15.42578125" customWidth="1"/>
  </cols>
  <sheetData>
    <row r="1" spans="1:19">
      <c r="A1" s="9" t="s">
        <v>7</v>
      </c>
      <c r="B1" s="10" t="s">
        <v>9</v>
      </c>
      <c r="C1" s="24" t="s">
        <v>16</v>
      </c>
      <c r="D1" s="25" t="s">
        <v>9</v>
      </c>
      <c r="E1" s="24" t="s">
        <v>23</v>
      </c>
      <c r="F1" s="25" t="s">
        <v>9</v>
      </c>
      <c r="S1" s="11"/>
    </row>
    <row r="2" spans="1:19">
      <c r="A2" s="12" t="s">
        <v>10</v>
      </c>
      <c r="B2" s="13">
        <v>1</v>
      </c>
      <c r="C2" s="26" t="s">
        <v>10</v>
      </c>
      <c r="D2" s="27">
        <v>2</v>
      </c>
      <c r="E2" s="26" t="s">
        <v>22</v>
      </c>
      <c r="F2" s="27">
        <v>2</v>
      </c>
      <c r="S2" s="11"/>
    </row>
    <row r="3" spans="1:19">
      <c r="A3" s="12" t="s">
        <v>11</v>
      </c>
      <c r="B3" s="13">
        <v>2</v>
      </c>
      <c r="C3" s="26" t="s">
        <v>11</v>
      </c>
      <c r="D3" s="27">
        <v>2</v>
      </c>
      <c r="E3" s="26" t="s">
        <v>24</v>
      </c>
      <c r="F3" s="27">
        <v>2</v>
      </c>
      <c r="I3" s="14" t="s">
        <v>12</v>
      </c>
      <c r="J3" s="15" t="s">
        <v>3</v>
      </c>
      <c r="K3" s="15" t="s">
        <v>13</v>
      </c>
      <c r="L3" s="16" t="s">
        <v>14</v>
      </c>
      <c r="N3" t="s">
        <v>7</v>
      </c>
      <c r="O3" t="s">
        <v>26</v>
      </c>
      <c r="S3" s="11"/>
    </row>
    <row r="4" spans="1:19">
      <c r="A4" s="17" t="s">
        <v>15</v>
      </c>
      <c r="B4" s="13">
        <v>1</v>
      </c>
      <c r="C4" s="26"/>
      <c r="D4" s="27"/>
      <c r="E4" s="26" t="s">
        <v>18</v>
      </c>
      <c r="F4" s="27">
        <v>24</v>
      </c>
      <c r="I4" s="12" t="s">
        <v>7</v>
      </c>
      <c r="J4" s="18">
        <v>5</v>
      </c>
      <c r="K4" s="19" t="str">
        <f>IF(K3="",0,INDEX(A:A,MATCH(I$4,A:A,)+ROW(A1)))</f>
        <v>Тройник</v>
      </c>
      <c r="L4" s="20">
        <f>IF(K3="",0,INDEX(B:B,MATCH(I$4,A:A,)+ROW(A1)))*J$4</f>
        <v>5</v>
      </c>
      <c r="N4" t="s">
        <v>16</v>
      </c>
      <c r="O4" t="s">
        <v>27</v>
      </c>
    </row>
    <row r="5" spans="1:19">
      <c r="A5" s="12" t="s">
        <v>17</v>
      </c>
      <c r="B5" s="13">
        <v>1</v>
      </c>
      <c r="C5" s="26"/>
      <c r="D5" s="27"/>
      <c r="E5" s="26" t="s">
        <v>25</v>
      </c>
      <c r="F5" s="27">
        <v>24</v>
      </c>
      <c r="I5" s="12"/>
      <c r="J5" s="21"/>
      <c r="K5" s="19" t="str">
        <f>IF(K4="",0,INDEX(A:A,MATCH(I$4,A:A,)+ROW(A2)))</f>
        <v>Отвод</v>
      </c>
      <c r="L5" s="20">
        <f t="shared" ref="L5:L12" si="0">IF(K4="",0,INDEX(B:B,MATCH(I$4,A:A,)+ROW(A2)))*J$4</f>
        <v>10</v>
      </c>
      <c r="N5" t="s">
        <v>23</v>
      </c>
      <c r="O5" t="s">
        <v>28</v>
      </c>
    </row>
    <row r="6" spans="1:19">
      <c r="A6" s="12" t="s">
        <v>18</v>
      </c>
      <c r="B6" s="13">
        <v>1</v>
      </c>
      <c r="C6" s="26"/>
      <c r="D6" s="27"/>
      <c r="E6" s="26"/>
      <c r="F6" s="27"/>
      <c r="I6" s="12"/>
      <c r="J6" s="21">
        <v>5</v>
      </c>
      <c r="K6" s="19" t="str">
        <f>IF(K5="",0,INDEX(A:A,MATCH(I$4,A:A,)+ROW(A1)))</f>
        <v>Тройник</v>
      </c>
      <c r="L6" s="20">
        <f t="shared" si="0"/>
        <v>5</v>
      </c>
      <c r="O6" t="s">
        <v>29</v>
      </c>
    </row>
    <row r="7" spans="1:19">
      <c r="A7" s="12" t="s">
        <v>19</v>
      </c>
      <c r="B7" s="13">
        <v>1</v>
      </c>
      <c r="C7" s="26"/>
      <c r="D7" s="27"/>
      <c r="E7" s="26"/>
      <c r="F7" s="27"/>
      <c r="I7" s="12"/>
      <c r="J7" s="21"/>
      <c r="K7" s="19" t="str">
        <f t="shared" ref="K7:K12" si="1">IF(K6="",0,INDEX(A:A,MATCH(I$4,A:A,)+ROW(A4)))</f>
        <v>Кран</v>
      </c>
      <c r="L7" s="20">
        <f t="shared" si="0"/>
        <v>5</v>
      </c>
    </row>
    <row r="8" spans="1:19">
      <c r="A8" s="12" t="s">
        <v>20</v>
      </c>
      <c r="B8" s="13">
        <v>1</v>
      </c>
      <c r="C8" s="31"/>
      <c r="D8" s="32"/>
      <c r="E8" s="31"/>
      <c r="F8" s="32"/>
      <c r="I8" s="12"/>
      <c r="J8" s="21"/>
      <c r="K8" s="19" t="str">
        <f t="shared" si="1"/>
        <v>Гайка</v>
      </c>
      <c r="L8" s="20">
        <f t="shared" si="0"/>
        <v>5</v>
      </c>
    </row>
    <row r="9" spans="1:19">
      <c r="A9" s="22" t="s">
        <v>21</v>
      </c>
      <c r="B9" s="23">
        <v>1</v>
      </c>
      <c r="I9" s="12"/>
      <c r="J9" s="21"/>
      <c r="K9" s="19" t="str">
        <f t="shared" si="1"/>
        <v>Рукав</v>
      </c>
      <c r="L9" s="20">
        <f t="shared" si="0"/>
        <v>5</v>
      </c>
    </row>
    <row r="10" spans="1:19">
      <c r="I10" s="12"/>
      <c r="J10" s="21"/>
      <c r="K10" s="19" t="str">
        <f t="shared" si="1"/>
        <v>Ствол</v>
      </c>
      <c r="L10" s="20">
        <f t="shared" si="0"/>
        <v>5</v>
      </c>
    </row>
    <row r="11" spans="1:19">
      <c r="I11" s="12"/>
      <c r="J11" s="21"/>
      <c r="K11" s="19" t="str">
        <f t="shared" si="1"/>
        <v>Диафрагма</v>
      </c>
      <c r="L11" s="20">
        <f t="shared" si="0"/>
        <v>5</v>
      </c>
    </row>
    <row r="12" spans="1:19">
      <c r="I12" s="22"/>
      <c r="J12" s="28"/>
      <c r="K12" s="29">
        <f t="shared" si="1"/>
        <v>0</v>
      </c>
      <c r="L12" s="30">
        <f t="shared" si="0"/>
        <v>0</v>
      </c>
    </row>
  </sheetData>
  <dataValidations count="1">
    <dataValidation type="list" allowBlank="1" showInputMessage="1" showErrorMessage="1" sqref="I4:I12">
      <formula1>$N$3:$N$4</formula1>
    </dataValidation>
  </dataValidation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Технология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</dc:creator>
  <cp:lastModifiedBy>вертерич</cp:lastModifiedBy>
  <dcterms:created xsi:type="dcterms:W3CDTF">2014-02-04T05:07:59Z</dcterms:created>
  <dcterms:modified xsi:type="dcterms:W3CDTF">2015-01-20T13:46:23Z</dcterms:modified>
</cp:coreProperties>
</file>