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инансы" sheetId="3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K17" i="3" l="1"/>
  <c r="K16" i="3"/>
  <c r="K15" i="3"/>
  <c r="K14" i="3"/>
  <c r="K13" i="3"/>
  <c r="K12" i="3"/>
  <c r="K11" i="3"/>
  <c r="K10" i="3"/>
  <c r="K9" i="3"/>
  <c r="K8" i="3"/>
  <c r="K7" i="3"/>
  <c r="B4" i="3"/>
  <c r="E8" i="3" s="1"/>
  <c r="G8" i="3" l="1"/>
  <c r="E16" i="3"/>
  <c r="G16" i="3" s="1"/>
  <c r="I16" i="3" s="1"/>
  <c r="E12" i="3"/>
  <c r="G12" i="3" s="1"/>
  <c r="I12" i="3" s="1"/>
  <c r="E15" i="3"/>
  <c r="G15" i="3" s="1"/>
  <c r="I15" i="3" s="1"/>
  <c r="E11" i="3"/>
  <c r="G11" i="3" s="1"/>
  <c r="I11" i="3" s="1"/>
  <c r="E14" i="3"/>
  <c r="G14" i="3" s="1"/>
  <c r="I14" i="3" s="1"/>
  <c r="E10" i="3"/>
  <c r="G10" i="3" s="1"/>
  <c r="I10" i="3" s="1"/>
  <c r="E17" i="3"/>
  <c r="G17" i="3" s="1"/>
  <c r="I17" i="3" s="1"/>
  <c r="E13" i="3"/>
  <c r="G13" i="3" s="1"/>
  <c r="I13" i="3" s="1"/>
  <c r="E9" i="3"/>
  <c r="G9" i="3" s="1"/>
  <c r="I9" i="3" s="1"/>
  <c r="E7" i="3"/>
  <c r="G7" i="3" s="1"/>
  <c r="I7" i="3" s="1"/>
  <c r="I8" i="3" l="1"/>
  <c r="L8" i="3" s="1"/>
  <c r="L12" i="3"/>
  <c r="L16" i="3"/>
  <c r="L11" i="3"/>
  <c r="L17" i="3"/>
  <c r="L15" i="3"/>
  <c r="L10" i="3"/>
  <c r="L9" i="3"/>
  <c r="L7" i="3"/>
  <c r="L14" i="3"/>
  <c r="L13" i="3"/>
</calcChain>
</file>

<file path=xl/sharedStrings.xml><?xml version="1.0" encoding="utf-8"?>
<sst xmlns="http://schemas.openxmlformats.org/spreadsheetml/2006/main" count="34" uniqueCount="18">
  <si>
    <t>№</t>
  </si>
  <si>
    <t>ФИО</t>
  </si>
  <si>
    <t>оплата</t>
  </si>
  <si>
    <t>Фамилия1</t>
  </si>
  <si>
    <t>Фамилия2</t>
  </si>
  <si>
    <t>Фамилия3</t>
  </si>
  <si>
    <t>аванс/долг</t>
  </si>
  <si>
    <t>Оплата на</t>
  </si>
  <si>
    <t>ИТОГО</t>
  </si>
  <si>
    <t>Дата</t>
  </si>
  <si>
    <t>Тариф 1</t>
  </si>
  <si>
    <t>Тариф 2</t>
  </si>
  <si>
    <t>Тариф 3</t>
  </si>
  <si>
    <t>Техническое занятие</t>
  </si>
  <si>
    <t>Стрелковое занятие</t>
  </si>
  <si>
    <t>Вид занятия</t>
  </si>
  <si>
    <t>Тариф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</si>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</sst>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&quot;Аванс &quot;* #,##0;[Red]&quot;Долг &quot;* #,##0;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7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ill="1"/>
    <xf numFmtId="0" fontId="0" fillId="0" borderId="5" xfId="0" applyFill="1" applyBorder="1"/>
    <xf numFmtId="0" fontId="0" fillId="0" borderId="10" xfId="0" applyBorder="1" applyAlignment="1">
      <alignment horizontal="center" vertical="center"/>
    </xf>
    <xf numFmtId="0" fontId="0" fillId="0" borderId="13" xfId="0" applyFill="1" applyBorder="1"/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4" fontId="1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E7" sqref="E7"/>
    </sheetView>
  </sheetViews>
  <sheetFormatPr defaultRowHeight="15" x14ac:dyDescent="0.25"/>
  <cols>
    <col min="1" max="1" width="10.140625" bestFit="1" customWidth="1"/>
    <col min="2" max="2" width="13" customWidth="1"/>
    <col min="3" max="3" width="10.140625" style="11" bestFit="1" customWidth="1"/>
    <col min="4" max="4" width="10.140625" bestFit="1" customWidth="1"/>
    <col min="5" max="5" width="14" customWidth="1"/>
    <col min="6" max="6" width="10.140625" bestFit="1" customWidth="1"/>
    <col min="7" max="7" width="13" customWidth="1"/>
    <col min="8" max="8" width="10.140625" bestFit="1" customWidth="1"/>
    <col min="9" max="9" width="13.7109375" customWidth="1"/>
    <col min="12" max="12" width="12.5703125" customWidth="1"/>
    <col min="14" max="14" width="9.140625" customWidth="1"/>
  </cols>
  <sheetData>
    <row r="1" spans="1:15" x14ac:dyDescent="0.25">
      <c r="L1" s="1"/>
      <c r="M1" s="1" t="s">
        <v>10</v>
      </c>
      <c r="N1" s="1" t="s">
        <v>11</v>
      </c>
      <c r="O1" s="1" t="s">
        <v>12</v>
      </c>
    </row>
    <row r="2" spans="1:15" ht="30" x14ac:dyDescent="0.25">
      <c r="L2" s="9" t="s">
        <v>13</v>
      </c>
      <c r="M2" s="6">
        <v>350</v>
      </c>
      <c r="N2" s="6">
        <v>300</v>
      </c>
      <c r="O2" s="6">
        <v>250</v>
      </c>
    </row>
    <row r="3" spans="1:15" ht="30.75" thickBot="1" x14ac:dyDescent="0.3">
      <c r="L3" s="9" t="s">
        <v>14</v>
      </c>
      <c r="M3" s="6">
        <v>900</v>
      </c>
      <c r="N3" s="6">
        <v>700</v>
      </c>
      <c r="O3" s="6">
        <v>500</v>
      </c>
    </row>
    <row r="4" spans="1:15" ht="24.75" customHeight="1" thickBot="1" x14ac:dyDescent="0.3">
      <c r="A4" s="8" t="s">
        <v>7</v>
      </c>
      <c r="B4" s="25">
        <f ca="1">TODAY()</f>
        <v>42027</v>
      </c>
      <c r="C4" s="14"/>
      <c r="D4" s="17" t="s">
        <v>9</v>
      </c>
      <c r="E4" s="18" t="s">
        <v>15</v>
      </c>
      <c r="F4" s="17" t="s">
        <v>9</v>
      </c>
      <c r="G4" s="18" t="s">
        <v>15</v>
      </c>
      <c r="H4" s="17" t="s">
        <v>9</v>
      </c>
      <c r="I4" s="18" t="s">
        <v>15</v>
      </c>
    </row>
    <row r="5" spans="1:15" ht="30.75" customHeight="1" x14ac:dyDescent="0.25">
      <c r="A5" s="13" t="s">
        <v>0</v>
      </c>
      <c r="B5" s="13" t="s">
        <v>1</v>
      </c>
      <c r="C5" s="15" t="s">
        <v>16</v>
      </c>
      <c r="D5" s="19">
        <v>42024</v>
      </c>
      <c r="E5" s="20" t="s">
        <v>13</v>
      </c>
      <c r="F5" s="19">
        <v>42025</v>
      </c>
      <c r="G5" s="20" t="s">
        <v>14</v>
      </c>
      <c r="H5" s="19">
        <v>42026</v>
      </c>
      <c r="I5" s="20" t="s">
        <v>13</v>
      </c>
      <c r="K5" s="21" t="s">
        <v>8</v>
      </c>
      <c r="L5" s="22"/>
    </row>
    <row r="6" spans="1:15" ht="24" customHeight="1" x14ac:dyDescent="0.25">
      <c r="A6" s="10"/>
      <c r="B6" s="10"/>
      <c r="C6" s="16"/>
      <c r="D6" s="5" t="s">
        <v>2</v>
      </c>
      <c r="E6" s="7" t="s">
        <v>6</v>
      </c>
      <c r="F6" s="5" t="s">
        <v>2</v>
      </c>
      <c r="G6" s="7" t="s">
        <v>6</v>
      </c>
      <c r="H6" s="5" t="s">
        <v>2</v>
      </c>
      <c r="I6" s="7" t="s">
        <v>6</v>
      </c>
      <c r="K6" s="1" t="s">
        <v>2</v>
      </c>
      <c r="L6" s="1" t="s">
        <v>6</v>
      </c>
    </row>
    <row r="7" spans="1:15" x14ac:dyDescent="0.25">
      <c r="A7" s="1">
        <v>1</v>
      </c>
      <c r="B7" s="1" t="s">
        <v>3</v>
      </c>
      <c r="C7" s="12" t="s">
        <v>10</v>
      </c>
      <c r="D7" s="23">
        <v>350</v>
      </c>
      <c r="E7" s="3">
        <f ca="1">IF(D$5&gt;$B$4,"",SUM(C7:D7)-SUMPRODUCT($M$2:$O$3*($L$2:$L$3=E$5)*($M$1:$O$1=$C7)*(D7&lt;&gt;"н")))</f>
        <v>0</v>
      </c>
      <c r="F7" s="23">
        <v>900</v>
      </c>
      <c r="G7" s="3">
        <f ca="1">IF(F$5&gt;$B$4,"",SUM(E7:F7)-SUMPRODUCT($M$2:$O$3*($L$2:$L$3=G$5)*($M$1:$O$1=$C7)*(F7&lt;&gt;"н")))</f>
        <v>0</v>
      </c>
      <c r="H7" s="23">
        <v>350</v>
      </c>
      <c r="I7" s="3">
        <f ca="1">IF(H$5&gt;$B$4,"",SUM(G7:H7)-SUMPRODUCT($M$2:$O$3*($L$2:$L$3=I$5)*($M$1:$O$1=$C7)*(H7&lt;&gt;"н")))</f>
        <v>0</v>
      </c>
      <c r="K7" s="1">
        <f>SUMIF($D$6:I$6,"оплата",$D7:I7)</f>
        <v>1600</v>
      </c>
      <c r="L7" s="2">
        <f ca="1">LOOKUP(2,1/($D$6:$I$6="аванс/долг")/(D7:I7&lt;&gt;""),D7:I7)</f>
        <v>0</v>
      </c>
    </row>
    <row r="8" spans="1:15" x14ac:dyDescent="0.25">
      <c r="A8" s="1">
        <v>2</v>
      </c>
      <c r="B8" s="1" t="s">
        <v>4</v>
      </c>
      <c r="C8" s="12" t="s">
        <v>11</v>
      </c>
      <c r="D8" s="23">
        <v>250</v>
      </c>
      <c r="E8" s="3">
        <f ca="1">IF(D$5&gt;$B$4,"",SUM(C8:D8)-SUMPRODUCT($M$2:$O$3*($L$2:$L$3=E$5)*($M$1:$O$1=$C8)*(D8&lt;&gt;"н")))</f>
        <v>-50</v>
      </c>
      <c r="F8" s="23" t="s">
        <v>17</v>
      </c>
      <c r="G8" s="3">
        <f t="shared" ref="G8:G17" ca="1" si="0">IF(F$5&gt;$B$4,"",SUM(E8:F8)-SUMPRODUCT($M$2:$O$3*($L$2:$L$3=G$5)*($M$1:$O$1=$C8)*(F8&lt;&gt;"н")))</f>
        <v>-50</v>
      </c>
      <c r="H8" s="23">
        <v>250</v>
      </c>
      <c r="I8" s="3">
        <f t="shared" ref="I8:I17" ca="1" si="1">IF(H$5&gt;$B$4,"",SUM(G8:H8)-SUMPRODUCT($M$2:$O$3*($L$2:$L$3=I$5)*($M$1:$O$1=$C8)*(H8&lt;&gt;"н")))</f>
        <v>-100</v>
      </c>
      <c r="K8" s="1">
        <f>SUMIF($D$6:I$6,"оплата",$D8:I8)</f>
        <v>500</v>
      </c>
      <c r="L8" s="2">
        <f ca="1">LOOKUP(2,1/($D$6:$I$6="аванс/долг")/(D8:I8&lt;&gt;""),D8:I8)</f>
        <v>-100</v>
      </c>
    </row>
    <row r="9" spans="1:15" x14ac:dyDescent="0.25">
      <c r="A9" s="1">
        <v>3</v>
      </c>
      <c r="B9" s="1" t="s">
        <v>5</v>
      </c>
      <c r="C9" s="12" t="s">
        <v>12</v>
      </c>
      <c r="D9" s="23">
        <v>350</v>
      </c>
      <c r="E9" s="3">
        <f t="shared" ref="E9:E17" ca="1" si="2">IF(D$5&gt;$B$4,"",SUM(C9:D9)-SUMPRODUCT($M$2:$O$3*($L$2:$L$3=E$5)*($M$1:$O$1=$C9)*(D9&lt;&gt;"н")))</f>
        <v>100</v>
      </c>
      <c r="F9" s="23">
        <v>900</v>
      </c>
      <c r="G9" s="3">
        <f t="shared" ca="1" si="0"/>
        <v>500</v>
      </c>
      <c r="H9" s="23">
        <v>350</v>
      </c>
      <c r="I9" s="3">
        <f t="shared" ca="1" si="1"/>
        <v>600</v>
      </c>
      <c r="K9" s="1">
        <f>SUMIF($D$6:I$6,"оплата",$D9:I9)</f>
        <v>1600</v>
      </c>
      <c r="L9" s="2">
        <f ca="1">LOOKUP(2,1/($D$6:$I$6="аванс/долг")/(D9:I9&lt;&gt;""),D9:I9)</f>
        <v>600</v>
      </c>
    </row>
    <row r="10" spans="1:15" x14ac:dyDescent="0.25">
      <c r="A10" s="1"/>
      <c r="B10" s="1"/>
      <c r="C10" s="12"/>
      <c r="D10" s="23"/>
      <c r="E10" s="3">
        <f t="shared" ca="1" si="2"/>
        <v>0</v>
      </c>
      <c r="F10" s="23"/>
      <c r="G10" s="3">
        <f t="shared" ca="1" si="0"/>
        <v>0</v>
      </c>
      <c r="H10" s="23"/>
      <c r="I10" s="3">
        <f t="shared" ca="1" si="1"/>
        <v>0</v>
      </c>
      <c r="K10" s="1">
        <f>SUMIF($D$6:I$6,"оплата",$D10:I10)</f>
        <v>0</v>
      </c>
      <c r="L10" s="2">
        <f ca="1">LOOKUP(2,1/($D$6:$I$6="аванс/долг")/(D10:I10&lt;&gt;""),D10:I10)</f>
        <v>0</v>
      </c>
    </row>
    <row r="11" spans="1:15" x14ac:dyDescent="0.25">
      <c r="A11" s="1"/>
      <c r="B11" s="1"/>
      <c r="C11" s="12"/>
      <c r="D11" s="23"/>
      <c r="E11" s="3">
        <f t="shared" ca="1" si="2"/>
        <v>0</v>
      </c>
      <c r="F11" s="23"/>
      <c r="G11" s="3">
        <f t="shared" ca="1" si="0"/>
        <v>0</v>
      </c>
      <c r="H11" s="23"/>
      <c r="I11" s="3">
        <f t="shared" ca="1" si="1"/>
        <v>0</v>
      </c>
      <c r="K11" s="1">
        <f>SUMIF($D$6:I$6,"оплата",$D11:I11)</f>
        <v>0</v>
      </c>
      <c r="L11" s="2">
        <f ca="1">LOOKUP(2,1/($D$6:$I$6="аванс/долг")/(D11:I11&lt;&gt;""),D11:I11)</f>
        <v>0</v>
      </c>
    </row>
    <row r="12" spans="1:15" x14ac:dyDescent="0.25">
      <c r="A12" s="1"/>
      <c r="B12" s="1"/>
      <c r="C12" s="12"/>
      <c r="D12" s="23"/>
      <c r="E12" s="3">
        <f t="shared" ca="1" si="2"/>
        <v>0</v>
      </c>
      <c r="F12" s="23"/>
      <c r="G12" s="3">
        <f t="shared" ca="1" si="0"/>
        <v>0</v>
      </c>
      <c r="H12" s="23"/>
      <c r="I12" s="3">
        <f t="shared" ca="1" si="1"/>
        <v>0</v>
      </c>
      <c r="K12" s="1">
        <f>SUMIF($D$6:I$6,"оплата",$D12:I12)</f>
        <v>0</v>
      </c>
      <c r="L12" s="2">
        <f ca="1">LOOKUP(2,1/($D$6:$I$6="аванс/долг")/(D12:I12&lt;&gt;""),D12:I12)</f>
        <v>0</v>
      </c>
    </row>
    <row r="13" spans="1:15" x14ac:dyDescent="0.25">
      <c r="A13" s="1"/>
      <c r="B13" s="1"/>
      <c r="C13" s="12"/>
      <c r="D13" s="23"/>
      <c r="E13" s="3">
        <f t="shared" ca="1" si="2"/>
        <v>0</v>
      </c>
      <c r="F13" s="23"/>
      <c r="G13" s="3">
        <f t="shared" ca="1" si="0"/>
        <v>0</v>
      </c>
      <c r="H13" s="23"/>
      <c r="I13" s="3">
        <f t="shared" ca="1" si="1"/>
        <v>0</v>
      </c>
      <c r="K13" s="1">
        <f>SUMIF($D$6:I$6,"оплата",$D13:I13)</f>
        <v>0</v>
      </c>
      <c r="L13" s="2">
        <f ca="1">LOOKUP(2,1/($D$6:$I$6="аванс/долг")/(D13:I13&lt;&gt;""),D13:I13)</f>
        <v>0</v>
      </c>
    </row>
    <row r="14" spans="1:15" x14ac:dyDescent="0.25">
      <c r="A14" s="1"/>
      <c r="B14" s="1"/>
      <c r="C14" s="12"/>
      <c r="D14" s="23"/>
      <c r="E14" s="3">
        <f t="shared" ca="1" si="2"/>
        <v>0</v>
      </c>
      <c r="F14" s="23"/>
      <c r="G14" s="3">
        <f t="shared" ca="1" si="0"/>
        <v>0</v>
      </c>
      <c r="H14" s="23"/>
      <c r="I14" s="3">
        <f t="shared" ca="1" si="1"/>
        <v>0</v>
      </c>
      <c r="K14" s="1">
        <f>SUMIF($D$6:I$6,"оплата",$D14:I14)</f>
        <v>0</v>
      </c>
      <c r="L14" s="2">
        <f ca="1">LOOKUP(2,1/($D$6:$I$6="аванс/долг")/(D14:I14&lt;&gt;""),D14:I14)</f>
        <v>0</v>
      </c>
    </row>
    <row r="15" spans="1:15" x14ac:dyDescent="0.25">
      <c r="A15" s="1"/>
      <c r="B15" s="1"/>
      <c r="C15" s="12"/>
      <c r="D15" s="23"/>
      <c r="E15" s="3">
        <f t="shared" ca="1" si="2"/>
        <v>0</v>
      </c>
      <c r="F15" s="23"/>
      <c r="G15" s="3">
        <f t="shared" ca="1" si="0"/>
        <v>0</v>
      </c>
      <c r="H15" s="23"/>
      <c r="I15" s="3">
        <f t="shared" ca="1" si="1"/>
        <v>0</v>
      </c>
      <c r="K15" s="1">
        <f>SUMIF($D$6:I$6,"оплата",$D15:I15)</f>
        <v>0</v>
      </c>
      <c r="L15" s="2">
        <f ca="1">LOOKUP(2,1/($D$6:$I$6="аванс/долг")/(D15:I15&lt;&gt;""),D15:I15)</f>
        <v>0</v>
      </c>
    </row>
    <row r="16" spans="1:15" x14ac:dyDescent="0.25">
      <c r="A16" s="1"/>
      <c r="B16" s="1"/>
      <c r="C16" s="12"/>
      <c r="D16" s="23"/>
      <c r="E16" s="3">
        <f t="shared" ca="1" si="2"/>
        <v>0</v>
      </c>
      <c r="F16" s="23"/>
      <c r="G16" s="3">
        <f t="shared" ca="1" si="0"/>
        <v>0</v>
      </c>
      <c r="H16" s="23"/>
      <c r="I16" s="3">
        <f t="shared" ca="1" si="1"/>
        <v>0</v>
      </c>
      <c r="K16" s="1">
        <f>SUMIF($D$6:I$6,"оплата",$D16:I16)</f>
        <v>0</v>
      </c>
      <c r="L16" s="2">
        <f ca="1">LOOKUP(2,1/($D$6:$I$6="аванс/долг")/(D16:I16&lt;&gt;""),D16:I16)</f>
        <v>0</v>
      </c>
    </row>
    <row r="17" spans="1:12" ht="15.75" thickBot="1" x14ac:dyDescent="0.3">
      <c r="A17" s="1"/>
      <c r="B17" s="1"/>
      <c r="C17" s="12"/>
      <c r="D17" s="24"/>
      <c r="E17" s="4">
        <f t="shared" ca="1" si="2"/>
        <v>0</v>
      </c>
      <c r="F17" s="24"/>
      <c r="G17" s="4">
        <f t="shared" ca="1" si="0"/>
        <v>0</v>
      </c>
      <c r="H17" s="24"/>
      <c r="I17" s="4">
        <f t="shared" ca="1" si="1"/>
        <v>0</v>
      </c>
      <c r="K17" s="1">
        <f>SUMIF($D$6:I$6,"оплата",$D17:I17)</f>
        <v>0</v>
      </c>
      <c r="L17" s="2">
        <f ca="1">LOOKUP(2,1/($D$6:$I$6="аванс/долг")/(D17:I17&lt;&gt;""),D17:I17)</f>
        <v>0</v>
      </c>
    </row>
  </sheetData>
  <mergeCells count="4">
    <mergeCell ref="K5:L5"/>
    <mergeCell ref="A5:A6"/>
    <mergeCell ref="B5:B6"/>
    <mergeCell ref="C5:C6"/>
  </mergeCells>
  <dataValidations count="2">
    <dataValidation type="list" allowBlank="1" showInputMessage="1" showErrorMessage="1" sqref="C7:C17">
      <formula1>$M$1:$O$1</formula1>
    </dataValidation>
    <dataValidation type="list" allowBlank="1" showInputMessage="1" showErrorMessage="1" sqref="E5 G5 I5">
      <formula1>$L$2:$L$3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Финансы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2015-01-23T06:45:18Z</dcterms:modified>
</cp:coreProperties>
</file>