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Финансы" sheetId="2" r:id="rId1"/>
    <sheet name="Лист1" sheetId="1" r:id="rId2"/>
  </sheets>
  <calcPr calcId="152511"/>
</workbook>
</file>

<file path=xl/calcChain.xml><?xml version="1.0" encoding="utf-8"?>
<calcChain xmlns="http://schemas.openxmlformats.org/spreadsheetml/2006/main">
  <c r="B4" i="2" l="1"/>
  <c r="E8" i="2" s="1"/>
  <c r="K9" i="2"/>
  <c r="K10" i="2"/>
  <c r="K11" i="2"/>
  <c r="K12" i="2"/>
  <c r="K13" i="2"/>
  <c r="K14" i="2"/>
  <c r="K15" i="2"/>
  <c r="K16" i="2"/>
  <c r="K17" i="2"/>
  <c r="K18" i="2"/>
  <c r="K8" i="2"/>
  <c r="E9" i="2" l="1"/>
  <c r="I16" i="2"/>
  <c r="I12" i="2"/>
  <c r="I15" i="2"/>
  <c r="I11" i="2"/>
  <c r="I18" i="2"/>
  <c r="I14" i="2"/>
  <c r="I10" i="2"/>
  <c r="I17" i="2"/>
  <c r="I13" i="2"/>
  <c r="I9" i="2"/>
  <c r="G16" i="2"/>
  <c r="G12" i="2"/>
  <c r="G15" i="2"/>
  <c r="G11" i="2"/>
  <c r="G18" i="2"/>
  <c r="G14" i="2"/>
  <c r="G10" i="2"/>
  <c r="G17" i="2"/>
  <c r="G13" i="2"/>
  <c r="G9" i="2"/>
  <c r="E16" i="2"/>
  <c r="E12" i="2"/>
  <c r="E15" i="2"/>
  <c r="E11" i="2"/>
  <c r="E18" i="2"/>
  <c r="E14" i="2"/>
  <c r="E10" i="2"/>
  <c r="E17" i="2"/>
  <c r="E13" i="2"/>
  <c r="G8" i="2"/>
  <c r="I8" i="2"/>
  <c r="L8" i="2" l="1"/>
  <c r="L9" i="2" l="1"/>
  <c r="L15" i="2"/>
  <c r="L16" i="2"/>
  <c r="L10" i="2"/>
  <c r="L18" i="2"/>
  <c r="L12" i="2"/>
  <c r="L14" i="2"/>
  <c r="L11" i="2"/>
  <c r="L13" i="2"/>
  <c r="L17" i="2"/>
</calcChain>
</file>

<file path=xl/sharedStrings.xml><?xml version="1.0" encoding="utf-8"?>
<sst xmlns="http://schemas.openxmlformats.org/spreadsheetml/2006/main" count="27" uniqueCount="17">
  <si>
    <t>№</t>
  </si>
  <si>
    <t>ФИО</t>
  </si>
  <si>
    <t>оплата</t>
  </si>
  <si>
    <t>Фамилия1</t>
  </si>
  <si>
    <t>Фамилия2</t>
  </si>
  <si>
    <t>Фамилия3</t>
  </si>
  <si>
    <t>аванс/долг</t>
  </si>
  <si>
    <t>Оплата на</t>
  </si>
  <si>
    <t>ИТОГО</t>
  </si>
  <si>
    <t>Дата</t>
  </si>
  <si>
    <t>Стоимость тренировки</t>
  </si>
  <si>
    <t>коэфф. скидки</t>
  </si>
  <si>
    <t>Тариф 1</t>
  </si>
  <si>
    <t>Тариф 2</t>
  </si>
  <si>
    <t>Тариф 3</t>
  </si>
  <si>
    <t>Техническое занятие</t>
  </si>
  <si>
    <t>Стрелковое занятие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</si>
</sst>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&quot;Аванс &quot;* #,##0;[Red]&quot;Долг &quot;* #,##0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3" xfId="0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8" xfId="0" applyNumberFormat="1" applyBorder="1"/>
    <xf numFmtId="0" fontId="0" fillId="3" borderId="2" xfId="0" applyFill="1" applyBorder="1"/>
    <xf numFmtId="0" fontId="0" fillId="3" borderId="7" xfId="0" applyFill="1" applyBorder="1"/>
    <xf numFmtId="14" fontId="0" fillId="0" borderId="14" xfId="0" applyNumberForma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3" borderId="16" xfId="0" applyFill="1" applyBorder="1"/>
    <xf numFmtId="0" fontId="0" fillId="3" borderId="17" xfId="0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3" borderId="15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14" fontId="0" fillId="2" borderId="23" xfId="0" applyNumberFormat="1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4" borderId="0" xfId="0" applyFill="1"/>
    <xf numFmtId="0" fontId="0" fillId="4" borderId="13" xfId="0" applyFill="1" applyBorder="1"/>
    <xf numFmtId="0" fontId="0" fillId="4" borderId="21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P7" sqref="P7"/>
    </sheetView>
  </sheetViews>
  <sheetFormatPr defaultRowHeight="15" x14ac:dyDescent="0.25"/>
  <cols>
    <col min="1" max="1" width="10.140625" bestFit="1" customWidth="1"/>
    <col min="2" max="2" width="13" customWidth="1"/>
    <col min="3" max="3" width="10.140625" style="30" bestFit="1" customWidth="1"/>
    <col min="4" max="4" width="10.140625" bestFit="1" customWidth="1"/>
    <col min="5" max="5" width="12.28515625" bestFit="1" customWidth="1"/>
    <col min="6" max="6" width="10.140625" bestFit="1" customWidth="1"/>
    <col min="7" max="7" width="11.85546875" bestFit="1" customWidth="1"/>
    <col min="8" max="8" width="10.140625" bestFit="1" customWidth="1"/>
    <col min="9" max="9" width="11.85546875" bestFit="1" customWidth="1"/>
    <col min="12" max="12" width="12.5703125" customWidth="1"/>
    <col min="14" max="14" width="9.140625" customWidth="1"/>
  </cols>
  <sheetData>
    <row r="1" spans="1:15" x14ac:dyDescent="0.25">
      <c r="L1" s="1"/>
      <c r="M1" s="1" t="s">
        <v>12</v>
      </c>
      <c r="N1" s="1" t="s">
        <v>13</v>
      </c>
      <c r="O1" s="1" t="s">
        <v>14</v>
      </c>
    </row>
    <row r="2" spans="1:15" ht="30" x14ac:dyDescent="0.25">
      <c r="L2" s="29" t="s">
        <v>15</v>
      </c>
      <c r="M2" s="16">
        <v>350</v>
      </c>
      <c r="N2" s="16">
        <v>300</v>
      </c>
      <c r="O2" s="16">
        <v>250</v>
      </c>
    </row>
    <row r="3" spans="1:15" ht="30.75" thickBot="1" x14ac:dyDescent="0.3">
      <c r="L3" s="29" t="s">
        <v>16</v>
      </c>
      <c r="M3" s="16">
        <v>900</v>
      </c>
      <c r="N3" s="16">
        <v>700</v>
      </c>
      <c r="O3" s="16">
        <v>500</v>
      </c>
    </row>
    <row r="4" spans="1:15" ht="38.25" customHeight="1" thickBot="1" x14ac:dyDescent="0.3">
      <c r="A4" s="27" t="s">
        <v>7</v>
      </c>
      <c r="B4" s="28">
        <f ca="1">TODAY()</f>
        <v>42027</v>
      </c>
      <c r="C4" s="31"/>
      <c r="D4" s="26" t="s">
        <v>9</v>
      </c>
      <c r="E4" s="9" t="s">
        <v>10</v>
      </c>
      <c r="F4" s="8" t="s">
        <v>9</v>
      </c>
      <c r="G4" s="9" t="s">
        <v>10</v>
      </c>
      <c r="H4" s="8" t="s">
        <v>9</v>
      </c>
      <c r="I4" s="9" t="s">
        <v>10</v>
      </c>
    </row>
    <row r="5" spans="1:15" ht="30.75" customHeight="1" thickBot="1" x14ac:dyDescent="0.3">
      <c r="A5" s="22" t="s">
        <v>0</v>
      </c>
      <c r="B5" s="23" t="s">
        <v>1</v>
      </c>
      <c r="C5" s="32" t="s">
        <v>11</v>
      </c>
      <c r="D5" s="7">
        <v>42024</v>
      </c>
      <c r="E5" s="15">
        <v>350</v>
      </c>
      <c r="F5" s="7">
        <v>42025</v>
      </c>
      <c r="G5" s="15">
        <v>900</v>
      </c>
      <c r="H5" s="7">
        <v>42026</v>
      </c>
      <c r="I5" s="15">
        <v>350</v>
      </c>
    </row>
    <row r="6" spans="1:15" x14ac:dyDescent="0.25">
      <c r="A6" s="22"/>
      <c r="B6" s="24"/>
      <c r="C6" s="32"/>
      <c r="D6" s="18" t="s">
        <v>2</v>
      </c>
      <c r="E6" s="20" t="s">
        <v>6</v>
      </c>
      <c r="F6" s="18" t="s">
        <v>2</v>
      </c>
      <c r="G6" s="20" t="s">
        <v>6</v>
      </c>
      <c r="H6" s="18" t="s">
        <v>2</v>
      </c>
      <c r="I6" s="20" t="s">
        <v>6</v>
      </c>
      <c r="K6" s="17" t="s">
        <v>8</v>
      </c>
      <c r="L6" s="17"/>
    </row>
    <row r="7" spans="1:15" ht="15.75" thickBot="1" x14ac:dyDescent="0.3">
      <c r="A7" s="23"/>
      <c r="B7" s="24"/>
      <c r="C7" s="33"/>
      <c r="D7" s="19"/>
      <c r="E7" s="21"/>
      <c r="F7" s="19"/>
      <c r="G7" s="25"/>
      <c r="H7" s="19"/>
      <c r="I7" s="25"/>
      <c r="K7" s="1" t="s">
        <v>2</v>
      </c>
      <c r="L7" s="1" t="s">
        <v>6</v>
      </c>
    </row>
    <row r="8" spans="1:15" x14ac:dyDescent="0.25">
      <c r="A8" s="1">
        <v>1</v>
      </c>
      <c r="B8" s="1" t="s">
        <v>3</v>
      </c>
      <c r="C8" s="34">
        <v>1</v>
      </c>
      <c r="D8" s="10">
        <v>350</v>
      </c>
      <c r="E8" s="12">
        <f ca="1">IF(D$5&gt;$B$4,"",SUMIF($D$6:D$6,"оплата",$D8:D8)-SUMIFS($E$5:E$5,$E$4:E$4,"стоимость тренировки",$D8:D8,"&lt;&gt;н")*$C8)</f>
        <v>0</v>
      </c>
      <c r="F8" s="5">
        <v>900</v>
      </c>
      <c r="G8" s="12">
        <f ca="1">IF(F$5&gt;$B$4,"",SUMIF($D$6:F$6,"оплата",$D8:F8)-SUMIFS($E$5:G$5,$E$4:G$4,"стоимость тренировки",$D8:F8,"&lt;&gt;н")*$C8)</f>
        <v>0</v>
      </c>
      <c r="H8" s="5">
        <v>350</v>
      </c>
      <c r="I8" s="12">
        <f ca="1">IF(H$5&gt;$B$4,"",SUMIF($D$6:H$6,"оплата",$D8:H8)-SUMIFS($E$5:I$5,$E$4:I$4,"стоимость тренировки",$D8:H8,"&lt;&gt;н")*$C8)</f>
        <v>0</v>
      </c>
      <c r="K8" s="1">
        <f>SUMIF($D$6:I$6,"оплата",$D8:I8)</f>
        <v>1600</v>
      </c>
      <c r="L8" s="2">
        <f ca="1">LOOKUP(2,1/($D$6:$I$6="аванс/долг")/(D8:I8&lt;&gt;""),D8:I8)</f>
        <v>0</v>
      </c>
    </row>
    <row r="9" spans="1:15" x14ac:dyDescent="0.25">
      <c r="A9" s="1">
        <v>2</v>
      </c>
      <c r="B9" s="1" t="s">
        <v>4</v>
      </c>
      <c r="C9" s="34">
        <v>1</v>
      </c>
      <c r="D9" s="10">
        <v>250</v>
      </c>
      <c r="E9" s="13">
        <f ca="1">IF(D$5&gt;$B$4,"",SUMIF($D$6:D$6,"оплата",$D9:D9)-SUMIFS($E$5:E$5,$E$4:E$4,"стоимость тренировки",$D9:D9,"&lt;&gt;н")*$C9)</f>
        <v>-100</v>
      </c>
      <c r="F9" s="5">
        <v>500</v>
      </c>
      <c r="G9" s="3">
        <f ca="1">IF(F$5&gt;$B$4,"",SUMIF($D$6:F$6,"оплата",$D9:F9)-SUMIFS($E$5:G$5,$E$4:G$4,"стоимость тренировки",$D9:F9,"&lt;&gt;н")*$C9)</f>
        <v>-500</v>
      </c>
      <c r="H9" s="5">
        <v>250</v>
      </c>
      <c r="I9" s="3">
        <f ca="1">IF(H$5&gt;$B$4,"",SUMIF($D$6:H$6,"оплата",$D9:H9)-SUMIFS($E$5:I$5,$E$4:I$4,"стоимость тренировки",$D9:H9,"&lt;&gt;н")*$C9)</f>
        <v>-600</v>
      </c>
      <c r="K9" s="1">
        <f>SUMIF($D$6:I$6,"оплата",$D9:I9)</f>
        <v>1000</v>
      </c>
      <c r="L9" s="2">
        <f ca="1">LOOKUP(2,1/($D$6:$I$6="аванс/долг")/(D9:I9&lt;&gt;""),D9:I9)</f>
        <v>-600</v>
      </c>
    </row>
    <row r="10" spans="1:15" x14ac:dyDescent="0.25">
      <c r="A10" s="1">
        <v>3</v>
      </c>
      <c r="B10" s="1" t="s">
        <v>5</v>
      </c>
      <c r="C10" s="34">
        <v>1</v>
      </c>
      <c r="D10" s="10">
        <v>350</v>
      </c>
      <c r="E10" s="13">
        <f ca="1">IF(D$5&gt;$B$4,"",SUMIF($D$6:D$6,"оплата",$D10:D10)-SUMIFS($E$5:E$5,$E$4:E$4,"стоимость тренировки",$D10:D10,"&lt;&gt;н")*$C10)</f>
        <v>0</v>
      </c>
      <c r="F10" s="5">
        <v>900</v>
      </c>
      <c r="G10" s="3">
        <f ca="1">IF(F$5&gt;$B$4,"",SUMIF($D$6:F$6,"оплата",$D10:F10)-SUMIFS($E$5:G$5,$E$4:G$4,"стоимость тренировки",$D10:F10,"&lt;&gt;н")*$C10)</f>
        <v>0</v>
      </c>
      <c r="H10" s="5">
        <v>350</v>
      </c>
      <c r="I10" s="3">
        <f ca="1">IF(H$5&gt;$B$4,"",SUMIF($D$6:H$6,"оплата",$D10:H10)-SUMIFS($E$5:I$5,$E$4:I$4,"стоимость тренировки",$D10:H10,"&lt;&gt;н")*$C10)</f>
        <v>0</v>
      </c>
      <c r="K10" s="1">
        <f>SUMIF($D$6:I$6,"оплата",$D10:I10)</f>
        <v>1600</v>
      </c>
      <c r="L10" s="2">
        <f ca="1">LOOKUP(2,1/($D$6:$I$6="аванс/долг")/(D10:I10&lt;&gt;""),D10:I10)</f>
        <v>0</v>
      </c>
    </row>
    <row r="11" spans="1:15" x14ac:dyDescent="0.25">
      <c r="A11" s="1"/>
      <c r="B11" s="1"/>
      <c r="C11" s="34"/>
      <c r="D11" s="10"/>
      <c r="E11" s="13">
        <f ca="1">IF(D$5&gt;$B$4,"",SUMIF($D$6:D$6,"оплата",$D11:D11)-SUMIFS($E$5:E$5,$E$4:E$4,"стоимость тренировки",$D11:D11,"&lt;&gt;н")*$C11)</f>
        <v>0</v>
      </c>
      <c r="F11" s="5"/>
      <c r="G11" s="3">
        <f ca="1">IF(F$5&gt;$B$4,"",SUMIF($D$6:F$6,"оплата",$D11:F11)-SUMIFS($E$5:G$5,$E$4:G$4,"стоимость тренировки",$D11:F11,"&lt;&gt;н")*$C11)</f>
        <v>0</v>
      </c>
      <c r="H11" s="5"/>
      <c r="I11" s="3">
        <f ca="1">IF(H$5&gt;$B$4,"",SUMIF($D$6:H$6,"оплата",$D11:H11)-SUMIFS($E$5:I$5,$E$4:I$4,"стоимость тренировки",$D11:H11,"&lt;&gt;н")*$C11)</f>
        <v>0</v>
      </c>
      <c r="K11" s="1">
        <f>SUMIF($D$6:I$6,"оплата",$D11:I11)</f>
        <v>0</v>
      </c>
      <c r="L11" s="2">
        <f ca="1">LOOKUP(2,1/($D$6:$I$6="аванс/долг")/(D11:I11&lt;&gt;""),D11:I11)</f>
        <v>0</v>
      </c>
    </row>
    <row r="12" spans="1:15" x14ac:dyDescent="0.25">
      <c r="A12" s="1"/>
      <c r="B12" s="1"/>
      <c r="C12" s="34"/>
      <c r="D12" s="10"/>
      <c r="E12" s="13">
        <f ca="1">IF(D$5&gt;$B$4,"",SUMIF($D$6:D$6,"оплата",$D12:D12)-SUMIFS($E$5:E$5,$E$4:E$4,"стоимость тренировки",$D12:D12,"&lt;&gt;н")*$C12)</f>
        <v>0</v>
      </c>
      <c r="F12" s="5"/>
      <c r="G12" s="3">
        <f ca="1">IF(F$5&gt;$B$4,"",SUMIF($D$6:F$6,"оплата",$D12:F12)-SUMIFS($E$5:G$5,$E$4:G$4,"стоимость тренировки",$D12:F12,"&lt;&gt;н")*$C12)</f>
        <v>0</v>
      </c>
      <c r="H12" s="5"/>
      <c r="I12" s="3">
        <f ca="1">IF(H$5&gt;$B$4,"",SUMIF($D$6:H$6,"оплата",$D12:H12)-SUMIFS($E$5:I$5,$E$4:I$4,"стоимость тренировки",$D12:H12,"&lt;&gt;н")*$C12)</f>
        <v>0</v>
      </c>
      <c r="K12" s="1">
        <f>SUMIF($D$6:I$6,"оплата",$D12:I12)</f>
        <v>0</v>
      </c>
      <c r="L12" s="2">
        <f ca="1">LOOKUP(2,1/($D$6:$I$6="аванс/долг")/(D12:I12&lt;&gt;""),D12:I12)</f>
        <v>0</v>
      </c>
    </row>
    <row r="13" spans="1:15" x14ac:dyDescent="0.25">
      <c r="A13" s="1"/>
      <c r="B13" s="1"/>
      <c r="C13" s="34"/>
      <c r="D13" s="10"/>
      <c r="E13" s="13">
        <f ca="1">IF(D$5&gt;$B$4,"",SUMIF($D$6:D$6,"оплата",$D13:D13)-SUMIFS($E$5:E$5,$E$4:E$4,"стоимость тренировки",$D13:D13,"&lt;&gt;н")*$C13)</f>
        <v>0</v>
      </c>
      <c r="F13" s="5"/>
      <c r="G13" s="3">
        <f ca="1">IF(F$5&gt;$B$4,"",SUMIF($D$6:F$6,"оплата",$D13:F13)-SUMIFS($E$5:G$5,$E$4:G$4,"стоимость тренировки",$D13:F13,"&lt;&gt;н")*$C13)</f>
        <v>0</v>
      </c>
      <c r="H13" s="5"/>
      <c r="I13" s="3">
        <f ca="1">IF(H$5&gt;$B$4,"",SUMIF($D$6:H$6,"оплата",$D13:H13)-SUMIFS($E$5:I$5,$E$4:I$4,"стоимость тренировки",$D13:H13,"&lt;&gt;н")*$C13)</f>
        <v>0</v>
      </c>
      <c r="K13" s="1">
        <f>SUMIF($D$6:I$6,"оплата",$D13:I13)</f>
        <v>0</v>
      </c>
      <c r="L13" s="2">
        <f ca="1">LOOKUP(2,1/($D$6:$I$6="аванс/долг")/(D13:I13&lt;&gt;""),D13:I13)</f>
        <v>0</v>
      </c>
    </row>
    <row r="14" spans="1:15" x14ac:dyDescent="0.25">
      <c r="A14" s="1"/>
      <c r="B14" s="1"/>
      <c r="C14" s="34"/>
      <c r="D14" s="10"/>
      <c r="E14" s="13">
        <f ca="1">IF(D$5&gt;$B$4,"",SUMIF($D$6:D$6,"оплата",$D14:D14)-SUMIFS($E$5:E$5,$E$4:E$4,"стоимость тренировки",$D14:D14,"&lt;&gt;н")*$C14)</f>
        <v>0</v>
      </c>
      <c r="F14" s="5"/>
      <c r="G14" s="3">
        <f ca="1">IF(F$5&gt;$B$4,"",SUMIF($D$6:F$6,"оплата",$D14:F14)-SUMIFS($E$5:G$5,$E$4:G$4,"стоимость тренировки",$D14:F14,"&lt;&gt;н")*$C14)</f>
        <v>0</v>
      </c>
      <c r="H14" s="5"/>
      <c r="I14" s="3">
        <f ca="1">IF(H$5&gt;$B$4,"",SUMIF($D$6:H$6,"оплата",$D14:H14)-SUMIFS($E$5:I$5,$E$4:I$4,"стоимость тренировки",$D14:H14,"&lt;&gt;н")*$C14)</f>
        <v>0</v>
      </c>
      <c r="K14" s="1">
        <f>SUMIF($D$6:I$6,"оплата",$D14:I14)</f>
        <v>0</v>
      </c>
      <c r="L14" s="2">
        <f ca="1">LOOKUP(2,1/($D$6:$I$6="аванс/долг")/(D14:I14&lt;&gt;""),D14:I14)</f>
        <v>0</v>
      </c>
    </row>
    <row r="15" spans="1:15" x14ac:dyDescent="0.25">
      <c r="A15" s="1"/>
      <c r="B15" s="1"/>
      <c r="C15" s="34"/>
      <c r="D15" s="10"/>
      <c r="E15" s="13">
        <f ca="1">IF(D$5&gt;$B$4,"",SUMIF($D$6:D$6,"оплата",$D15:D15)-SUMIFS($E$5:E$5,$E$4:E$4,"стоимость тренировки",$D15:D15,"&lt;&gt;н")*$C15)</f>
        <v>0</v>
      </c>
      <c r="F15" s="5"/>
      <c r="G15" s="3">
        <f ca="1">IF(F$5&gt;$B$4,"",SUMIF($D$6:F$6,"оплата",$D15:F15)-SUMIFS($E$5:G$5,$E$4:G$4,"стоимость тренировки",$D15:F15,"&lt;&gt;н")*$C15)</f>
        <v>0</v>
      </c>
      <c r="H15" s="5"/>
      <c r="I15" s="3">
        <f ca="1">IF(H$5&gt;$B$4,"",SUMIF($D$6:H$6,"оплата",$D15:H15)-SUMIFS($E$5:I$5,$E$4:I$4,"стоимость тренировки",$D15:H15,"&lt;&gt;н")*$C15)</f>
        <v>0</v>
      </c>
      <c r="K15" s="1">
        <f>SUMIF($D$6:I$6,"оплата",$D15:I15)</f>
        <v>0</v>
      </c>
      <c r="L15" s="2">
        <f ca="1">LOOKUP(2,1/($D$6:$I$6="аванс/долг")/(D15:I15&lt;&gt;""),D15:I15)</f>
        <v>0</v>
      </c>
    </row>
    <row r="16" spans="1:15" x14ac:dyDescent="0.25">
      <c r="A16" s="1"/>
      <c r="B16" s="1"/>
      <c r="C16" s="34"/>
      <c r="D16" s="10"/>
      <c r="E16" s="13">
        <f ca="1">IF(D$5&gt;$B$4,"",SUMIF($D$6:D$6,"оплата",$D16:D16)-SUMIFS($E$5:E$5,$E$4:E$4,"стоимость тренировки",$D16:D16,"&lt;&gt;н")*$C16)</f>
        <v>0</v>
      </c>
      <c r="F16" s="5"/>
      <c r="G16" s="3">
        <f ca="1">IF(F$5&gt;$B$4,"",SUMIF($D$6:F$6,"оплата",$D16:F16)-SUMIFS($E$5:G$5,$E$4:G$4,"стоимость тренировки",$D16:F16,"&lt;&gt;н")*$C16)</f>
        <v>0</v>
      </c>
      <c r="H16" s="5"/>
      <c r="I16" s="3">
        <f ca="1">IF(H$5&gt;$B$4,"",SUMIF($D$6:H$6,"оплата",$D16:H16)-SUMIFS($E$5:I$5,$E$4:I$4,"стоимость тренировки",$D16:H16,"&lt;&gt;н")*$C16)</f>
        <v>0</v>
      </c>
      <c r="K16" s="1">
        <f>SUMIF($D$6:I$6,"оплата",$D16:I16)</f>
        <v>0</v>
      </c>
      <c r="L16" s="2">
        <f ca="1">LOOKUP(2,1/($D$6:$I$6="аванс/долг")/(D16:I16&lt;&gt;""),D16:I16)</f>
        <v>0</v>
      </c>
    </row>
    <row r="17" spans="1:12" x14ac:dyDescent="0.25">
      <c r="A17" s="1"/>
      <c r="B17" s="1"/>
      <c r="C17" s="34"/>
      <c r="D17" s="10"/>
      <c r="E17" s="13">
        <f ca="1">IF(D$5&gt;$B$4,"",SUMIF($D$6:D$6,"оплата",$D17:D17)-SUMIFS($E$5:E$5,$E$4:E$4,"стоимость тренировки",$D17:D17,"&lt;&gt;н")*$C17)</f>
        <v>0</v>
      </c>
      <c r="F17" s="5"/>
      <c r="G17" s="3">
        <f ca="1">IF(F$5&gt;$B$4,"",SUMIF($D$6:F$6,"оплата",$D17:F17)-SUMIFS($E$5:G$5,$E$4:G$4,"стоимость тренировки",$D17:F17,"&lt;&gt;н")*$C17)</f>
        <v>0</v>
      </c>
      <c r="H17" s="5"/>
      <c r="I17" s="3">
        <f ca="1">IF(H$5&gt;$B$4,"",SUMIF($D$6:H$6,"оплата",$D17:H17)-SUMIFS($E$5:I$5,$E$4:I$4,"стоимость тренировки",$D17:H17,"&lt;&gt;н")*$C17)</f>
        <v>0</v>
      </c>
      <c r="K17" s="1">
        <f>SUMIF($D$6:I$6,"оплата",$D17:I17)</f>
        <v>0</v>
      </c>
      <c r="L17" s="2">
        <f ca="1">LOOKUP(2,1/($D$6:$I$6="аванс/долг")/(D17:I17&lt;&gt;""),D17:I17)</f>
        <v>0</v>
      </c>
    </row>
    <row r="18" spans="1:12" ht="15.75" thickBot="1" x14ac:dyDescent="0.3">
      <c r="A18" s="1"/>
      <c r="B18" s="1"/>
      <c r="C18" s="34"/>
      <c r="D18" s="11"/>
      <c r="E18" s="14">
        <f ca="1">IF(D$5&gt;$B$4,"",SUMIF($D$6:D$6,"оплата",$D18:D18)-SUMIFS($E$5:E$5,$E$4:E$4,"стоимость тренировки",$D18:D18,"&lt;&gt;н")*$C18)</f>
        <v>0</v>
      </c>
      <c r="F18" s="6"/>
      <c r="G18" s="4">
        <f ca="1">IF(F$5&gt;$B$4,"",SUMIF($D$6:F$6,"оплата",$D18:F18)-SUMIFS($E$5:G$5,$E$4:G$4,"стоимость тренировки",$D18:F18,"&lt;&gt;н")*$C18)</f>
        <v>0</v>
      </c>
      <c r="H18" s="6"/>
      <c r="I18" s="4">
        <f ca="1">IF(H$5&gt;$B$4,"",SUMIF($D$6:H$6,"оплата",$D18:H18)-SUMIFS($E$5:I$5,$E$4:I$4,"стоимость тренировки",$D18:H18,"&lt;&gt;н")*$C18)</f>
        <v>0</v>
      </c>
      <c r="K18" s="1">
        <f>SUMIF($D$6:I$6,"оплата",$D18:I18)</f>
        <v>0</v>
      </c>
      <c r="L18" s="2">
        <f ca="1">LOOKUP(2,1/($D$6:$I$6="аванс/долг")/(D18:I18&lt;&gt;""),D18:I18)</f>
        <v>0</v>
      </c>
    </row>
  </sheetData>
  <mergeCells count="10">
    <mergeCell ref="K6:L6"/>
    <mergeCell ref="D6:D7"/>
    <mergeCell ref="E6:E7"/>
    <mergeCell ref="F6:F7"/>
    <mergeCell ref="A5:A7"/>
    <mergeCell ref="B5:B7"/>
    <mergeCell ref="C5:C7"/>
    <mergeCell ref="G6:G7"/>
    <mergeCell ref="H6:H7"/>
    <mergeCell ref="I6:I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Финансы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2015-01-22T19:07:49Z</dcterms:modified>
</cp:coreProperties>
</file>