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225"/>
  </bookViews>
  <sheets>
    <sheet name="Лист1" sheetId="1" r:id="rId1"/>
  </sheets>
  <definedNames>
    <definedName name="имена">Лист1!$A$16:$A$18</definedName>
  </definedNames>
  <calcPr calcId="145621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H11" i="1"/>
  <c r="D11" i="1"/>
  <c r="G1" i="1"/>
  <c r="P2" i="1" s="1"/>
  <c r="H5" i="1"/>
  <c r="H6" i="1"/>
  <c r="H7" i="1"/>
  <c r="H8" i="1"/>
  <c r="H9" i="1"/>
  <c r="H10" i="1"/>
  <c r="D5" i="1"/>
  <c r="D6" i="1"/>
  <c r="D7" i="1"/>
  <c r="D8" i="1"/>
  <c r="D9" i="1"/>
  <c r="D10" i="1"/>
  <c r="D4" i="1"/>
  <c r="H4" i="1"/>
</calcChain>
</file>

<file path=xl/sharedStrings.xml><?xml version="1.0" encoding="utf-8"?>
<sst xmlns="http://schemas.openxmlformats.org/spreadsheetml/2006/main" count="63" uniqueCount="44">
  <si>
    <t>Наименование</t>
  </si>
  <si>
    <t>дата накладной</t>
  </si>
  <si>
    <t>планируемая дата возврата</t>
  </si>
  <si>
    <t>Сумма по накладной, руб.</t>
  </si>
  <si>
    <t>фактическая дата поступления</t>
  </si>
  <si>
    <t>частичная оплата</t>
  </si>
  <si>
    <t>остаток</t>
  </si>
  <si>
    <t>130 от 24.09.14</t>
  </si>
  <si>
    <t>131 от 24.09.14</t>
  </si>
  <si>
    <t>108 от 19.08.14</t>
  </si>
  <si>
    <t>109 от 19.08.14</t>
  </si>
  <si>
    <t>111 от 19.08.14</t>
  </si>
  <si>
    <t>113 от 21.08.14</t>
  </si>
  <si>
    <t>114 от 25.08.14</t>
  </si>
  <si>
    <t>отсрочка</t>
  </si>
  <si>
    <t>накладная 1</t>
  </si>
  <si>
    <t>накладная 2</t>
  </si>
  <si>
    <t>накладная 3</t>
  </si>
  <si>
    <t>накладная 4</t>
  </si>
  <si>
    <t>накладная 5</t>
  </si>
  <si>
    <t>накладная 6</t>
  </si>
  <si>
    <t>накладная 7</t>
  </si>
  <si>
    <t>дата</t>
  </si>
  <si>
    <t>Уровень просроченнсоти</t>
  </si>
  <si>
    <t>ИТОГО</t>
  </si>
  <si>
    <t>накладная 8</t>
  </si>
  <si>
    <t>накладная 9</t>
  </si>
  <si>
    <t>Миша</t>
  </si>
  <si>
    <t>Вася</t>
  </si>
  <si>
    <t>Петя</t>
  </si>
  <si>
    <t>Итого по месяцам из колонки (G) по колонке (F)</t>
  </si>
  <si>
    <t>имя</t>
  </si>
  <si>
    <t>Названия строк</t>
  </si>
  <si>
    <t>Общий итог</t>
  </si>
  <si>
    <t>Названия столбцов</t>
  </si>
  <si>
    <t>янв</t>
  </si>
  <si>
    <t>окт</t>
  </si>
  <si>
    <t>дек</t>
  </si>
  <si>
    <t>2014</t>
  </si>
  <si>
    <t>2015</t>
  </si>
  <si>
    <t>Сумма по полю частичная оплата</t>
  </si>
  <si>
    <t>&gt;3</t>
  </si>
  <si>
    <t>&gt;1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</si>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</sst>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1" xfId="1" applyBorder="1" applyAlignment="1">
      <alignment wrapText="1"/>
    </xf>
    <xf numFmtId="0" fontId="1" fillId="0" borderId="2" xfId="1" applyBorder="1" applyAlignment="1">
      <alignment wrapText="1"/>
    </xf>
    <xf numFmtId="0" fontId="1" fillId="0" borderId="1" xfId="1" applyFill="1" applyBorder="1" applyAlignment="1">
      <alignment wrapText="1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14" fontId="1" fillId="0" borderId="1" xfId="1" applyNumberFormat="1" applyBorder="1"/>
    <xf numFmtId="0" fontId="1" fillId="0" borderId="1" xfId="1" applyBorder="1"/>
    <xf numFmtId="4" fontId="1" fillId="0" borderId="1" xfId="1" applyNumberFormat="1" applyBorder="1"/>
    <xf numFmtId="4" fontId="1" fillId="0" borderId="1" xfId="1" applyNumberFormat="1" applyFill="1" applyBorder="1"/>
    <xf numFmtId="14" fontId="0" fillId="0" borderId="0" xfId="0" applyNumberFormat="1"/>
    <xf numFmtId="0" fontId="4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1" fillId="0" borderId="0" xfId="1"/>
    <xf numFmtId="14" fontId="3" fillId="0" borderId="3" xfId="1" applyNumberFormat="1" applyFont="1" applyFill="1" applyBorder="1" applyAlignment="1">
      <alignment horizontal="center"/>
    </xf>
    <xf numFmtId="4" fontId="1" fillId="0" borderId="3" xfId="1" applyNumberFormat="1" applyFill="1" applyBorder="1"/>
    <xf numFmtId="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3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025.819004976853" createdVersion="4" refreshedVersion="4" minRefreshableVersion="3" recordCount="9">
  <cacheSource type="worksheet">
    <worksheetSource ref="A3:I12" sheet="Лист1"/>
  </cacheSource>
  <cacheFields count="10">
    <cacheField name="Наименование" numFmtId="0">
      <sharedItems/>
    </cacheField>
    <cacheField name="дата накладной" numFmtId="0">
      <sharedItems containsBlank="1"/>
    </cacheField>
    <cacheField name="дата накладной2" numFmtId="14">
      <sharedItems containsSemiMixedTypes="0" containsNonDate="0" containsDate="1" containsString="0" minDate="2014-08-25T00:00:00" maxDate="2015-08-22T00:00:00"/>
    </cacheField>
    <cacheField name="планируемая дата возврата" numFmtId="14">
      <sharedItems containsSemiMixedTypes="0" containsNonDate="0" containsDate="1" containsString="0" minDate="2014-10-09T00:00:00" maxDate="2015-10-06T00:00:00"/>
    </cacheField>
    <cacheField name="Сумма по накладной, руб." numFmtId="4">
      <sharedItems containsSemiMixedTypes="0" containsString="0" containsNumber="1" minValue="16.7654" maxValue="9289.2180000000008"/>
    </cacheField>
    <cacheField name="фактическая дата поступления" numFmtId="0">
      <sharedItems containsNonDate="0" containsDate="1" containsString="0" containsBlank="1" minDate="2014-01-06T00:00:00" maxDate="2015-10-03T00:00:00" count="7">
        <d v="2014-12-02T00:00:00"/>
        <d v="2015-01-02T00:00:00"/>
        <d v="2015-10-02T00:00:00"/>
        <m/>
        <d v="2014-01-06T00:00:00"/>
        <d v="2014-10-23T00:00:00"/>
        <d v="2015-01-20T00:00:00"/>
      </sharedItems>
      <fieldGroup par="9" base="5">
        <rangePr groupBy="months" startDate="2014-01-06T00:00:00" endDate="2015-10-03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3.10.2015"/>
        </groupItems>
      </fieldGroup>
    </cacheField>
    <cacheField name="частичная оплата" numFmtId="0">
      <sharedItems containsString="0" containsBlank="1" containsNumber="1" minValue="15.85" maxValue="2830.29" count="7">
        <n v="41.22"/>
        <n v="15.85"/>
        <n v="208.58"/>
        <m/>
        <n v="289"/>
        <n v="2830.29"/>
        <n v="501"/>
      </sharedItems>
    </cacheField>
    <cacheField name="остаток" numFmtId="4">
      <sharedItems containsSemiMixedTypes="0" containsString="0" containsNumber="1" minValue="-2.8000000002066372E-3" maxValue="9000.2180000000008"/>
    </cacheField>
    <cacheField name="имя" numFmtId="0">
      <sharedItems count="3">
        <s v="Вася"/>
        <s v="Миша"/>
        <s v="Петя"/>
      </sharedItems>
    </cacheField>
    <cacheField name="Годы" numFmtId="0" databaseField="0">
      <fieldGroup base="5">
        <rangePr groupBy="years" startDate="2014-01-06T00:00:00" endDate="2015-10-03T00:00:00"/>
        <groupItems count="4">
          <s v="&lt;06.01.2014"/>
          <s v="2014"/>
          <s v="2015"/>
          <s v="&gt;03.10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накладная 1"/>
    <s v="130 от 24.09.14"/>
    <d v="2014-09-24T00:00:00"/>
    <d v="2014-11-08T00:00:00"/>
    <n v="241.21680000000001"/>
    <x v="0"/>
    <x v="0"/>
    <n v="199.99680000000001"/>
    <x v="0"/>
  </r>
  <r>
    <s v="накладная 2"/>
    <s v="131 от 24.09.14"/>
    <d v="2014-10-24T00:00:00"/>
    <d v="2014-12-08T00:00:00"/>
    <n v="16.7654"/>
    <x v="1"/>
    <x v="1"/>
    <n v="0.91539999999999999"/>
    <x v="1"/>
  </r>
  <r>
    <s v="накладная 3"/>
    <s v="108 от 19.08.14"/>
    <d v="2015-08-19T00:00:00"/>
    <d v="2015-10-03T00:00:00"/>
    <n v="308.5797"/>
    <x v="2"/>
    <x v="2"/>
    <n v="99.99969999999999"/>
    <x v="0"/>
  </r>
  <r>
    <s v="накладная 4"/>
    <s v="109 от 19.08.14"/>
    <d v="2015-08-19T00:00:00"/>
    <d v="2015-10-03T00:00:00"/>
    <n v="31.222800000000003"/>
    <x v="3"/>
    <x v="3"/>
    <n v="31.222800000000003"/>
    <x v="2"/>
  </r>
  <r>
    <s v="накладная 5"/>
    <s v="111 от 19.08.14"/>
    <d v="2014-11-19T00:00:00"/>
    <d v="2015-01-03T00:00:00"/>
    <n v="9289.2180000000008"/>
    <x v="4"/>
    <x v="4"/>
    <n v="9000.2180000000008"/>
    <x v="2"/>
  </r>
  <r>
    <s v="накладная 6"/>
    <s v="113 от 21.08.14"/>
    <d v="2015-08-21T00:00:00"/>
    <d v="2015-10-05T00:00:00"/>
    <n v="1094.1480000000001"/>
    <x v="3"/>
    <x v="3"/>
    <n v="1094.1480000000001"/>
    <x v="0"/>
  </r>
  <r>
    <s v="накладная 7"/>
    <s v="114 от 25.08.14"/>
    <d v="2014-08-25T00:00:00"/>
    <d v="2014-10-09T00:00:00"/>
    <n v="2830.2871999999998"/>
    <x v="5"/>
    <x v="5"/>
    <n v="-2.8000000002066372E-3"/>
    <x v="0"/>
  </r>
  <r>
    <s v="накладная 8"/>
    <m/>
    <d v="2015-01-01T00:00:00"/>
    <d v="2015-02-15T00:00:00"/>
    <n v="1500"/>
    <x v="3"/>
    <x v="3"/>
    <n v="1500"/>
    <x v="1"/>
  </r>
  <r>
    <s v="накладная 9"/>
    <m/>
    <d v="2015-01-02T00:00:00"/>
    <d v="2015-02-16T00:00:00"/>
    <n v="1501"/>
    <x v="6"/>
    <x v="6"/>
    <n v="1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K10:Q16" firstHeaderRow="1" firstDataRow="3" firstDataCol="1"/>
  <pivotFields count="10">
    <pivotField showAll="0"/>
    <pivotField showAll="0"/>
    <pivotField numFmtId="14" showAll="0"/>
    <pivotField numFmtId="14" showAll="0"/>
    <pivotField numFmtId="4"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>
      <items count="8">
        <item x="1"/>
        <item x="0"/>
        <item x="2"/>
        <item x="4"/>
        <item x="6"/>
        <item x="5"/>
        <item x="3"/>
        <item t="default"/>
      </items>
    </pivotField>
    <pivotField numFmtId="4" showAll="0"/>
    <pivotField axis="axisRow" showAll="0">
      <items count="4">
        <item x="0"/>
        <item x="1"/>
        <item x="2"/>
        <item t="default"/>
      </items>
    </pivotField>
    <pivotField axis="axisCol" showAll="0" defaultSubtotal="0">
      <items count="4">
        <item h="1" x="0"/>
        <item x="1"/>
        <item x="2"/>
        <item x="3"/>
      </items>
    </pivotField>
  </pivotFields>
  <rowFields count="1">
    <field x="8"/>
  </rowFields>
  <rowItems count="4">
    <i>
      <x/>
    </i>
    <i>
      <x v="1"/>
    </i>
    <i>
      <x v="2"/>
    </i>
    <i t="grand">
      <x/>
    </i>
  </rowItems>
  <colFields count="2">
    <field x="9"/>
    <field x="5"/>
  </colFields>
  <colItems count="6">
    <i>
      <x v="1"/>
      <x v="1"/>
    </i>
    <i r="1">
      <x v="10"/>
    </i>
    <i r="1">
      <x v="12"/>
    </i>
    <i>
      <x v="2"/>
      <x v="1"/>
    </i>
    <i r="1">
      <x v="10"/>
    </i>
    <i t="grand">
      <x/>
    </i>
  </colItems>
  <dataFields count="1">
    <dataField name="Сумма по полю частичная оплата" fld="6" baseField="8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K11" sqref="K11"/>
    </sheetView>
  </sheetViews>
  <sheetFormatPr defaultRowHeight="15" x14ac:dyDescent="0.25"/>
  <cols>
    <col min="1" max="1" width="15.5703125" bestFit="1" customWidth="1"/>
    <col min="2" max="2" width="12.28515625" bestFit="1" customWidth="1"/>
    <col min="3" max="3" width="11.28515625" customWidth="1"/>
    <col min="4" max="4" width="15.5703125" customWidth="1"/>
    <col min="5" max="5" width="13" customWidth="1"/>
    <col min="6" max="6" width="11.85546875" bestFit="1" customWidth="1"/>
    <col min="7" max="7" width="10.7109375" customWidth="1"/>
    <col min="8" max="8" width="9.5703125" bestFit="1" customWidth="1"/>
    <col min="11" max="11" width="17.28515625" customWidth="1"/>
    <col min="12" max="12" width="9.140625" customWidth="1"/>
    <col min="13" max="15" width="6.7109375" customWidth="1"/>
    <col min="16" max="16" width="7.85546875" customWidth="1"/>
    <col min="17" max="17" width="6.7109375" customWidth="1"/>
    <col min="18" max="18" width="11.85546875" customWidth="1"/>
    <col min="19" max="19" width="11.85546875" bestFit="1" customWidth="1"/>
  </cols>
  <sheetData>
    <row r="1" spans="1:17" x14ac:dyDescent="0.25">
      <c r="C1" t="s">
        <v>14</v>
      </c>
      <c r="D1">
        <v>45</v>
      </c>
      <c r="F1" t="s">
        <v>22</v>
      </c>
      <c r="G1" s="11">
        <f ca="1">TODAY()</f>
        <v>42025</v>
      </c>
      <c r="K1" s="12" t="s">
        <v>23</v>
      </c>
      <c r="L1" s="13" t="s">
        <v>41</v>
      </c>
      <c r="M1" s="13" t="s">
        <v>42</v>
      </c>
      <c r="N1" s="13" t="s">
        <v>43</v>
      </c>
      <c r="O1" s="13">
        <v>0</v>
      </c>
      <c r="P1" s="14" t="s">
        <v>24</v>
      </c>
    </row>
    <row r="2" spans="1:17" x14ac:dyDescent="0.25">
      <c r="K2" s="15"/>
      <c r="L2" s="14"/>
      <c r="M2" s="14"/>
      <c r="N2" s="14"/>
      <c r="O2" s="14"/>
      <c r="P2" s="14">
        <f>SUM(L2:O2)</f>
        <v>0</v>
      </c>
    </row>
    <row r="3" spans="1:17" ht="60" x14ac:dyDescent="0.25">
      <c r="A3" s="1" t="s">
        <v>0</v>
      </c>
      <c r="B3" s="1" t="s">
        <v>1</v>
      </c>
      <c r="C3" s="1" t="s">
        <v>1</v>
      </c>
      <c r="D3" s="1" t="s">
        <v>2</v>
      </c>
      <c r="E3" s="1" t="s">
        <v>3</v>
      </c>
      <c r="F3" s="2" t="s">
        <v>4</v>
      </c>
      <c r="G3" s="3" t="s">
        <v>5</v>
      </c>
      <c r="H3" s="3" t="s">
        <v>6</v>
      </c>
      <c r="I3" s="21" t="s">
        <v>31</v>
      </c>
    </row>
    <row r="4" spans="1:17" ht="60" x14ac:dyDescent="0.25">
      <c r="A4" s="4" t="s">
        <v>15</v>
      </c>
      <c r="B4" s="5" t="s">
        <v>7</v>
      </c>
      <c r="C4" s="6">
        <v>41906</v>
      </c>
      <c r="D4" s="6">
        <f>C4+$D$1</f>
        <v>41951</v>
      </c>
      <c r="E4" s="10">
        <v>241.21680000000001</v>
      </c>
      <c r="F4" s="7">
        <v>42046</v>
      </c>
      <c r="G4" s="8">
        <v>41.22</v>
      </c>
      <c r="H4" s="9">
        <f>E4-G4</f>
        <v>199.99680000000001</v>
      </c>
      <c r="I4" t="s">
        <v>28</v>
      </c>
      <c r="K4" s="20" t="s">
        <v>30</v>
      </c>
      <c r="L4" s="19">
        <v>41883</v>
      </c>
      <c r="M4" s="19">
        <v>41913</v>
      </c>
      <c r="N4" s="19">
        <v>41944</v>
      </c>
      <c r="O4" s="19">
        <v>41974</v>
      </c>
      <c r="P4" s="19">
        <v>42005</v>
      </c>
      <c r="Q4" s="19">
        <v>42036</v>
      </c>
    </row>
    <row r="5" spans="1:17" x14ac:dyDescent="0.25">
      <c r="A5" s="4" t="s">
        <v>16</v>
      </c>
      <c r="B5" s="5" t="s">
        <v>8</v>
      </c>
      <c r="C5" s="6">
        <v>41936</v>
      </c>
      <c r="D5" s="6">
        <f t="shared" ref="D5:D8" si="0">C5+$D$1</f>
        <v>41981</v>
      </c>
      <c r="E5" s="10">
        <v>16.7654</v>
      </c>
      <c r="F5" s="7">
        <v>42037</v>
      </c>
      <c r="G5" s="9">
        <v>15.85</v>
      </c>
      <c r="H5" s="9">
        <f t="shared" ref="H5:H12" si="1">E5-G5</f>
        <v>0.91539999999999999</v>
      </c>
      <c r="I5" t="s">
        <v>27</v>
      </c>
      <c r="K5" t="s">
        <v>27</v>
      </c>
    </row>
    <row r="6" spans="1:17" x14ac:dyDescent="0.25">
      <c r="A6" s="4" t="s">
        <v>17</v>
      </c>
      <c r="B6" s="5" t="s">
        <v>9</v>
      </c>
      <c r="C6" s="6">
        <v>42235</v>
      </c>
      <c r="D6" s="6">
        <f t="shared" si="0"/>
        <v>42280</v>
      </c>
      <c r="E6" s="10">
        <v>308.5797</v>
      </c>
      <c r="F6" s="7">
        <v>42279</v>
      </c>
      <c r="G6" s="8">
        <v>208.58</v>
      </c>
      <c r="H6" s="9">
        <f t="shared" si="1"/>
        <v>99.99969999999999</v>
      </c>
      <c r="I6" t="s">
        <v>28</v>
      </c>
      <c r="K6" t="s">
        <v>28</v>
      </c>
    </row>
    <row r="7" spans="1:17" x14ac:dyDescent="0.25">
      <c r="A7" s="4" t="s">
        <v>18</v>
      </c>
      <c r="B7" s="5" t="s">
        <v>10</v>
      </c>
      <c r="C7" s="6">
        <v>42235</v>
      </c>
      <c r="D7" s="6">
        <f t="shared" si="0"/>
        <v>42280</v>
      </c>
      <c r="E7" s="10">
        <v>31.222800000000003</v>
      </c>
      <c r="F7" s="7"/>
      <c r="G7" s="8"/>
      <c r="H7" s="9">
        <f t="shared" si="1"/>
        <v>31.222800000000003</v>
      </c>
      <c r="I7" t="s">
        <v>29</v>
      </c>
      <c r="K7" t="s">
        <v>29</v>
      </c>
    </row>
    <row r="8" spans="1:17" x14ac:dyDescent="0.25">
      <c r="A8" s="4" t="s">
        <v>19</v>
      </c>
      <c r="B8" s="5" t="s">
        <v>11</v>
      </c>
      <c r="C8" s="6">
        <v>41962</v>
      </c>
      <c r="D8" s="6">
        <f t="shared" si="0"/>
        <v>42007</v>
      </c>
      <c r="E8" s="10">
        <v>9289.2180000000008</v>
      </c>
      <c r="F8" s="7">
        <v>41645</v>
      </c>
      <c r="G8" s="8">
        <v>289</v>
      </c>
      <c r="H8" s="9">
        <f t="shared" si="1"/>
        <v>9000.2180000000008</v>
      </c>
      <c r="I8" t="s">
        <v>29</v>
      </c>
    </row>
    <row r="9" spans="1:17" x14ac:dyDescent="0.25">
      <c r="A9" s="4" t="s">
        <v>20</v>
      </c>
      <c r="B9" s="5" t="s">
        <v>12</v>
      </c>
      <c r="C9" s="6">
        <v>42237</v>
      </c>
      <c r="D9" s="6">
        <f t="shared" ref="D9:D12" si="2">C9+$D$1</f>
        <v>42282</v>
      </c>
      <c r="E9" s="10">
        <v>1094.1480000000001</v>
      </c>
      <c r="F9" s="7"/>
      <c r="G9" s="8"/>
      <c r="H9" s="9">
        <f t="shared" si="1"/>
        <v>1094.1480000000001</v>
      </c>
      <c r="I9" t="s">
        <v>28</v>
      </c>
    </row>
    <row r="10" spans="1:17" x14ac:dyDescent="0.25">
      <c r="A10" s="4" t="s">
        <v>21</v>
      </c>
      <c r="B10" s="5" t="s">
        <v>13</v>
      </c>
      <c r="C10" s="6">
        <v>41876</v>
      </c>
      <c r="D10" s="6">
        <f t="shared" si="2"/>
        <v>41921</v>
      </c>
      <c r="E10" s="10">
        <v>2830.2871999999998</v>
      </c>
      <c r="F10" s="7">
        <v>41935</v>
      </c>
      <c r="G10" s="9">
        <v>2830.29</v>
      </c>
      <c r="H10" s="9">
        <f t="shared" si="1"/>
        <v>-2.8000000002066372E-3</v>
      </c>
      <c r="I10" t="s">
        <v>28</v>
      </c>
      <c r="K10" s="22" t="s">
        <v>40</v>
      </c>
      <c r="L10" s="22" t="s">
        <v>34</v>
      </c>
    </row>
    <row r="11" spans="1:17" x14ac:dyDescent="0.25">
      <c r="A11" s="4" t="s">
        <v>25</v>
      </c>
      <c r="C11" s="11">
        <v>42005</v>
      </c>
      <c r="D11" s="16">
        <f t="shared" si="2"/>
        <v>42050</v>
      </c>
      <c r="E11" s="17">
        <v>1500</v>
      </c>
      <c r="H11" s="9">
        <f t="shared" si="1"/>
        <v>1500</v>
      </c>
      <c r="I11" t="s">
        <v>27</v>
      </c>
      <c r="L11" t="s">
        <v>38</v>
      </c>
      <c r="O11" t="s">
        <v>39</v>
      </c>
      <c r="Q11" t="s">
        <v>33</v>
      </c>
    </row>
    <row r="12" spans="1:17" x14ac:dyDescent="0.25">
      <c r="A12" s="4" t="s">
        <v>26</v>
      </c>
      <c r="C12" s="11">
        <v>42006</v>
      </c>
      <c r="D12" s="16">
        <f t="shared" si="2"/>
        <v>42051</v>
      </c>
      <c r="E12" s="17">
        <v>1501</v>
      </c>
      <c r="F12" s="11">
        <v>42024</v>
      </c>
      <c r="G12" s="18">
        <v>501</v>
      </c>
      <c r="H12" s="9">
        <f t="shared" si="1"/>
        <v>1000</v>
      </c>
      <c r="I12" t="s">
        <v>29</v>
      </c>
      <c r="K12" s="22" t="s">
        <v>32</v>
      </c>
      <c r="L12" t="s">
        <v>35</v>
      </c>
      <c r="M12" t="s">
        <v>36</v>
      </c>
      <c r="N12" t="s">
        <v>37</v>
      </c>
      <c r="O12" t="s">
        <v>35</v>
      </c>
      <c r="P12" t="s">
        <v>36</v>
      </c>
    </row>
    <row r="13" spans="1:17" x14ac:dyDescent="0.25">
      <c r="K13" s="23" t="s">
        <v>28</v>
      </c>
      <c r="L13" s="24"/>
      <c r="M13" s="24">
        <v>2830.29</v>
      </c>
      <c r="N13" s="24">
        <v>41.22</v>
      </c>
      <c r="O13" s="24"/>
      <c r="P13" s="24">
        <v>208.58</v>
      </c>
      <c r="Q13" s="24">
        <v>3080.0899999999997</v>
      </c>
    </row>
    <row r="14" spans="1:17" x14ac:dyDescent="0.25">
      <c r="K14" s="23" t="s">
        <v>27</v>
      </c>
      <c r="L14" s="24"/>
      <c r="M14" s="24"/>
      <c r="N14" s="24"/>
      <c r="O14" s="24">
        <v>15.85</v>
      </c>
      <c r="P14" s="24"/>
      <c r="Q14" s="24">
        <v>15.85</v>
      </c>
    </row>
    <row r="15" spans="1:17" x14ac:dyDescent="0.25">
      <c r="K15" s="23" t="s">
        <v>29</v>
      </c>
      <c r="L15" s="24">
        <v>289</v>
      </c>
      <c r="M15" s="24"/>
      <c r="N15" s="24"/>
      <c r="O15" s="24">
        <v>501</v>
      </c>
      <c r="P15" s="24"/>
      <c r="Q15" s="24">
        <v>790</v>
      </c>
    </row>
    <row r="16" spans="1:17" x14ac:dyDescent="0.25">
      <c r="A16" t="s">
        <v>27</v>
      </c>
      <c r="K16" s="23" t="s">
        <v>33</v>
      </c>
      <c r="L16" s="24">
        <v>289</v>
      </c>
      <c r="M16" s="24">
        <v>2830.29</v>
      </c>
      <c r="N16" s="24">
        <v>41.22</v>
      </c>
      <c r="O16" s="24">
        <v>516.85</v>
      </c>
      <c r="P16" s="24">
        <v>208.58</v>
      </c>
      <c r="Q16" s="24">
        <v>3885.9399999999996</v>
      </c>
    </row>
    <row r="17" spans="1:1" x14ac:dyDescent="0.25">
      <c r="A17" t="s">
        <v>28</v>
      </c>
    </row>
    <row r="18" spans="1:1" x14ac:dyDescent="0.25">
      <c r="A18" t="s">
        <v>29</v>
      </c>
    </row>
  </sheetData>
  <dataValidations count="1">
    <dataValidation type="list" allowBlank="1" showInputMessage="1" showErrorMessage="1" sqref="I4:I12">
      <formula1>имена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имена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Комаров</dc:creator>
  <cp:lastModifiedBy>Elena</cp:lastModifiedBy>
  <dcterms:created xsi:type="dcterms:W3CDTF">2015-01-21T16:00:47Z</dcterms:created>
  <dcterms:modified xsi:type="dcterms:W3CDTF">2015-01-21T17:00:48Z</dcterms:modified>
</cp:coreProperties>
</file>