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85" windowWidth="14805" windowHeight="7830"/>
  </bookViews>
  <sheets>
    <sheet name="Лист3" sheetId="12" r:id="rId1"/>
  </sheets>
  <calcPr calcId="145621"/>
</workbook>
</file>

<file path=xl/calcChain.xml><?xml version="1.0" encoding="utf-8"?>
<calcChain xmlns="http://schemas.openxmlformats.org/spreadsheetml/2006/main">
  <c r="AB5" i="12" l="1"/>
  <c r="AA5" i="12"/>
  <c r="AA41" i="12"/>
  <c r="AB40" i="12"/>
  <c r="AA37" i="12"/>
  <c r="AB36" i="12"/>
  <c r="AA33" i="12"/>
  <c r="AB32" i="12"/>
  <c r="AA29" i="12"/>
  <c r="AB28" i="12"/>
  <c r="AA25" i="12"/>
  <c r="AB24" i="12"/>
  <c r="AA21" i="12"/>
  <c r="AB20" i="12"/>
  <c r="AA17" i="12"/>
  <c r="AB16" i="12"/>
  <c r="AA13" i="12"/>
  <c r="AB12" i="12"/>
  <c r="AA9" i="12"/>
  <c r="AB8" i="12"/>
  <c r="X6" i="12"/>
  <c r="Y6" i="12"/>
  <c r="X7" i="12"/>
  <c r="Y7" i="12"/>
  <c r="X8" i="12"/>
  <c r="Y8" i="12"/>
  <c r="X9" i="12"/>
  <c r="Y9" i="12"/>
  <c r="X10" i="12"/>
  <c r="Y10" i="12"/>
  <c r="X11" i="12"/>
  <c r="Y11" i="12"/>
  <c r="X12" i="12"/>
  <c r="Y12" i="12"/>
  <c r="X13" i="12"/>
  <c r="Y13" i="12"/>
  <c r="X14" i="12"/>
  <c r="Y14" i="12"/>
  <c r="X15" i="12"/>
  <c r="Y15" i="12"/>
  <c r="X16" i="12"/>
  <c r="Y16" i="12"/>
  <c r="X17" i="12"/>
  <c r="Y17" i="12"/>
  <c r="X18" i="12"/>
  <c r="Y18" i="12"/>
  <c r="X19" i="12"/>
  <c r="Y19" i="12"/>
  <c r="X20" i="12"/>
  <c r="Y20" i="12"/>
  <c r="X21" i="12"/>
  <c r="Y21" i="12"/>
  <c r="X22" i="12"/>
  <c r="Y22" i="12"/>
  <c r="X23" i="12"/>
  <c r="Y23" i="12"/>
  <c r="X24" i="12"/>
  <c r="Y24" i="12"/>
  <c r="X25" i="12"/>
  <c r="Y25" i="12"/>
  <c r="X26" i="12"/>
  <c r="Y26" i="12"/>
  <c r="X27" i="12"/>
  <c r="Y27" i="12"/>
  <c r="X28" i="12"/>
  <c r="Y28" i="12"/>
  <c r="X29" i="12"/>
  <c r="Y29" i="12"/>
  <c r="X30" i="12"/>
  <c r="Y30" i="12"/>
  <c r="X31" i="12"/>
  <c r="Y31" i="12"/>
  <c r="X32" i="12"/>
  <c r="Y32" i="12"/>
  <c r="X33" i="12"/>
  <c r="Y33" i="12"/>
  <c r="X34" i="12"/>
  <c r="Y34" i="12"/>
  <c r="X35" i="12"/>
  <c r="Y35" i="12"/>
  <c r="X36" i="12"/>
  <c r="Y36" i="12"/>
  <c r="X37" i="12"/>
  <c r="Y37" i="12"/>
  <c r="X38" i="12"/>
  <c r="Y38" i="12"/>
  <c r="X39" i="12"/>
  <c r="Y39" i="12"/>
  <c r="X40" i="12"/>
  <c r="Y40" i="12"/>
  <c r="X41" i="12"/>
  <c r="Y41" i="12"/>
  <c r="Y5" i="12"/>
  <c r="X5" i="12"/>
  <c r="O8" i="12"/>
  <c r="O9" i="12"/>
  <c r="AB9" i="12" s="1"/>
  <c r="O10" i="12"/>
  <c r="AB10" i="12" s="1"/>
  <c r="O11" i="12"/>
  <c r="AB11" i="12" s="1"/>
  <c r="O12" i="12"/>
  <c r="O13" i="12"/>
  <c r="AB13" i="12" s="1"/>
  <c r="O14" i="12"/>
  <c r="AB14" i="12" s="1"/>
  <c r="O15" i="12"/>
  <c r="AB15" i="12" s="1"/>
  <c r="O16" i="12"/>
  <c r="O17" i="12"/>
  <c r="AB17" i="12" s="1"/>
  <c r="O18" i="12"/>
  <c r="AB18" i="12" s="1"/>
  <c r="O19" i="12"/>
  <c r="AB19" i="12" s="1"/>
  <c r="O20" i="12"/>
  <c r="O21" i="12"/>
  <c r="AB21" i="12" s="1"/>
  <c r="O22" i="12"/>
  <c r="AB22" i="12" s="1"/>
  <c r="O23" i="12"/>
  <c r="AB23" i="12" s="1"/>
  <c r="O24" i="12"/>
  <c r="O25" i="12"/>
  <c r="AB25" i="12" s="1"/>
  <c r="O26" i="12"/>
  <c r="AB26" i="12" s="1"/>
  <c r="O27" i="12"/>
  <c r="AB27" i="12" s="1"/>
  <c r="O28" i="12"/>
  <c r="O29" i="12"/>
  <c r="AB29" i="12" s="1"/>
  <c r="O30" i="12"/>
  <c r="AB30" i="12" s="1"/>
  <c r="O31" i="12"/>
  <c r="AB31" i="12" s="1"/>
  <c r="O32" i="12"/>
  <c r="O33" i="12"/>
  <c r="AB33" i="12" s="1"/>
  <c r="O34" i="12"/>
  <c r="AB34" i="12" s="1"/>
  <c r="O35" i="12"/>
  <c r="AB35" i="12" s="1"/>
  <c r="O36" i="12"/>
  <c r="O37" i="12"/>
  <c r="AB37" i="12" s="1"/>
  <c r="O38" i="12"/>
  <c r="AB38" i="12" s="1"/>
  <c r="O39" i="12"/>
  <c r="AB39" i="12" s="1"/>
  <c r="O40" i="12"/>
  <c r="O41" i="12"/>
  <c r="AB41" i="12" s="1"/>
  <c r="O6" i="12"/>
  <c r="AB6" i="12" s="1"/>
  <c r="O7" i="12"/>
  <c r="AB7" i="12" s="1"/>
  <c r="O5" i="12"/>
  <c r="N5" i="12"/>
  <c r="N7" i="12"/>
  <c r="AA7" i="12" s="1"/>
  <c r="N8" i="12"/>
  <c r="AA8" i="12" s="1"/>
  <c r="N9" i="12"/>
  <c r="N10" i="12"/>
  <c r="AA10" i="12" s="1"/>
  <c r="N11" i="12"/>
  <c r="AA11" i="12" s="1"/>
  <c r="N12" i="12"/>
  <c r="AA12" i="12" s="1"/>
  <c r="N13" i="12"/>
  <c r="N14" i="12"/>
  <c r="AA14" i="12" s="1"/>
  <c r="N15" i="12"/>
  <c r="AA15" i="12" s="1"/>
  <c r="N16" i="12"/>
  <c r="AA16" i="12" s="1"/>
  <c r="N17" i="12"/>
  <c r="N18" i="12"/>
  <c r="AA18" i="12" s="1"/>
  <c r="N19" i="12"/>
  <c r="AA19" i="12" s="1"/>
  <c r="N20" i="12"/>
  <c r="AA20" i="12" s="1"/>
  <c r="N21" i="12"/>
  <c r="N22" i="12"/>
  <c r="AA22" i="12" s="1"/>
  <c r="N23" i="12"/>
  <c r="AA23" i="12" s="1"/>
  <c r="N24" i="12"/>
  <c r="AA24" i="12" s="1"/>
  <c r="N25" i="12"/>
  <c r="N26" i="12"/>
  <c r="AA26" i="12" s="1"/>
  <c r="N27" i="12"/>
  <c r="AA27" i="12" s="1"/>
  <c r="N28" i="12"/>
  <c r="AA28" i="12" s="1"/>
  <c r="N29" i="12"/>
  <c r="N30" i="12"/>
  <c r="AA30" i="12" s="1"/>
  <c r="N31" i="12"/>
  <c r="AA31" i="12" s="1"/>
  <c r="N32" i="12"/>
  <c r="AA32" i="12" s="1"/>
  <c r="N33" i="12"/>
  <c r="N34" i="12"/>
  <c r="AA34" i="12" s="1"/>
  <c r="N35" i="12"/>
  <c r="AA35" i="12" s="1"/>
  <c r="N36" i="12"/>
  <c r="AA36" i="12" s="1"/>
  <c r="N37" i="12"/>
  <c r="N38" i="12"/>
  <c r="AA38" i="12" s="1"/>
  <c r="N39" i="12"/>
  <c r="AA39" i="12" s="1"/>
  <c r="N40" i="12"/>
  <c r="AA40" i="12" s="1"/>
  <c r="N41" i="12"/>
  <c r="N6" i="12"/>
  <c r="AA6" i="12" s="1"/>
</calcChain>
</file>

<file path=xl/sharedStrings.xml><?xml version="1.0" encoding="utf-8"?>
<sst xmlns="http://schemas.openxmlformats.org/spreadsheetml/2006/main" count="82" uniqueCount="54">
  <si>
    <t>Общий итог</t>
  </si>
  <si>
    <t>197 - Карнизы на заказ</t>
  </si>
  <si>
    <t>034 - карнизы</t>
  </si>
  <si>
    <t>033 - шторы готовые</t>
  </si>
  <si>
    <t>Шторы</t>
  </si>
  <si>
    <t>165 - Декоративное хранение</t>
  </si>
  <si>
    <t>107 - Вазы, блюда декоративные</t>
  </si>
  <si>
    <t>Товары для дома</t>
  </si>
  <si>
    <t>005 - Подушки</t>
  </si>
  <si>
    <t>001 - Комплекты постельного белья</t>
  </si>
  <si>
    <t>Текстиль</t>
  </si>
  <si>
    <t>137 - столовая посуда</t>
  </si>
  <si>
    <t>134 - сковороды</t>
  </si>
  <si>
    <t>Посуда</t>
  </si>
  <si>
    <t>127 - Люстры</t>
  </si>
  <si>
    <t>039 - Ковры классические</t>
  </si>
  <si>
    <t>Ковры и свет</t>
  </si>
  <si>
    <t>4 неделя</t>
  </si>
  <si>
    <t>3 неделя</t>
  </si>
  <si>
    <t>2 неделя</t>
  </si>
  <si>
    <t>1 неделя</t>
  </si>
  <si>
    <t>059 - Матрас</t>
  </si>
  <si>
    <t>054 - Кровать</t>
  </si>
  <si>
    <t>053 - Шкаф</t>
  </si>
  <si>
    <t>023 - Шкаф</t>
  </si>
  <si>
    <t>022 - Кровать</t>
  </si>
  <si>
    <t>Мебель для спален</t>
  </si>
  <si>
    <t>089 - Тумба для обуви</t>
  </si>
  <si>
    <t>085 - Комод</t>
  </si>
  <si>
    <t>083 - Модульная прихожая</t>
  </si>
  <si>
    <t>026 - Вешалка</t>
  </si>
  <si>
    <t>002 - Стеллаж</t>
  </si>
  <si>
    <t>Мебель для прихожих</t>
  </si>
  <si>
    <t>061 - кухни планируемые импортные</t>
  </si>
  <si>
    <t>Мебель для кухонь</t>
  </si>
  <si>
    <t>162 - Прямой диван ткань</t>
  </si>
  <si>
    <t>092 - Стол</t>
  </si>
  <si>
    <t>075 - Кресло</t>
  </si>
  <si>
    <t>Мебель для гостиных</t>
  </si>
  <si>
    <t>ТДД</t>
  </si>
  <si>
    <t>Мебель</t>
  </si>
  <si>
    <t>Январь</t>
  </si>
  <si>
    <t>Декабрь</t>
  </si>
  <si>
    <t>Декабрь  Кол-во</t>
  </si>
  <si>
    <t xml:space="preserve"> Кол-во</t>
  </si>
  <si>
    <t>Декабрь  Сумма</t>
  </si>
  <si>
    <t xml:space="preserve"> Сумма</t>
  </si>
  <si>
    <t>Динамика по сумме</t>
  </si>
  <si>
    <t>Направление/Отдел/Ном.группа</t>
  </si>
  <si>
    <t>Динамика по кол-ву</t>
  </si>
  <si>
    <t>Февраль</t>
  </si>
  <si>
    <t>всего</t>
  </si>
  <si>
    <t>Январь 2015г.</t>
  </si>
  <si>
    <t>Февраль 2015г.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</si>
</sst>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theme="7" tint="-0.499984740745262"/>
      </left>
      <right/>
      <top/>
      <bottom/>
      <diagonal/>
    </border>
    <border>
      <left style="double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auto="1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auto="1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7" tint="-0.249977111117893"/>
      </right>
      <top style="thin">
        <color theme="7" tint="-0.249977111117893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7" tint="-0.249977111117893"/>
      </left>
      <right/>
      <top style="thin">
        <color theme="7" tint="-0.249977111117893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theme="7" tint="-0.499984740745262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theme="7" tint="-0.249977111117893"/>
      </right>
      <top style="thin">
        <color theme="7" tint="-0.249977111117893"/>
      </top>
      <bottom style="medium">
        <color indexed="64"/>
      </bottom>
      <diagonal/>
    </border>
    <border>
      <left style="thin">
        <color theme="7" tint="-0.249977111117893"/>
      </left>
      <right/>
      <top style="thin">
        <color theme="7" tint="-0.24997711111789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double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7" tint="-0.249977111117893"/>
      </top>
      <bottom style="thin">
        <color auto="1"/>
      </bottom>
      <diagonal/>
    </border>
    <border>
      <left/>
      <right style="medium">
        <color indexed="64"/>
      </right>
      <top style="thin">
        <color theme="7" tint="-0.249977111117893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double">
        <color indexed="64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pivotButton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 indent="2"/>
    </xf>
    <xf numFmtId="3" fontId="0" fillId="0" borderId="0" xfId="0" applyNumberFormat="1" applyAlignment="1">
      <alignment horizontal="center" vertical="center" wrapText="1"/>
    </xf>
    <xf numFmtId="0" fontId="0" fillId="0" borderId="0" xfId="0" applyFill="1"/>
    <xf numFmtId="164" fontId="3" fillId="2" borderId="2" xfId="2" applyNumberFormat="1" applyFont="1" applyFill="1" applyBorder="1" applyAlignment="1">
      <alignment horizontal="center" vertical="center"/>
    </xf>
    <xf numFmtId="164" fontId="3" fillId="2" borderId="7" xfId="2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3" fontId="0" fillId="0" borderId="12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0" fillId="0" borderId="17" xfId="0" applyBorder="1"/>
    <xf numFmtId="3" fontId="0" fillId="0" borderId="12" xfId="0" applyNumberFormat="1" applyBorder="1" applyAlignment="1">
      <alignment horizontal="center" vertical="center" wrapText="1"/>
    </xf>
    <xf numFmtId="3" fontId="0" fillId="0" borderId="13" xfId="0" applyNumberForma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10" xfId="0" applyFill="1" applyBorder="1"/>
    <xf numFmtId="0" fontId="0" fillId="3" borderId="17" xfId="0" applyFill="1" applyBorder="1"/>
    <xf numFmtId="0" fontId="0" fillId="3" borderId="11" xfId="0" applyFill="1" applyBorder="1"/>
    <xf numFmtId="0" fontId="0" fillId="3" borderId="14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3" fontId="0" fillId="3" borderId="12" xfId="0" applyNumberFormat="1" applyFill="1" applyBorder="1" applyAlignment="1">
      <alignment horizontal="center" vertical="center"/>
    </xf>
    <xf numFmtId="3" fontId="0" fillId="3" borderId="0" xfId="0" applyNumberFormat="1" applyFill="1" applyBorder="1" applyAlignment="1">
      <alignment horizontal="center" vertical="center"/>
    </xf>
    <xf numFmtId="3" fontId="0" fillId="3" borderId="13" xfId="0" applyNumberFormat="1" applyFill="1" applyBorder="1" applyAlignment="1">
      <alignment horizontal="center" vertical="center"/>
    </xf>
    <xf numFmtId="3" fontId="0" fillId="3" borderId="12" xfId="0" applyNumberFormat="1" applyFill="1" applyBorder="1" applyAlignment="1">
      <alignment horizontal="center" vertical="center" wrapText="1"/>
    </xf>
    <xf numFmtId="3" fontId="0" fillId="3" borderId="13" xfId="0" applyNumberFormat="1" applyFill="1" applyBorder="1" applyAlignment="1">
      <alignment horizontal="center" vertical="center" wrapText="1"/>
    </xf>
    <xf numFmtId="3" fontId="0" fillId="3" borderId="1" xfId="0" applyNumberFormat="1" applyFill="1" applyBorder="1" applyAlignment="1">
      <alignment horizontal="center" vertical="center"/>
    </xf>
    <xf numFmtId="3" fontId="0" fillId="3" borderId="18" xfId="0" applyNumberFormat="1" applyFill="1" applyBorder="1" applyAlignment="1">
      <alignment horizontal="center" vertical="center"/>
    </xf>
    <xf numFmtId="3" fontId="0" fillId="3" borderId="14" xfId="0" applyNumberFormat="1" applyFill="1" applyBorder="1" applyAlignment="1">
      <alignment horizontal="center" vertical="center"/>
    </xf>
    <xf numFmtId="3" fontId="0" fillId="3" borderId="19" xfId="0" applyNumberFormat="1" applyFill="1" applyBorder="1" applyAlignment="1">
      <alignment horizontal="center" vertical="center"/>
    </xf>
    <xf numFmtId="3" fontId="0" fillId="3" borderId="15" xfId="0" applyNumberForma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7" fontId="0" fillId="0" borderId="24" xfId="0" applyNumberFormat="1" applyBorder="1" applyAlignment="1">
      <alignment horizontal="center" vertical="center" wrapText="1"/>
    </xf>
    <xf numFmtId="0" fontId="0" fillId="4" borderId="0" xfId="0" applyFill="1"/>
    <xf numFmtId="0" fontId="0" fillId="3" borderId="0" xfId="0" applyFill="1" applyBorder="1" applyAlignment="1">
      <alignment horizontal="center" vertical="center" wrapText="1"/>
    </xf>
    <xf numFmtId="3" fontId="0" fillId="3" borderId="0" xfId="0" applyNumberForma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37"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border>
        <top style="thin">
          <color theme="7" tint="0.79998168889431442"/>
        </top>
        <bottom style="thin">
          <color theme="7" tint="0.79998168889431442"/>
        </bottom>
      </border>
    </dxf>
    <dxf>
      <border>
        <top style="thin">
          <color theme="7" tint="0.79998168889431442"/>
        </top>
        <bottom style="thin">
          <color theme="7" tint="0.79998168889431442"/>
        </bottom>
      </border>
    </dxf>
    <dxf>
      <fill>
        <patternFill patternType="solid">
          <fgColor theme="7" tint="0.79998168889431442"/>
          <bgColor theme="7" tint="0.79998168889431442"/>
        </patternFill>
      </fill>
      <border>
        <bottom style="thin">
          <color theme="7"/>
        </bottom>
      </border>
    </dxf>
    <dxf>
      <font>
        <color theme="0"/>
      </font>
      <fill>
        <patternFill patternType="solid">
          <fgColor theme="7" tint="0.39997558519241921"/>
          <bgColor theme="7" tint="0.39997558519241921"/>
        </patternFill>
      </fill>
      <border>
        <bottom style="thin">
          <color theme="7" tint="0.79998168889431442"/>
        </bottom>
        <horizontal style="thin">
          <color theme="7" tint="0.39997558519241921"/>
        </horizontal>
      </border>
    </dxf>
    <dxf>
      <border>
        <bottom style="thin">
          <color theme="7" tint="0.59999389629810485"/>
        </bottom>
      </border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0"/>
      </font>
      <fill>
        <patternFill patternType="solid">
          <fgColor theme="7" tint="0.39997558519241921"/>
          <bgColor theme="7" tint="0.39997558519241921"/>
        </patternFill>
      </fill>
    </dxf>
    <dxf>
      <font>
        <b/>
        <color theme="0"/>
      </font>
    </dxf>
    <dxf>
      <border>
        <left style="thin">
          <color theme="7" tint="-0.249977111117893"/>
        </left>
        <right style="thin">
          <color theme="7" tint="-0.249977111117893"/>
        </right>
      </border>
    </dxf>
    <dxf>
      <border>
        <top style="thin">
          <color theme="7" tint="-0.249977111117893"/>
        </top>
        <bottom style="thin">
          <color theme="7" tint="-0.249977111117893"/>
        </bottom>
        <horizontal style="thin">
          <color theme="7" tint="-0.249977111117893"/>
        </horizontal>
      </border>
    </dxf>
    <dxf>
      <font>
        <b/>
        <color theme="1"/>
      </font>
      <border>
        <top style="double">
          <color theme="7" tint="-0.249977111117893"/>
        </top>
      </border>
    </dxf>
    <dxf>
      <font>
        <color theme="0"/>
      </font>
      <fill>
        <patternFill patternType="solid">
          <fgColor theme="7" tint="-0.249977111117893"/>
          <bgColor theme="7" tint="-0.249977111117893"/>
        </patternFill>
      </fill>
      <border>
        <horizontal style="thin">
          <color theme="7" tint="-0.249977111117893"/>
        </horizontal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i val="0"/>
        <color theme="1"/>
      </font>
      <fill>
        <patternFill patternType="solid">
          <bgColor theme="9" tint="0.79998168889431442"/>
        </patternFill>
      </fill>
      <border>
        <bottom style="thin">
          <color theme="4" tint="0.39997558519241921"/>
        </bottom>
      </border>
    </dxf>
    <dxf>
      <font>
        <b/>
        <i val="0"/>
        <color theme="1"/>
      </font>
      <fill>
        <patternFill patternType="solid">
          <bgColor theme="9" tint="0.59996337778862885"/>
        </patternFill>
      </fill>
    </dxf>
    <dxf>
      <font>
        <b/>
        <i val="0"/>
        <color theme="1"/>
      </font>
      <fill>
        <patternFill patternType="solid">
          <bgColor theme="9" tint="0.59996337778862885"/>
        </patternFill>
      </fill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none">
          <fgColor indexed="64"/>
          <bgColor auto="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none">
          <fgColor indexed="64"/>
          <bgColor auto="1"/>
        </patternFill>
      </fill>
    </dxf>
    <dxf>
      <font>
        <b/>
        <color theme="1"/>
      </font>
      <fill>
        <patternFill patternType="solid">
          <fgColor theme="4" tint="0.79995117038483843"/>
          <bgColor theme="9" tint="0.39994506668294322"/>
        </patternFill>
      </fill>
      <border>
        <left style="medium">
          <color theme="4" tint="0.39994506668294322"/>
        </left>
        <right style="medium">
          <color theme="4" tint="0.39994506668294322"/>
        </right>
        <top style="medium">
          <color theme="4" tint="0.39994506668294322"/>
        </top>
        <bottom style="medium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9" tint="0.59996337778862885"/>
        </patternFill>
      </fill>
      <border>
        <bottom style="thin">
          <color theme="4" tint="0.3999755851924192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Medium9">
    <tableStyle name="PivotStyleLight16 2" table="0" count="12">
      <tableStyleElement type="wholeTable" dxfId="36"/>
      <tableStyleElement type="headerRow" dxfId="35"/>
      <tableStyleElement type="totalRow" dxfId="34"/>
      <tableStyleElement type="firstRowStripe" dxfId="33"/>
      <tableStyleElement type="firstColumnStripe" dxfId="32"/>
      <tableStyleElement type="firstSubtotalColumn" dxfId="31"/>
      <tableStyleElement type="firstSubtotalRow" dxfId="30"/>
      <tableStyleElement type="secondSubtotalRow" dxfId="29"/>
      <tableStyleElement type="firstRowSubheading" dxfId="28"/>
      <tableStyleElement type="secondRowSubheading" dxfId="27"/>
      <tableStyleElement type="pageFieldLabels" dxfId="26"/>
      <tableStyleElement type="pageFieldValues" dxfId="25"/>
    </tableStyle>
    <tableStyle name="PivotStyleMedium5 2" table="0" count="13">
      <tableStyleElement type="wholeTable" dxfId="24"/>
      <tableStyleElement type="headerRow" dxfId="23"/>
      <tableStyleElement type="totalRow" dxfId="22"/>
      <tableStyleElement type="firstRowStripe" dxfId="21"/>
      <tableStyleElement type="firstColumnStripe" dxfId="20"/>
      <tableStyleElement type="firstHeaderCell" dxfId="19"/>
      <tableStyleElement type="firstSubtotalRow" dxfId="18"/>
      <tableStyleElement type="secondSubtotalRow" dxfId="17"/>
      <tableStyleElement type="firstColumnSubheading" dxfId="16"/>
      <tableStyleElement type="firstRowSubheading" dxfId="15"/>
      <tableStyleElement type="secondRowSubheading" dxfId="14"/>
      <tableStyleElement type="pageFieldLabels" dxfId="13"/>
      <tableStyleElement type="pageFieldValues" dxfId="1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1"/>
  <sheetViews>
    <sheetView tabSelected="1" zoomScale="80" zoomScaleNormal="80" workbookViewId="0">
      <selection activeCell="AB6" sqref="AB6"/>
    </sheetView>
  </sheetViews>
  <sheetFormatPr defaultRowHeight="15" x14ac:dyDescent="0.25"/>
  <cols>
    <col min="1" max="1" width="41.7109375" bestFit="1" customWidth="1"/>
    <col min="2" max="2" width="10.7109375" customWidth="1"/>
    <col min="3" max="3" width="11" bestFit="1" customWidth="1"/>
    <col min="4" max="5" width="22.28515625" hidden="1" customWidth="1"/>
    <col min="6" max="6" width="9.42578125" bestFit="1" customWidth="1"/>
    <col min="7" max="7" width="9.85546875" bestFit="1" customWidth="1"/>
    <col min="8" max="8" width="9.28515625" bestFit="1" customWidth="1"/>
    <col min="9" max="9" width="11" bestFit="1" customWidth="1"/>
    <col min="10" max="10" width="9.28515625" bestFit="1" customWidth="1"/>
    <col min="11" max="11" width="9.85546875" bestFit="1" customWidth="1"/>
    <col min="12" max="12" width="9.28515625" bestFit="1" customWidth="1"/>
    <col min="13" max="13" width="9.85546875" bestFit="1" customWidth="1"/>
    <col min="14" max="14" width="7.42578125" bestFit="1" customWidth="1"/>
    <col min="15" max="15" width="11" bestFit="1" customWidth="1"/>
    <col min="16" max="16" width="9.42578125" style="35" bestFit="1" customWidth="1"/>
    <col min="17" max="17" width="9.85546875" style="35" bestFit="1" customWidth="1"/>
    <col min="18" max="18" width="9.28515625" style="35" bestFit="1" customWidth="1"/>
    <col min="19" max="19" width="11" style="35" bestFit="1" customWidth="1"/>
    <col min="20" max="20" width="9.28515625" style="35" bestFit="1" customWidth="1"/>
    <col min="21" max="21" width="9.85546875" style="35" bestFit="1" customWidth="1"/>
    <col min="22" max="22" width="9.28515625" style="35" bestFit="1" customWidth="1"/>
    <col min="23" max="23" width="9.85546875" style="35" bestFit="1" customWidth="1"/>
    <col min="24" max="24" width="7.42578125" style="35" bestFit="1" customWidth="1"/>
    <col min="25" max="25" width="11" style="35" bestFit="1" customWidth="1"/>
    <col min="26" max="26" width="4.140625" style="35" customWidth="1"/>
    <col min="27" max="27" width="11" style="7" customWidth="1"/>
    <col min="28" max="28" width="10.85546875" style="7" customWidth="1"/>
  </cols>
  <sheetData>
    <row r="1" spans="1:28" ht="16.5" thickTop="1" thickBot="1" x14ac:dyDescent="0.3">
      <c r="B1" s="68" t="s">
        <v>42</v>
      </c>
      <c r="C1" s="68" t="s">
        <v>41</v>
      </c>
      <c r="D1" s="4"/>
      <c r="AA1" s="31" t="s">
        <v>49</v>
      </c>
      <c r="AB1" s="33" t="s">
        <v>47</v>
      </c>
    </row>
    <row r="2" spans="1:28" ht="31.5" customHeight="1" thickTop="1" thickBot="1" x14ac:dyDescent="0.3">
      <c r="B2" s="52" t="s">
        <v>42</v>
      </c>
      <c r="C2" s="53"/>
      <c r="D2" s="11" t="s">
        <v>43</v>
      </c>
      <c r="E2" s="11" t="s">
        <v>45</v>
      </c>
      <c r="F2" s="67" t="s">
        <v>52</v>
      </c>
      <c r="G2" s="56"/>
      <c r="H2" s="56"/>
      <c r="I2" s="56"/>
      <c r="J2" s="56"/>
      <c r="K2" s="56"/>
      <c r="L2" s="56"/>
      <c r="M2" s="57"/>
      <c r="N2" s="52" t="s">
        <v>41</v>
      </c>
      <c r="O2" s="53"/>
      <c r="P2" s="58" t="s">
        <v>53</v>
      </c>
      <c r="Q2" s="59"/>
      <c r="R2" s="59"/>
      <c r="S2" s="59"/>
      <c r="T2" s="59"/>
      <c r="U2" s="59"/>
      <c r="V2" s="59"/>
      <c r="W2" s="60"/>
      <c r="X2" s="54" t="s">
        <v>50</v>
      </c>
      <c r="Y2" s="55"/>
      <c r="Z2" s="69"/>
      <c r="AA2" s="31"/>
      <c r="AB2" s="33"/>
    </row>
    <row r="3" spans="1:28" ht="16.5" thickTop="1" thickBot="1" x14ac:dyDescent="0.3">
      <c r="B3" s="65" t="s">
        <v>51</v>
      </c>
      <c r="C3" s="66"/>
      <c r="D3" s="12"/>
      <c r="E3" s="17"/>
      <c r="F3" s="21" t="s">
        <v>20</v>
      </c>
      <c r="G3" s="23"/>
      <c r="H3" s="21" t="s">
        <v>19</v>
      </c>
      <c r="I3" s="22"/>
      <c r="J3" s="21" t="s">
        <v>18</v>
      </c>
      <c r="K3" s="22"/>
      <c r="L3" s="21" t="s">
        <v>17</v>
      </c>
      <c r="M3" s="22"/>
      <c r="N3" s="61" t="s">
        <v>51</v>
      </c>
      <c r="O3" s="62"/>
      <c r="P3" s="36" t="s">
        <v>20</v>
      </c>
      <c r="Q3" s="37"/>
      <c r="R3" s="36" t="s">
        <v>19</v>
      </c>
      <c r="S3" s="38"/>
      <c r="T3" s="36" t="s">
        <v>18</v>
      </c>
      <c r="U3" s="38"/>
      <c r="V3" s="36" t="s">
        <v>17</v>
      </c>
      <c r="W3" s="38"/>
      <c r="X3" s="63" t="s">
        <v>51</v>
      </c>
      <c r="Y3" s="64"/>
      <c r="Z3" s="69"/>
      <c r="AA3" s="31"/>
      <c r="AB3" s="33"/>
    </row>
    <row r="4" spans="1:28" ht="31.5" thickTop="1" thickBot="1" x14ac:dyDescent="0.3">
      <c r="A4" s="3" t="s">
        <v>48</v>
      </c>
      <c r="B4" s="26" t="s">
        <v>44</v>
      </c>
      <c r="C4" s="27" t="s">
        <v>46</v>
      </c>
      <c r="D4" s="28"/>
      <c r="E4" s="29"/>
      <c r="F4" s="26" t="s">
        <v>44</v>
      </c>
      <c r="G4" s="30" t="s">
        <v>46</v>
      </c>
      <c r="H4" s="26" t="s">
        <v>44</v>
      </c>
      <c r="I4" s="27" t="s">
        <v>46</v>
      </c>
      <c r="J4" s="26" t="s">
        <v>44</v>
      </c>
      <c r="K4" s="27" t="s">
        <v>46</v>
      </c>
      <c r="L4" s="26" t="s">
        <v>44</v>
      </c>
      <c r="M4" s="27" t="s">
        <v>46</v>
      </c>
      <c r="N4" s="26" t="s">
        <v>44</v>
      </c>
      <c r="O4" s="27" t="s">
        <v>46</v>
      </c>
      <c r="P4" s="39" t="s">
        <v>44</v>
      </c>
      <c r="Q4" s="40" t="s">
        <v>46</v>
      </c>
      <c r="R4" s="39" t="s">
        <v>44</v>
      </c>
      <c r="S4" s="41" t="s">
        <v>46</v>
      </c>
      <c r="T4" s="39" t="s">
        <v>44</v>
      </c>
      <c r="U4" s="41" t="s">
        <v>46</v>
      </c>
      <c r="V4" s="39" t="s">
        <v>44</v>
      </c>
      <c r="W4" s="41" t="s">
        <v>46</v>
      </c>
      <c r="X4" s="39" t="s">
        <v>44</v>
      </c>
      <c r="Y4" s="41" t="s">
        <v>46</v>
      </c>
      <c r="Z4" s="69"/>
      <c r="AA4" s="32"/>
      <c r="AB4" s="34"/>
    </row>
    <row r="5" spans="1:28" ht="16.5" thickBot="1" x14ac:dyDescent="0.3">
      <c r="A5" s="1" t="s">
        <v>40</v>
      </c>
      <c r="B5" s="13">
        <v>2622</v>
      </c>
      <c r="C5" s="14">
        <v>40922059</v>
      </c>
      <c r="D5" s="6">
        <v>2622</v>
      </c>
      <c r="E5" s="6">
        <v>40922059</v>
      </c>
      <c r="F5" s="13">
        <v>247</v>
      </c>
      <c r="G5" s="18">
        <v>3566066</v>
      </c>
      <c r="H5" s="13">
        <v>637</v>
      </c>
      <c r="I5" s="14">
        <v>7802143</v>
      </c>
      <c r="J5" s="13">
        <v>404</v>
      </c>
      <c r="K5" s="14">
        <v>5853854</v>
      </c>
      <c r="L5" s="13">
        <v>440</v>
      </c>
      <c r="M5" s="14">
        <v>5130151</v>
      </c>
      <c r="N5" s="24">
        <f>SUMIF(F$4:M$4," Кол-во",F5:M5)</f>
        <v>1728</v>
      </c>
      <c r="O5" s="25">
        <f>SUMIF(F$4:M$4," Сумма",F5:M5)</f>
        <v>22352214</v>
      </c>
      <c r="P5" s="42">
        <v>10</v>
      </c>
      <c r="Q5" s="43">
        <v>20</v>
      </c>
      <c r="R5" s="42">
        <v>30</v>
      </c>
      <c r="S5" s="44">
        <v>60</v>
      </c>
      <c r="T5" s="42">
        <v>10</v>
      </c>
      <c r="U5" s="44">
        <v>20</v>
      </c>
      <c r="V5" s="42">
        <v>30</v>
      </c>
      <c r="W5" s="44">
        <v>60</v>
      </c>
      <c r="X5" s="45">
        <f>SUMIF(P$4:W$4," Кол-во",P5:W5)</f>
        <v>80</v>
      </c>
      <c r="Y5" s="46">
        <f>SUMIF(P$4:W$4," Сумма",P5:W5)</f>
        <v>160</v>
      </c>
      <c r="Z5" s="70"/>
      <c r="AA5" s="8">
        <f>-1+INDEX($B$2:$Z$41,ROW(A4),MATCH($C$1,$B$2:$Z$2,0))/INDEX($B$2:$Z$41,ROW(A4),MATCH($B$1,$B$2:$Z$2,0))</f>
        <v>-0.34096109839816935</v>
      </c>
      <c r="AB5" s="9">
        <f>-1+INDEX($B$2:$Z$41,ROW(A4),MATCH($C$1,$B$2:$Z$2,0)+1)/INDEX($B$2:$Z$41,ROW(A4),MATCH($B$1,$B$2:$Z$2,0)+1)</f>
        <v>-0.45378569538741931</v>
      </c>
    </row>
    <row r="6" spans="1:28" ht="16.5" thickBot="1" x14ac:dyDescent="0.3">
      <c r="A6" s="2" t="s">
        <v>38</v>
      </c>
      <c r="B6" s="13">
        <v>576</v>
      </c>
      <c r="C6" s="14">
        <v>9256371</v>
      </c>
      <c r="D6" s="6">
        <v>576</v>
      </c>
      <c r="E6" s="6">
        <v>9256371</v>
      </c>
      <c r="F6" s="13">
        <v>45</v>
      </c>
      <c r="G6" s="18">
        <v>850981</v>
      </c>
      <c r="H6" s="13">
        <v>91</v>
      </c>
      <c r="I6" s="14">
        <v>1741512</v>
      </c>
      <c r="J6" s="13">
        <v>50</v>
      </c>
      <c r="K6" s="14">
        <v>942678</v>
      </c>
      <c r="L6" s="13">
        <v>56</v>
      </c>
      <c r="M6" s="14">
        <v>1102341</v>
      </c>
      <c r="N6" s="24">
        <f>SUMIF(F$4:M$4," Кол-во",F6:M6)</f>
        <v>242</v>
      </c>
      <c r="O6" s="25">
        <f t="shared" ref="O6:O41" si="0">SUMIF(F$4:M$4," Сумма",F6:M6)</f>
        <v>4637512</v>
      </c>
      <c r="P6" s="42">
        <v>10</v>
      </c>
      <c r="Q6" s="43">
        <v>20</v>
      </c>
      <c r="R6" s="42">
        <v>30</v>
      </c>
      <c r="S6" s="44">
        <v>60</v>
      </c>
      <c r="T6" s="42">
        <v>10</v>
      </c>
      <c r="U6" s="44">
        <v>20</v>
      </c>
      <c r="V6" s="42">
        <v>30</v>
      </c>
      <c r="W6" s="44">
        <v>60</v>
      </c>
      <c r="X6" s="45">
        <f t="shared" ref="X6:X41" si="1">SUMIF(P$4:W$4," Кол-во",P6:W6)</f>
        <v>80</v>
      </c>
      <c r="Y6" s="46">
        <f t="shared" ref="Y6:Y41" si="2">SUMIF(P$4:W$4," Сумма",P6:W6)</f>
        <v>160</v>
      </c>
      <c r="Z6" s="70"/>
      <c r="AA6" s="8">
        <f>-1+INDEX($B$2:$Z$41,ROW(A5),MATCH($C$1,$B$2:$Z$2,0))/INDEX($B$2:$Z$41,ROW(A5),MATCH($B$1,$B$2:$Z$2,0))</f>
        <v>-0.57986111111111116</v>
      </c>
      <c r="AB6" s="9">
        <f>-1+INDEX($B$2:$Z$41,ROW(A5),MATCH($C$1,$B$2:$Z$2,0)+1)/INDEX($B$2:$Z$41,ROW(A5),MATCH($B$1,$B$2:$Z$2,0)+1)</f>
        <v>-0.49899242370471109</v>
      </c>
    </row>
    <row r="7" spans="1:28" ht="16.5" thickBot="1" x14ac:dyDescent="0.3">
      <c r="A7" s="5" t="s">
        <v>37</v>
      </c>
      <c r="B7" s="13">
        <v>112</v>
      </c>
      <c r="C7" s="14">
        <v>1452908</v>
      </c>
      <c r="D7" s="6">
        <v>112</v>
      </c>
      <c r="E7" s="6">
        <v>1452908</v>
      </c>
      <c r="F7" s="13">
        <v>7</v>
      </c>
      <c r="G7" s="18">
        <v>82930</v>
      </c>
      <c r="H7" s="13">
        <v>16</v>
      </c>
      <c r="I7" s="14">
        <v>236230</v>
      </c>
      <c r="J7" s="13">
        <v>10</v>
      </c>
      <c r="K7" s="14">
        <v>141913</v>
      </c>
      <c r="L7" s="13">
        <v>10</v>
      </c>
      <c r="M7" s="14">
        <v>133900</v>
      </c>
      <c r="N7" s="24">
        <f t="shared" ref="N7:N41" si="3">SUMIF(F$4:M$4," Кол-во",F7:M7)</f>
        <v>43</v>
      </c>
      <c r="O7" s="25">
        <f t="shared" si="0"/>
        <v>594973</v>
      </c>
      <c r="P7" s="42">
        <v>10</v>
      </c>
      <c r="Q7" s="43">
        <v>20</v>
      </c>
      <c r="R7" s="42">
        <v>30</v>
      </c>
      <c r="S7" s="44">
        <v>60</v>
      </c>
      <c r="T7" s="42">
        <v>10</v>
      </c>
      <c r="U7" s="44">
        <v>20</v>
      </c>
      <c r="V7" s="42">
        <v>30</v>
      </c>
      <c r="W7" s="44">
        <v>60</v>
      </c>
      <c r="X7" s="45">
        <f t="shared" si="1"/>
        <v>80</v>
      </c>
      <c r="Y7" s="46">
        <f t="shared" si="2"/>
        <v>160</v>
      </c>
      <c r="Z7" s="70"/>
      <c r="AA7" s="8">
        <f>-1+INDEX($B$2:$Z$41,ROW(A6),MATCH($C$1,$B$2:$Z$2,0))/INDEX($B$2:$Z$41,ROW(A6),MATCH($B$1,$B$2:$Z$2,0))</f>
        <v>-0.6160714285714286</v>
      </c>
      <c r="AB7" s="9">
        <f>-1+INDEX($B$2:$Z$41,ROW(A6),MATCH($C$1,$B$2:$Z$2,0)+1)/INDEX($B$2:$Z$41,ROW(A6),MATCH($B$1,$B$2:$Z$2,0)+1)</f>
        <v>-0.5904950623164027</v>
      </c>
    </row>
    <row r="8" spans="1:28" ht="16.5" thickBot="1" x14ac:dyDescent="0.3">
      <c r="A8" s="5" t="s">
        <v>36</v>
      </c>
      <c r="B8" s="13">
        <v>254</v>
      </c>
      <c r="C8" s="14">
        <v>3491695</v>
      </c>
      <c r="D8" s="6">
        <v>254</v>
      </c>
      <c r="E8" s="6">
        <v>3491695</v>
      </c>
      <c r="F8" s="13">
        <v>20</v>
      </c>
      <c r="G8" s="10">
        <v>378924</v>
      </c>
      <c r="H8" s="13">
        <v>46</v>
      </c>
      <c r="I8" s="19">
        <v>843580</v>
      </c>
      <c r="J8" s="13">
        <v>20</v>
      </c>
      <c r="K8" s="19">
        <v>315063</v>
      </c>
      <c r="L8" s="13">
        <v>30</v>
      </c>
      <c r="M8" s="19">
        <v>479765</v>
      </c>
      <c r="N8" s="24">
        <f t="shared" si="3"/>
        <v>116</v>
      </c>
      <c r="O8" s="25">
        <f t="shared" si="0"/>
        <v>2017332</v>
      </c>
      <c r="P8" s="42">
        <v>10</v>
      </c>
      <c r="Q8" s="47">
        <v>20</v>
      </c>
      <c r="R8" s="42">
        <v>30</v>
      </c>
      <c r="S8" s="48">
        <v>60</v>
      </c>
      <c r="T8" s="42">
        <v>10</v>
      </c>
      <c r="U8" s="48">
        <v>20</v>
      </c>
      <c r="V8" s="42">
        <v>30</v>
      </c>
      <c r="W8" s="48">
        <v>60</v>
      </c>
      <c r="X8" s="45">
        <f t="shared" si="1"/>
        <v>80</v>
      </c>
      <c r="Y8" s="46">
        <f t="shared" si="2"/>
        <v>160</v>
      </c>
      <c r="Z8" s="70"/>
      <c r="AA8" s="8">
        <f>-1+INDEX($B$2:$Z$41,ROW(A7),MATCH($C$1,$B$2:$Z$2,0))/INDEX($B$2:$Z$41,ROW(A7),MATCH($B$1,$B$2:$Z$2,0))</f>
        <v>-0.54330708661417315</v>
      </c>
      <c r="AB8" s="9">
        <f>-1+INDEX($B$2:$Z$41,ROW(A7),MATCH($C$1,$B$2:$Z$2,0)+1)/INDEX($B$2:$Z$41,ROW(A7),MATCH($B$1,$B$2:$Z$2,0)+1)</f>
        <v>-0.42224850681402581</v>
      </c>
    </row>
    <row r="9" spans="1:28" ht="16.5" thickBot="1" x14ac:dyDescent="0.3">
      <c r="A9" s="5" t="s">
        <v>35</v>
      </c>
      <c r="B9" s="13">
        <v>210</v>
      </c>
      <c r="C9" s="14">
        <v>4311768</v>
      </c>
      <c r="D9" s="6">
        <v>210</v>
      </c>
      <c r="E9" s="6">
        <v>4311768</v>
      </c>
      <c r="F9" s="13">
        <v>18</v>
      </c>
      <c r="G9" s="18">
        <v>389127</v>
      </c>
      <c r="H9" s="13">
        <v>29</v>
      </c>
      <c r="I9" s="14">
        <v>661702</v>
      </c>
      <c r="J9" s="13">
        <v>20</v>
      </c>
      <c r="K9" s="14">
        <v>485702</v>
      </c>
      <c r="L9" s="13">
        <v>16</v>
      </c>
      <c r="M9" s="14">
        <v>488676</v>
      </c>
      <c r="N9" s="24">
        <f t="shared" si="3"/>
        <v>83</v>
      </c>
      <c r="O9" s="25">
        <f t="shared" si="0"/>
        <v>2025207</v>
      </c>
      <c r="P9" s="42">
        <v>10</v>
      </c>
      <c r="Q9" s="43">
        <v>20</v>
      </c>
      <c r="R9" s="42">
        <v>30</v>
      </c>
      <c r="S9" s="44">
        <v>60</v>
      </c>
      <c r="T9" s="42">
        <v>10</v>
      </c>
      <c r="U9" s="44">
        <v>20</v>
      </c>
      <c r="V9" s="42">
        <v>30</v>
      </c>
      <c r="W9" s="44">
        <v>60</v>
      </c>
      <c r="X9" s="45">
        <f t="shared" si="1"/>
        <v>80</v>
      </c>
      <c r="Y9" s="46">
        <f t="shared" si="2"/>
        <v>160</v>
      </c>
      <c r="Z9" s="70"/>
      <c r="AA9" s="8">
        <f>-1+INDEX($B$2:$Z$41,ROW(A8),MATCH($C$1,$B$2:$Z$2,0))/INDEX($B$2:$Z$41,ROW(A8),MATCH($B$1,$B$2:$Z$2,0))</f>
        <v>-0.60476190476190483</v>
      </c>
      <c r="AB9" s="9">
        <f>-1+INDEX($B$2:$Z$41,ROW(A8),MATCH($C$1,$B$2:$Z$2,0)+1)/INDEX($B$2:$Z$41,ROW(A8),MATCH($B$1,$B$2:$Z$2,0)+1)</f>
        <v>-0.53030705733703676</v>
      </c>
    </row>
    <row r="10" spans="1:28" ht="16.5" thickBot="1" x14ac:dyDescent="0.3">
      <c r="A10" s="2" t="s">
        <v>34</v>
      </c>
      <c r="B10" s="13">
        <v>16</v>
      </c>
      <c r="C10" s="14">
        <v>5655118</v>
      </c>
      <c r="D10" s="6">
        <v>16</v>
      </c>
      <c r="E10" s="6">
        <v>5655118</v>
      </c>
      <c r="F10" s="13">
        <v>1</v>
      </c>
      <c r="G10" s="18">
        <v>266950</v>
      </c>
      <c r="H10" s="13">
        <v>0</v>
      </c>
      <c r="I10" s="14">
        <v>0</v>
      </c>
      <c r="J10" s="13">
        <v>3</v>
      </c>
      <c r="K10" s="14">
        <v>701054</v>
      </c>
      <c r="L10" s="13">
        <v>0</v>
      </c>
      <c r="M10" s="14">
        <v>0</v>
      </c>
      <c r="N10" s="24">
        <f t="shared" si="3"/>
        <v>4</v>
      </c>
      <c r="O10" s="25">
        <f t="shared" si="0"/>
        <v>968004</v>
      </c>
      <c r="P10" s="42">
        <v>10</v>
      </c>
      <c r="Q10" s="43">
        <v>20</v>
      </c>
      <c r="R10" s="42">
        <v>30</v>
      </c>
      <c r="S10" s="44">
        <v>60</v>
      </c>
      <c r="T10" s="42">
        <v>10</v>
      </c>
      <c r="U10" s="44">
        <v>20</v>
      </c>
      <c r="V10" s="42">
        <v>30</v>
      </c>
      <c r="W10" s="44">
        <v>60</v>
      </c>
      <c r="X10" s="45">
        <f t="shared" si="1"/>
        <v>80</v>
      </c>
      <c r="Y10" s="46">
        <f t="shared" si="2"/>
        <v>160</v>
      </c>
      <c r="Z10" s="70"/>
      <c r="AA10" s="8">
        <f>-1+INDEX($B$2:$Z$41,ROW(A9),MATCH($C$1,$B$2:$Z$2,0))/INDEX($B$2:$Z$41,ROW(A9),MATCH($B$1,$B$2:$Z$2,0))</f>
        <v>-0.75</v>
      </c>
      <c r="AB10" s="9">
        <f>-1+INDEX($B$2:$Z$41,ROW(A9),MATCH($C$1,$B$2:$Z$2,0)+1)/INDEX($B$2:$Z$41,ROW(A9),MATCH($B$1,$B$2:$Z$2,0)+1)</f>
        <v>-0.82882691395652575</v>
      </c>
    </row>
    <row r="11" spans="1:28" ht="16.5" thickBot="1" x14ac:dyDescent="0.3">
      <c r="A11" s="5" t="s">
        <v>33</v>
      </c>
      <c r="B11" s="13">
        <v>16</v>
      </c>
      <c r="C11" s="14">
        <v>5655118</v>
      </c>
      <c r="D11" s="6">
        <v>16</v>
      </c>
      <c r="E11" s="6">
        <v>5655118</v>
      </c>
      <c r="F11" s="13">
        <v>1</v>
      </c>
      <c r="G11" s="18">
        <v>266950</v>
      </c>
      <c r="H11" s="13">
        <v>0</v>
      </c>
      <c r="I11" s="14">
        <v>0</v>
      </c>
      <c r="J11" s="13">
        <v>3</v>
      </c>
      <c r="K11" s="14">
        <v>701054</v>
      </c>
      <c r="L11" s="13">
        <v>0</v>
      </c>
      <c r="M11" s="14">
        <v>0</v>
      </c>
      <c r="N11" s="24">
        <f t="shared" si="3"/>
        <v>4</v>
      </c>
      <c r="O11" s="25">
        <f t="shared" si="0"/>
        <v>968004</v>
      </c>
      <c r="P11" s="42">
        <v>10</v>
      </c>
      <c r="Q11" s="43">
        <v>20</v>
      </c>
      <c r="R11" s="42">
        <v>30</v>
      </c>
      <c r="S11" s="44">
        <v>60</v>
      </c>
      <c r="T11" s="42">
        <v>10</v>
      </c>
      <c r="U11" s="44">
        <v>20</v>
      </c>
      <c r="V11" s="42">
        <v>30</v>
      </c>
      <c r="W11" s="44">
        <v>60</v>
      </c>
      <c r="X11" s="45">
        <f t="shared" si="1"/>
        <v>80</v>
      </c>
      <c r="Y11" s="46">
        <f t="shared" si="2"/>
        <v>160</v>
      </c>
      <c r="Z11" s="70"/>
      <c r="AA11" s="8">
        <f>-1+INDEX($B$2:$Z$41,ROW(A10),MATCH($C$1,$B$2:$Z$2,0))/INDEX($B$2:$Z$41,ROW(A10),MATCH($B$1,$B$2:$Z$2,0))</f>
        <v>-0.75</v>
      </c>
      <c r="AB11" s="9">
        <f>-1+INDEX($B$2:$Z$41,ROW(A10),MATCH($C$1,$B$2:$Z$2,0)+1)/INDEX($B$2:$Z$41,ROW(A10),MATCH($B$1,$B$2:$Z$2,0)+1)</f>
        <v>-0.82882691395652575</v>
      </c>
    </row>
    <row r="12" spans="1:28" ht="16.5" thickBot="1" x14ac:dyDescent="0.3">
      <c r="A12" s="2" t="s">
        <v>32</v>
      </c>
      <c r="B12" s="13">
        <v>777</v>
      </c>
      <c r="C12" s="14">
        <v>4756395</v>
      </c>
      <c r="D12" s="6">
        <v>777</v>
      </c>
      <c r="E12" s="6">
        <v>4756395</v>
      </c>
      <c r="F12" s="13">
        <v>81</v>
      </c>
      <c r="G12" s="18">
        <v>395535</v>
      </c>
      <c r="H12" s="13">
        <v>230</v>
      </c>
      <c r="I12" s="14">
        <v>1245338</v>
      </c>
      <c r="J12" s="13">
        <v>146</v>
      </c>
      <c r="K12" s="14">
        <v>1031427</v>
      </c>
      <c r="L12" s="13">
        <v>152</v>
      </c>
      <c r="M12" s="14">
        <v>824801</v>
      </c>
      <c r="N12" s="24">
        <f t="shared" si="3"/>
        <v>609</v>
      </c>
      <c r="O12" s="25">
        <f t="shared" si="0"/>
        <v>3497101</v>
      </c>
      <c r="P12" s="42">
        <v>10</v>
      </c>
      <c r="Q12" s="43">
        <v>20</v>
      </c>
      <c r="R12" s="42">
        <v>30</v>
      </c>
      <c r="S12" s="44">
        <v>60</v>
      </c>
      <c r="T12" s="42">
        <v>10</v>
      </c>
      <c r="U12" s="44">
        <v>20</v>
      </c>
      <c r="V12" s="42">
        <v>30</v>
      </c>
      <c r="W12" s="44">
        <v>60</v>
      </c>
      <c r="X12" s="45">
        <f t="shared" si="1"/>
        <v>80</v>
      </c>
      <c r="Y12" s="46">
        <f t="shared" si="2"/>
        <v>160</v>
      </c>
      <c r="Z12" s="70"/>
      <c r="AA12" s="8">
        <f>-1+INDEX($B$2:$Z$41,ROW(A11),MATCH($C$1,$B$2:$Z$2,0))/INDEX($B$2:$Z$41,ROW(A11),MATCH($B$1,$B$2:$Z$2,0))</f>
        <v>-0.21621621621621623</v>
      </c>
      <c r="AB12" s="9">
        <f>-1+INDEX($B$2:$Z$41,ROW(A11),MATCH($C$1,$B$2:$Z$2,0)+1)/INDEX($B$2:$Z$41,ROW(A11),MATCH($B$1,$B$2:$Z$2,0)+1)</f>
        <v>-0.26475807833453702</v>
      </c>
    </row>
    <row r="13" spans="1:28" ht="16.5" thickBot="1" x14ac:dyDescent="0.3">
      <c r="A13" s="5" t="s">
        <v>31</v>
      </c>
      <c r="B13" s="13">
        <v>33</v>
      </c>
      <c r="C13" s="14">
        <v>193820</v>
      </c>
      <c r="D13" s="6">
        <v>33</v>
      </c>
      <c r="E13" s="6">
        <v>193820</v>
      </c>
      <c r="F13" s="13">
        <v>5</v>
      </c>
      <c r="G13" s="18">
        <v>32959</v>
      </c>
      <c r="H13" s="13">
        <v>13</v>
      </c>
      <c r="I13" s="14">
        <v>86370</v>
      </c>
      <c r="J13" s="13">
        <v>2</v>
      </c>
      <c r="K13" s="14">
        <v>4680</v>
      </c>
      <c r="L13" s="13">
        <v>10</v>
      </c>
      <c r="M13" s="14">
        <v>37600</v>
      </c>
      <c r="N13" s="24">
        <f t="shared" si="3"/>
        <v>30</v>
      </c>
      <c r="O13" s="25">
        <f t="shared" si="0"/>
        <v>161609</v>
      </c>
      <c r="P13" s="42">
        <v>10</v>
      </c>
      <c r="Q13" s="43">
        <v>20</v>
      </c>
      <c r="R13" s="42">
        <v>30</v>
      </c>
      <c r="S13" s="44">
        <v>60</v>
      </c>
      <c r="T13" s="42">
        <v>10</v>
      </c>
      <c r="U13" s="44">
        <v>20</v>
      </c>
      <c r="V13" s="42">
        <v>30</v>
      </c>
      <c r="W13" s="44">
        <v>60</v>
      </c>
      <c r="X13" s="45">
        <f t="shared" si="1"/>
        <v>80</v>
      </c>
      <c r="Y13" s="46">
        <f t="shared" si="2"/>
        <v>160</v>
      </c>
      <c r="Z13" s="70"/>
      <c r="AA13" s="8">
        <f>-1+INDEX($B$2:$Z$41,ROW(A12),MATCH($C$1,$B$2:$Z$2,0))/INDEX($B$2:$Z$41,ROW(A12),MATCH($B$1,$B$2:$Z$2,0))</f>
        <v>-9.0909090909090939E-2</v>
      </c>
      <c r="AB13" s="9">
        <f>-1+INDEX($B$2:$Z$41,ROW(A12),MATCH($C$1,$B$2:$Z$2,0)+1)/INDEX($B$2:$Z$41,ROW(A12),MATCH($B$1,$B$2:$Z$2,0)+1)</f>
        <v>-0.16619027964090394</v>
      </c>
    </row>
    <row r="14" spans="1:28" ht="16.5" thickBot="1" x14ac:dyDescent="0.3">
      <c r="A14" s="5" t="s">
        <v>30</v>
      </c>
      <c r="B14" s="13">
        <v>188</v>
      </c>
      <c r="C14" s="14">
        <v>399899</v>
      </c>
      <c r="D14" s="6">
        <v>188</v>
      </c>
      <c r="E14" s="6">
        <v>399899</v>
      </c>
      <c r="F14" s="13">
        <v>19</v>
      </c>
      <c r="G14" s="18">
        <v>38855</v>
      </c>
      <c r="H14" s="13">
        <v>51</v>
      </c>
      <c r="I14" s="14">
        <v>108678</v>
      </c>
      <c r="J14" s="13">
        <v>39</v>
      </c>
      <c r="K14" s="14">
        <v>83631</v>
      </c>
      <c r="L14" s="13">
        <v>35</v>
      </c>
      <c r="M14" s="14">
        <v>72113</v>
      </c>
      <c r="N14" s="24">
        <f t="shared" si="3"/>
        <v>144</v>
      </c>
      <c r="O14" s="25">
        <f t="shared" si="0"/>
        <v>303277</v>
      </c>
      <c r="P14" s="42">
        <v>10</v>
      </c>
      <c r="Q14" s="43">
        <v>20</v>
      </c>
      <c r="R14" s="42">
        <v>30</v>
      </c>
      <c r="S14" s="44">
        <v>60</v>
      </c>
      <c r="T14" s="42">
        <v>10</v>
      </c>
      <c r="U14" s="44">
        <v>20</v>
      </c>
      <c r="V14" s="42">
        <v>30</v>
      </c>
      <c r="W14" s="44">
        <v>60</v>
      </c>
      <c r="X14" s="45">
        <f t="shared" si="1"/>
        <v>80</v>
      </c>
      <c r="Y14" s="46">
        <f t="shared" si="2"/>
        <v>160</v>
      </c>
      <c r="Z14" s="70"/>
      <c r="AA14" s="8">
        <f>-1+INDEX($B$2:$Z$41,ROW(A13),MATCH($C$1,$B$2:$Z$2,0))/INDEX($B$2:$Z$41,ROW(A13),MATCH($B$1,$B$2:$Z$2,0))</f>
        <v>-0.23404255319148937</v>
      </c>
      <c r="AB14" s="9">
        <f>-1+INDEX($B$2:$Z$41,ROW(A13),MATCH($C$1,$B$2:$Z$2,0)+1)/INDEX($B$2:$Z$41,ROW(A13),MATCH($B$1,$B$2:$Z$2,0)+1)</f>
        <v>-0.24161600804203065</v>
      </c>
    </row>
    <row r="15" spans="1:28" ht="16.5" thickBot="1" x14ac:dyDescent="0.3">
      <c r="A15" s="5" t="s">
        <v>29</v>
      </c>
      <c r="B15" s="13">
        <v>287</v>
      </c>
      <c r="C15" s="14">
        <v>2673361</v>
      </c>
      <c r="D15" s="6">
        <v>287</v>
      </c>
      <c r="E15" s="6">
        <v>2673361</v>
      </c>
      <c r="F15" s="13">
        <v>29</v>
      </c>
      <c r="G15" s="18">
        <v>190501</v>
      </c>
      <c r="H15" s="13">
        <v>84</v>
      </c>
      <c r="I15" s="14">
        <v>687903</v>
      </c>
      <c r="J15" s="13">
        <v>54</v>
      </c>
      <c r="K15" s="14">
        <v>660584</v>
      </c>
      <c r="L15" s="13">
        <v>41</v>
      </c>
      <c r="M15" s="14">
        <v>329107</v>
      </c>
      <c r="N15" s="24">
        <f t="shared" si="3"/>
        <v>208</v>
      </c>
      <c r="O15" s="25">
        <f t="shared" si="0"/>
        <v>1868095</v>
      </c>
      <c r="P15" s="42">
        <v>10</v>
      </c>
      <c r="Q15" s="43">
        <v>20</v>
      </c>
      <c r="R15" s="42">
        <v>30</v>
      </c>
      <c r="S15" s="44">
        <v>60</v>
      </c>
      <c r="T15" s="42">
        <v>10</v>
      </c>
      <c r="U15" s="44">
        <v>20</v>
      </c>
      <c r="V15" s="42">
        <v>30</v>
      </c>
      <c r="W15" s="44">
        <v>60</v>
      </c>
      <c r="X15" s="45">
        <f t="shared" si="1"/>
        <v>80</v>
      </c>
      <c r="Y15" s="46">
        <f t="shared" si="2"/>
        <v>160</v>
      </c>
      <c r="Z15" s="70"/>
      <c r="AA15" s="8">
        <f>-1+INDEX($B$2:$Z$41,ROW(A14),MATCH($C$1,$B$2:$Z$2,0))/INDEX($B$2:$Z$41,ROW(A14),MATCH($B$1,$B$2:$Z$2,0))</f>
        <v>-0.27526132404181181</v>
      </c>
      <c r="AB15" s="9">
        <f>-1+INDEX($B$2:$Z$41,ROW(A14),MATCH($C$1,$B$2:$Z$2,0)+1)/INDEX($B$2:$Z$41,ROW(A14),MATCH($B$1,$B$2:$Z$2,0)+1)</f>
        <v>-0.30121857841122091</v>
      </c>
    </row>
    <row r="16" spans="1:28" ht="16.5" thickBot="1" x14ac:dyDescent="0.3">
      <c r="A16" s="5" t="s">
        <v>28</v>
      </c>
      <c r="B16" s="13">
        <v>152</v>
      </c>
      <c r="C16" s="14">
        <v>1000691</v>
      </c>
      <c r="D16" s="6">
        <v>152</v>
      </c>
      <c r="E16" s="6">
        <v>1000691</v>
      </c>
      <c r="F16" s="13">
        <v>15</v>
      </c>
      <c r="G16" s="18">
        <v>77650</v>
      </c>
      <c r="H16" s="13">
        <v>33</v>
      </c>
      <c r="I16" s="14">
        <v>171470</v>
      </c>
      <c r="J16" s="13">
        <v>23</v>
      </c>
      <c r="K16" s="14">
        <v>135170</v>
      </c>
      <c r="L16" s="13">
        <v>32</v>
      </c>
      <c r="M16" s="14">
        <v>240581</v>
      </c>
      <c r="N16" s="24">
        <f t="shared" si="3"/>
        <v>103</v>
      </c>
      <c r="O16" s="25">
        <f t="shared" si="0"/>
        <v>624871</v>
      </c>
      <c r="P16" s="42">
        <v>10</v>
      </c>
      <c r="Q16" s="43">
        <v>20</v>
      </c>
      <c r="R16" s="42">
        <v>30</v>
      </c>
      <c r="S16" s="44">
        <v>60</v>
      </c>
      <c r="T16" s="42">
        <v>10</v>
      </c>
      <c r="U16" s="44">
        <v>20</v>
      </c>
      <c r="V16" s="42">
        <v>30</v>
      </c>
      <c r="W16" s="44">
        <v>60</v>
      </c>
      <c r="X16" s="45">
        <f t="shared" si="1"/>
        <v>80</v>
      </c>
      <c r="Y16" s="46">
        <f t="shared" si="2"/>
        <v>160</v>
      </c>
      <c r="Z16" s="70"/>
      <c r="AA16" s="8">
        <f>-1+INDEX($B$2:$Z$41,ROW(A15),MATCH($C$1,$B$2:$Z$2,0))/INDEX($B$2:$Z$41,ROW(A15),MATCH($B$1,$B$2:$Z$2,0))</f>
        <v>-0.32236842105263153</v>
      </c>
      <c r="AB16" s="9">
        <f>-1+INDEX($B$2:$Z$41,ROW(A15),MATCH($C$1,$B$2:$Z$2,0)+1)/INDEX($B$2:$Z$41,ROW(A15),MATCH($B$1,$B$2:$Z$2,0)+1)</f>
        <v>-0.37556048770299721</v>
      </c>
    </row>
    <row r="17" spans="1:28" ht="16.5" thickBot="1" x14ac:dyDescent="0.3">
      <c r="A17" s="5" t="s">
        <v>27</v>
      </c>
      <c r="B17" s="13">
        <v>117</v>
      </c>
      <c r="C17" s="14">
        <v>488624</v>
      </c>
      <c r="D17" s="6">
        <v>117</v>
      </c>
      <c r="E17" s="6">
        <v>488624</v>
      </c>
      <c r="F17" s="13">
        <v>13</v>
      </c>
      <c r="G17" s="18">
        <v>55570</v>
      </c>
      <c r="H17" s="13">
        <v>49</v>
      </c>
      <c r="I17" s="14">
        <v>190917</v>
      </c>
      <c r="J17" s="13">
        <v>28</v>
      </c>
      <c r="K17" s="14">
        <v>147362</v>
      </c>
      <c r="L17" s="13">
        <v>34</v>
      </c>
      <c r="M17" s="14">
        <v>145400</v>
      </c>
      <c r="N17" s="24">
        <f t="shared" si="3"/>
        <v>124</v>
      </c>
      <c r="O17" s="25">
        <f t="shared" si="0"/>
        <v>539249</v>
      </c>
      <c r="P17" s="42">
        <v>10</v>
      </c>
      <c r="Q17" s="43">
        <v>20</v>
      </c>
      <c r="R17" s="42">
        <v>30</v>
      </c>
      <c r="S17" s="44">
        <v>60</v>
      </c>
      <c r="T17" s="42">
        <v>10</v>
      </c>
      <c r="U17" s="44">
        <v>20</v>
      </c>
      <c r="V17" s="42">
        <v>30</v>
      </c>
      <c r="W17" s="44">
        <v>60</v>
      </c>
      <c r="X17" s="45">
        <f t="shared" si="1"/>
        <v>80</v>
      </c>
      <c r="Y17" s="46">
        <f t="shared" si="2"/>
        <v>160</v>
      </c>
      <c r="Z17" s="70"/>
      <c r="AA17" s="8">
        <f>-1+INDEX($B$2:$Z$41,ROW(A16),MATCH($C$1,$B$2:$Z$2,0))/INDEX($B$2:$Z$41,ROW(A16),MATCH($B$1,$B$2:$Z$2,0))</f>
        <v>5.9829059829059839E-2</v>
      </c>
      <c r="AB17" s="9">
        <f>-1+INDEX($B$2:$Z$41,ROW(A16),MATCH($C$1,$B$2:$Z$2,0)+1)/INDEX($B$2:$Z$41,ROW(A16),MATCH($B$1,$B$2:$Z$2,0)+1)</f>
        <v>0.10360727266773639</v>
      </c>
    </row>
    <row r="18" spans="1:28" ht="16.5" thickBot="1" x14ac:dyDescent="0.3">
      <c r="A18" s="2" t="s">
        <v>26</v>
      </c>
      <c r="B18" s="13">
        <v>1253</v>
      </c>
      <c r="C18" s="14">
        <v>21254175</v>
      </c>
      <c r="D18" s="6">
        <v>1253</v>
      </c>
      <c r="E18" s="6">
        <v>21254175</v>
      </c>
      <c r="F18" s="13">
        <v>120</v>
      </c>
      <c r="G18" s="18">
        <v>2052600</v>
      </c>
      <c r="H18" s="13">
        <v>316</v>
      </c>
      <c r="I18" s="14">
        <v>4815293</v>
      </c>
      <c r="J18" s="13">
        <v>205</v>
      </c>
      <c r="K18" s="14">
        <v>3178695</v>
      </c>
      <c r="L18" s="13">
        <v>232</v>
      </c>
      <c r="M18" s="14">
        <v>3203009</v>
      </c>
      <c r="N18" s="24">
        <f t="shared" si="3"/>
        <v>873</v>
      </c>
      <c r="O18" s="25">
        <f t="shared" si="0"/>
        <v>13249597</v>
      </c>
      <c r="P18" s="42">
        <v>10</v>
      </c>
      <c r="Q18" s="43">
        <v>20</v>
      </c>
      <c r="R18" s="42">
        <v>30</v>
      </c>
      <c r="S18" s="44">
        <v>60</v>
      </c>
      <c r="T18" s="42">
        <v>10</v>
      </c>
      <c r="U18" s="44">
        <v>20</v>
      </c>
      <c r="V18" s="42">
        <v>30</v>
      </c>
      <c r="W18" s="44">
        <v>60</v>
      </c>
      <c r="X18" s="45">
        <f t="shared" si="1"/>
        <v>80</v>
      </c>
      <c r="Y18" s="46">
        <f t="shared" si="2"/>
        <v>160</v>
      </c>
      <c r="Z18" s="70"/>
      <c r="AA18" s="8">
        <f>-1+INDEX($B$2:$Z$41,ROW(A17),MATCH($C$1,$B$2:$Z$2,0))/INDEX($B$2:$Z$41,ROW(A17),MATCH($B$1,$B$2:$Z$2,0))</f>
        <v>-0.30327214684756587</v>
      </c>
      <c r="AB18" s="9">
        <f>-1+INDEX($B$2:$Z$41,ROW(A17),MATCH($C$1,$B$2:$Z$2,0)+1)/INDEX($B$2:$Z$41,ROW(A17),MATCH($B$1,$B$2:$Z$2,0)+1)</f>
        <v>-0.37661203034227397</v>
      </c>
    </row>
    <row r="19" spans="1:28" ht="16.5" thickBot="1" x14ac:dyDescent="0.3">
      <c r="A19" s="5" t="s">
        <v>25</v>
      </c>
      <c r="B19" s="13">
        <v>41</v>
      </c>
      <c r="C19" s="14">
        <v>687182</v>
      </c>
      <c r="D19" s="6">
        <v>41</v>
      </c>
      <c r="E19" s="6">
        <v>687182</v>
      </c>
      <c r="F19" s="13">
        <v>4</v>
      </c>
      <c r="G19" s="18">
        <v>98702</v>
      </c>
      <c r="H19" s="13">
        <v>10</v>
      </c>
      <c r="I19" s="14">
        <v>159094</v>
      </c>
      <c r="J19" s="13">
        <v>8</v>
      </c>
      <c r="K19" s="14">
        <v>133725</v>
      </c>
      <c r="L19" s="13">
        <v>8</v>
      </c>
      <c r="M19" s="14">
        <v>165620</v>
      </c>
      <c r="N19" s="24">
        <f t="shared" si="3"/>
        <v>30</v>
      </c>
      <c r="O19" s="25">
        <f t="shared" si="0"/>
        <v>557141</v>
      </c>
      <c r="P19" s="42">
        <v>10</v>
      </c>
      <c r="Q19" s="43">
        <v>20</v>
      </c>
      <c r="R19" s="42">
        <v>30</v>
      </c>
      <c r="S19" s="44">
        <v>60</v>
      </c>
      <c r="T19" s="42">
        <v>10</v>
      </c>
      <c r="U19" s="44">
        <v>20</v>
      </c>
      <c r="V19" s="42">
        <v>30</v>
      </c>
      <c r="W19" s="44">
        <v>60</v>
      </c>
      <c r="X19" s="45">
        <f t="shared" si="1"/>
        <v>80</v>
      </c>
      <c r="Y19" s="46">
        <f t="shared" si="2"/>
        <v>160</v>
      </c>
      <c r="Z19" s="70"/>
      <c r="AA19" s="8">
        <f>-1+INDEX($B$2:$Z$41,ROW(A18),MATCH($C$1,$B$2:$Z$2,0))/INDEX($B$2:$Z$41,ROW(A18),MATCH($B$1,$B$2:$Z$2,0))</f>
        <v>-0.26829268292682928</v>
      </c>
      <c r="AB19" s="9">
        <f>-1+INDEX($B$2:$Z$41,ROW(A18),MATCH($C$1,$B$2:$Z$2,0)+1)/INDEX($B$2:$Z$41,ROW(A18),MATCH($B$1,$B$2:$Z$2,0)+1)</f>
        <v>-0.18923807666673453</v>
      </c>
    </row>
    <row r="20" spans="1:28" ht="16.5" thickBot="1" x14ac:dyDescent="0.3">
      <c r="A20" s="5" t="s">
        <v>24</v>
      </c>
      <c r="B20" s="13">
        <v>47</v>
      </c>
      <c r="C20" s="14">
        <v>409973</v>
      </c>
      <c r="D20" s="6">
        <v>47</v>
      </c>
      <c r="E20" s="6">
        <v>409973</v>
      </c>
      <c r="F20" s="13">
        <v>3</v>
      </c>
      <c r="G20" s="18">
        <v>27646</v>
      </c>
      <c r="H20" s="13">
        <v>18</v>
      </c>
      <c r="I20" s="14">
        <v>206821</v>
      </c>
      <c r="J20" s="13">
        <v>3</v>
      </c>
      <c r="K20" s="14">
        <v>19970</v>
      </c>
      <c r="L20" s="13">
        <v>12</v>
      </c>
      <c r="M20" s="14">
        <v>109980</v>
      </c>
      <c r="N20" s="24">
        <f t="shared" si="3"/>
        <v>36</v>
      </c>
      <c r="O20" s="25">
        <f t="shared" si="0"/>
        <v>364417</v>
      </c>
      <c r="P20" s="42">
        <v>10</v>
      </c>
      <c r="Q20" s="43">
        <v>20</v>
      </c>
      <c r="R20" s="42">
        <v>30</v>
      </c>
      <c r="S20" s="44">
        <v>60</v>
      </c>
      <c r="T20" s="42">
        <v>10</v>
      </c>
      <c r="U20" s="44">
        <v>20</v>
      </c>
      <c r="V20" s="42">
        <v>30</v>
      </c>
      <c r="W20" s="44">
        <v>60</v>
      </c>
      <c r="X20" s="45">
        <f t="shared" si="1"/>
        <v>80</v>
      </c>
      <c r="Y20" s="46">
        <f t="shared" si="2"/>
        <v>160</v>
      </c>
      <c r="Z20" s="70"/>
      <c r="AA20" s="8">
        <f>-1+INDEX($B$2:$Z$41,ROW(A19),MATCH($C$1,$B$2:$Z$2,0))/INDEX($B$2:$Z$41,ROW(A19),MATCH($B$1,$B$2:$Z$2,0))</f>
        <v>-0.23404255319148937</v>
      </c>
      <c r="AB20" s="9">
        <f>-1+INDEX($B$2:$Z$41,ROW(A19),MATCH($C$1,$B$2:$Z$2,0)+1)/INDEX($B$2:$Z$41,ROW(A19),MATCH($B$1,$B$2:$Z$2,0)+1)</f>
        <v>-0.11111951274840048</v>
      </c>
    </row>
    <row r="21" spans="1:28" ht="16.5" thickBot="1" x14ac:dyDescent="0.3">
      <c r="A21" s="5" t="s">
        <v>23</v>
      </c>
      <c r="B21" s="13">
        <v>307</v>
      </c>
      <c r="C21" s="14">
        <v>5380267</v>
      </c>
      <c r="D21" s="6">
        <v>307</v>
      </c>
      <c r="E21" s="6">
        <v>5380267</v>
      </c>
      <c r="F21" s="13">
        <v>22</v>
      </c>
      <c r="G21" s="18">
        <v>349280</v>
      </c>
      <c r="H21" s="13">
        <v>66</v>
      </c>
      <c r="I21" s="14">
        <v>1065041</v>
      </c>
      <c r="J21" s="13">
        <v>43</v>
      </c>
      <c r="K21" s="14">
        <v>829074</v>
      </c>
      <c r="L21" s="13">
        <v>54</v>
      </c>
      <c r="M21" s="14">
        <v>836304</v>
      </c>
      <c r="N21" s="24">
        <f t="shared" si="3"/>
        <v>185</v>
      </c>
      <c r="O21" s="25">
        <f t="shared" si="0"/>
        <v>3079699</v>
      </c>
      <c r="P21" s="42">
        <v>10</v>
      </c>
      <c r="Q21" s="43">
        <v>20</v>
      </c>
      <c r="R21" s="42">
        <v>30</v>
      </c>
      <c r="S21" s="44">
        <v>60</v>
      </c>
      <c r="T21" s="42">
        <v>10</v>
      </c>
      <c r="U21" s="44">
        <v>20</v>
      </c>
      <c r="V21" s="42">
        <v>30</v>
      </c>
      <c r="W21" s="44">
        <v>60</v>
      </c>
      <c r="X21" s="45">
        <f t="shared" si="1"/>
        <v>80</v>
      </c>
      <c r="Y21" s="46">
        <f t="shared" si="2"/>
        <v>160</v>
      </c>
      <c r="Z21" s="70"/>
      <c r="AA21" s="8">
        <f>-1+INDEX($B$2:$Z$41,ROW(A20),MATCH($C$1,$B$2:$Z$2,0))/INDEX($B$2:$Z$41,ROW(A20),MATCH($B$1,$B$2:$Z$2,0))</f>
        <v>-0.39739413680781754</v>
      </c>
      <c r="AB21" s="9">
        <f>-1+INDEX($B$2:$Z$41,ROW(A20),MATCH($C$1,$B$2:$Z$2,0)+1)/INDEX($B$2:$Z$41,ROW(A20),MATCH($B$1,$B$2:$Z$2,0)+1)</f>
        <v>-0.42759364916276454</v>
      </c>
    </row>
    <row r="22" spans="1:28" ht="16.5" thickBot="1" x14ac:dyDescent="0.3">
      <c r="A22" s="5" t="s">
        <v>22</v>
      </c>
      <c r="B22" s="13">
        <v>432</v>
      </c>
      <c r="C22" s="14">
        <v>7874162</v>
      </c>
      <c r="D22" s="6">
        <v>432</v>
      </c>
      <c r="E22" s="6">
        <v>7874162</v>
      </c>
      <c r="F22" s="13">
        <v>50</v>
      </c>
      <c r="G22" s="18">
        <v>824868</v>
      </c>
      <c r="H22" s="13">
        <v>119</v>
      </c>
      <c r="I22" s="14">
        <v>1922316</v>
      </c>
      <c r="J22" s="13">
        <v>71</v>
      </c>
      <c r="K22" s="14">
        <v>1195034</v>
      </c>
      <c r="L22" s="13">
        <v>80</v>
      </c>
      <c r="M22" s="14">
        <v>1113050</v>
      </c>
      <c r="N22" s="24">
        <f t="shared" si="3"/>
        <v>320</v>
      </c>
      <c r="O22" s="25">
        <f t="shared" si="0"/>
        <v>5055268</v>
      </c>
      <c r="P22" s="42">
        <v>10</v>
      </c>
      <c r="Q22" s="43">
        <v>20</v>
      </c>
      <c r="R22" s="42">
        <v>30</v>
      </c>
      <c r="S22" s="44">
        <v>60</v>
      </c>
      <c r="T22" s="42">
        <v>10</v>
      </c>
      <c r="U22" s="44">
        <v>20</v>
      </c>
      <c r="V22" s="42">
        <v>30</v>
      </c>
      <c r="W22" s="44">
        <v>60</v>
      </c>
      <c r="X22" s="45">
        <f t="shared" si="1"/>
        <v>80</v>
      </c>
      <c r="Y22" s="46">
        <f t="shared" si="2"/>
        <v>160</v>
      </c>
      <c r="Z22" s="70"/>
      <c r="AA22" s="8">
        <f>-1+INDEX($B$2:$Z$41,ROW(A21),MATCH($C$1,$B$2:$Z$2,0))/INDEX($B$2:$Z$41,ROW(A21),MATCH($B$1,$B$2:$Z$2,0))</f>
        <v>-0.2592592592592593</v>
      </c>
      <c r="AB22" s="9">
        <f>-1+INDEX($B$2:$Z$41,ROW(A21),MATCH($C$1,$B$2:$Z$2,0)+1)/INDEX($B$2:$Z$41,ROW(A21),MATCH($B$1,$B$2:$Z$2,0)+1)</f>
        <v>-0.35799288864008638</v>
      </c>
    </row>
    <row r="23" spans="1:28" ht="16.5" thickBot="1" x14ac:dyDescent="0.3">
      <c r="A23" s="5" t="s">
        <v>21</v>
      </c>
      <c r="B23" s="13">
        <v>426</v>
      </c>
      <c r="C23" s="14">
        <v>6902591</v>
      </c>
      <c r="D23" s="6">
        <v>426</v>
      </c>
      <c r="E23" s="6">
        <v>6902591</v>
      </c>
      <c r="F23" s="13">
        <v>41</v>
      </c>
      <c r="G23" s="18">
        <v>752104</v>
      </c>
      <c r="H23" s="13">
        <v>103</v>
      </c>
      <c r="I23" s="14">
        <v>1462021</v>
      </c>
      <c r="J23" s="13">
        <v>80</v>
      </c>
      <c r="K23" s="14">
        <v>1000892</v>
      </c>
      <c r="L23" s="13">
        <v>78</v>
      </c>
      <c r="M23" s="14">
        <v>978055</v>
      </c>
      <c r="N23" s="24">
        <f t="shared" si="3"/>
        <v>302</v>
      </c>
      <c r="O23" s="25">
        <f t="shared" si="0"/>
        <v>4193072</v>
      </c>
      <c r="P23" s="42">
        <v>10</v>
      </c>
      <c r="Q23" s="43">
        <v>20</v>
      </c>
      <c r="R23" s="42">
        <v>30</v>
      </c>
      <c r="S23" s="44">
        <v>60</v>
      </c>
      <c r="T23" s="42">
        <v>10</v>
      </c>
      <c r="U23" s="44">
        <v>20</v>
      </c>
      <c r="V23" s="42">
        <v>30</v>
      </c>
      <c r="W23" s="44">
        <v>60</v>
      </c>
      <c r="X23" s="45">
        <f t="shared" si="1"/>
        <v>80</v>
      </c>
      <c r="Y23" s="46">
        <f t="shared" si="2"/>
        <v>160</v>
      </c>
      <c r="Z23" s="70"/>
      <c r="AA23" s="8">
        <f>-1+INDEX($B$2:$Z$41,ROW(A22),MATCH($C$1,$B$2:$Z$2,0))/INDEX($B$2:$Z$41,ROW(A22),MATCH($B$1,$B$2:$Z$2,0))</f>
        <v>-0.29107981220657275</v>
      </c>
      <c r="AB23" s="9">
        <f>-1+INDEX($B$2:$Z$41,ROW(A22),MATCH($C$1,$B$2:$Z$2,0)+1)/INDEX($B$2:$Z$41,ROW(A22),MATCH($B$1,$B$2:$Z$2,0)+1)</f>
        <v>-0.39253651273847745</v>
      </c>
    </row>
    <row r="24" spans="1:28" ht="16.5" thickBot="1" x14ac:dyDescent="0.3">
      <c r="A24" s="1" t="s">
        <v>39</v>
      </c>
      <c r="B24" s="13">
        <v>12552</v>
      </c>
      <c r="C24" s="14">
        <v>12611574</v>
      </c>
      <c r="D24" s="6">
        <v>12552</v>
      </c>
      <c r="E24" s="6">
        <v>12611574</v>
      </c>
      <c r="F24" s="13">
        <v>1472</v>
      </c>
      <c r="G24" s="18">
        <v>1423337</v>
      </c>
      <c r="H24" s="13">
        <v>2435</v>
      </c>
      <c r="I24" s="14">
        <v>2535703</v>
      </c>
      <c r="J24" s="13">
        <v>1596</v>
      </c>
      <c r="K24" s="14">
        <v>1888699</v>
      </c>
      <c r="L24" s="13">
        <v>1592</v>
      </c>
      <c r="M24" s="14">
        <v>1699631</v>
      </c>
      <c r="N24" s="24">
        <f t="shared" si="3"/>
        <v>7095</v>
      </c>
      <c r="O24" s="25">
        <f t="shared" si="0"/>
        <v>7547370</v>
      </c>
      <c r="P24" s="42">
        <v>10</v>
      </c>
      <c r="Q24" s="43">
        <v>20</v>
      </c>
      <c r="R24" s="42">
        <v>30</v>
      </c>
      <c r="S24" s="44">
        <v>60</v>
      </c>
      <c r="T24" s="42">
        <v>10</v>
      </c>
      <c r="U24" s="44">
        <v>20</v>
      </c>
      <c r="V24" s="42">
        <v>30</v>
      </c>
      <c r="W24" s="44">
        <v>60</v>
      </c>
      <c r="X24" s="45">
        <f t="shared" si="1"/>
        <v>80</v>
      </c>
      <c r="Y24" s="46">
        <f t="shared" si="2"/>
        <v>160</v>
      </c>
      <c r="Z24" s="70"/>
      <c r="AA24" s="8">
        <f>-1+INDEX($B$2:$Z$41,ROW(A23),MATCH($C$1,$B$2:$Z$2,0))/INDEX($B$2:$Z$41,ROW(A23),MATCH($B$1,$B$2:$Z$2,0))</f>
        <v>-0.43475143403441685</v>
      </c>
      <c r="AB24" s="9">
        <f>-1+INDEX($B$2:$Z$41,ROW(A23),MATCH($C$1,$B$2:$Z$2,0)+1)/INDEX($B$2:$Z$41,ROW(A23),MATCH($B$1,$B$2:$Z$2,0)+1)</f>
        <v>-0.40155209809655801</v>
      </c>
    </row>
    <row r="25" spans="1:28" ht="16.5" thickBot="1" x14ac:dyDescent="0.3">
      <c r="A25" s="2" t="s">
        <v>16</v>
      </c>
      <c r="B25" s="13">
        <v>386</v>
      </c>
      <c r="C25" s="14">
        <v>2869708</v>
      </c>
      <c r="D25" s="6">
        <v>386</v>
      </c>
      <c r="E25" s="6">
        <v>2869708</v>
      </c>
      <c r="F25" s="13">
        <v>35</v>
      </c>
      <c r="G25" s="18">
        <v>276987</v>
      </c>
      <c r="H25" s="13">
        <v>61</v>
      </c>
      <c r="I25" s="14">
        <v>564366</v>
      </c>
      <c r="J25" s="13">
        <v>58</v>
      </c>
      <c r="K25" s="14">
        <v>552342</v>
      </c>
      <c r="L25" s="13">
        <v>34</v>
      </c>
      <c r="M25" s="14">
        <v>306460</v>
      </c>
      <c r="N25" s="24">
        <f t="shared" si="3"/>
        <v>188</v>
      </c>
      <c r="O25" s="25">
        <f t="shared" si="0"/>
        <v>1700155</v>
      </c>
      <c r="P25" s="42">
        <v>10</v>
      </c>
      <c r="Q25" s="43">
        <v>20</v>
      </c>
      <c r="R25" s="42">
        <v>30</v>
      </c>
      <c r="S25" s="44">
        <v>60</v>
      </c>
      <c r="T25" s="42">
        <v>10</v>
      </c>
      <c r="U25" s="44">
        <v>20</v>
      </c>
      <c r="V25" s="42">
        <v>30</v>
      </c>
      <c r="W25" s="44">
        <v>60</v>
      </c>
      <c r="X25" s="45">
        <f t="shared" si="1"/>
        <v>80</v>
      </c>
      <c r="Y25" s="46">
        <f t="shared" si="2"/>
        <v>160</v>
      </c>
      <c r="Z25" s="70"/>
      <c r="AA25" s="8">
        <f>-1+INDEX($B$2:$Z$41,ROW(A24),MATCH($C$1,$B$2:$Z$2,0))/INDEX($B$2:$Z$41,ROW(A24),MATCH($B$1,$B$2:$Z$2,0))</f>
        <v>-0.51295336787564771</v>
      </c>
      <c r="AB25" s="9">
        <f>-1+INDEX($B$2:$Z$41,ROW(A24),MATCH($C$1,$B$2:$Z$2,0)+1)/INDEX($B$2:$Z$41,ROW(A24),MATCH($B$1,$B$2:$Z$2,0)+1)</f>
        <v>-0.40755122123923415</v>
      </c>
    </row>
    <row r="26" spans="1:28" ht="16.5" thickBot="1" x14ac:dyDescent="0.3">
      <c r="A26" s="5" t="s">
        <v>15</v>
      </c>
      <c r="B26" s="13">
        <v>39</v>
      </c>
      <c r="C26" s="14">
        <v>468910</v>
      </c>
      <c r="D26" s="6">
        <v>39</v>
      </c>
      <c r="E26" s="6">
        <v>468910</v>
      </c>
      <c r="F26" s="13">
        <v>6</v>
      </c>
      <c r="G26" s="18">
        <v>80940</v>
      </c>
      <c r="H26" s="13">
        <v>6</v>
      </c>
      <c r="I26" s="14">
        <v>111940</v>
      </c>
      <c r="J26" s="13">
        <v>5</v>
      </c>
      <c r="K26" s="14">
        <v>117950</v>
      </c>
      <c r="L26" s="13">
        <v>5</v>
      </c>
      <c r="M26" s="14">
        <v>54950</v>
      </c>
      <c r="N26" s="24">
        <f t="shared" si="3"/>
        <v>22</v>
      </c>
      <c r="O26" s="25">
        <f t="shared" si="0"/>
        <v>365780</v>
      </c>
      <c r="P26" s="42">
        <v>10</v>
      </c>
      <c r="Q26" s="43">
        <v>20</v>
      </c>
      <c r="R26" s="42">
        <v>30</v>
      </c>
      <c r="S26" s="44">
        <v>60</v>
      </c>
      <c r="T26" s="42">
        <v>10</v>
      </c>
      <c r="U26" s="44">
        <v>20</v>
      </c>
      <c r="V26" s="42">
        <v>30</v>
      </c>
      <c r="W26" s="44">
        <v>60</v>
      </c>
      <c r="X26" s="45">
        <f t="shared" si="1"/>
        <v>80</v>
      </c>
      <c r="Y26" s="46">
        <f t="shared" si="2"/>
        <v>160</v>
      </c>
      <c r="Z26" s="70"/>
      <c r="AA26" s="8">
        <f>-1+INDEX($B$2:$Z$41,ROW(A25),MATCH($C$1,$B$2:$Z$2,0))/INDEX($B$2:$Z$41,ROW(A25),MATCH($B$1,$B$2:$Z$2,0))</f>
        <v>-0.4358974358974359</v>
      </c>
      <c r="AB26" s="9">
        <f>-1+INDEX($B$2:$Z$41,ROW(A25),MATCH($C$1,$B$2:$Z$2,0)+1)/INDEX($B$2:$Z$41,ROW(A25),MATCH($B$1,$B$2:$Z$2,0)+1)</f>
        <v>-0.21993559531679852</v>
      </c>
    </row>
    <row r="27" spans="1:28" ht="16.5" thickBot="1" x14ac:dyDescent="0.3">
      <c r="A27" s="5" t="s">
        <v>14</v>
      </c>
      <c r="B27" s="13">
        <v>347</v>
      </c>
      <c r="C27" s="14">
        <v>2400798</v>
      </c>
      <c r="D27" s="6">
        <v>347</v>
      </c>
      <c r="E27" s="6">
        <v>2400798</v>
      </c>
      <c r="F27" s="13">
        <v>29</v>
      </c>
      <c r="G27" s="18">
        <v>196047</v>
      </c>
      <c r="H27" s="13">
        <v>55</v>
      </c>
      <c r="I27" s="14">
        <v>452426</v>
      </c>
      <c r="J27" s="13">
        <v>53</v>
      </c>
      <c r="K27" s="14">
        <v>434392</v>
      </c>
      <c r="L27" s="13">
        <v>29</v>
      </c>
      <c r="M27" s="14">
        <v>251510</v>
      </c>
      <c r="N27" s="24">
        <f t="shared" si="3"/>
        <v>166</v>
      </c>
      <c r="O27" s="25">
        <f t="shared" si="0"/>
        <v>1334375</v>
      </c>
      <c r="P27" s="42">
        <v>10</v>
      </c>
      <c r="Q27" s="43">
        <v>20</v>
      </c>
      <c r="R27" s="42">
        <v>30</v>
      </c>
      <c r="S27" s="44">
        <v>60</v>
      </c>
      <c r="T27" s="42">
        <v>10</v>
      </c>
      <c r="U27" s="44">
        <v>20</v>
      </c>
      <c r="V27" s="42">
        <v>30</v>
      </c>
      <c r="W27" s="44">
        <v>60</v>
      </c>
      <c r="X27" s="45">
        <f t="shared" si="1"/>
        <v>80</v>
      </c>
      <c r="Y27" s="46">
        <f t="shared" si="2"/>
        <v>160</v>
      </c>
      <c r="Z27" s="70"/>
      <c r="AA27" s="8">
        <f>-1+INDEX($B$2:$Z$41,ROW(A26),MATCH($C$1,$B$2:$Z$2,0))/INDEX($B$2:$Z$41,ROW(A26),MATCH($B$1,$B$2:$Z$2,0))</f>
        <v>-0.52161383285302598</v>
      </c>
      <c r="AB27" s="9">
        <f>-1+INDEX($B$2:$Z$41,ROW(A26),MATCH($C$1,$B$2:$Z$2,0)+1)/INDEX($B$2:$Z$41,ROW(A26),MATCH($B$1,$B$2:$Z$2,0)+1)</f>
        <v>-0.44419522175543302</v>
      </c>
    </row>
    <row r="28" spans="1:28" ht="16.5" thickBot="1" x14ac:dyDescent="0.3">
      <c r="A28" s="2" t="s">
        <v>13</v>
      </c>
      <c r="B28" s="13">
        <v>4786</v>
      </c>
      <c r="C28" s="14">
        <v>2298351</v>
      </c>
      <c r="D28" s="6">
        <v>4786</v>
      </c>
      <c r="E28" s="6">
        <v>2298351</v>
      </c>
      <c r="F28" s="13">
        <v>620</v>
      </c>
      <c r="G28" s="18">
        <v>287514</v>
      </c>
      <c r="H28" s="13">
        <v>961</v>
      </c>
      <c r="I28" s="14">
        <v>490786</v>
      </c>
      <c r="J28" s="13">
        <v>599</v>
      </c>
      <c r="K28" s="14">
        <v>301317</v>
      </c>
      <c r="L28" s="13">
        <v>563</v>
      </c>
      <c r="M28" s="14">
        <v>302074</v>
      </c>
      <c r="N28" s="24">
        <f t="shared" si="3"/>
        <v>2743</v>
      </c>
      <c r="O28" s="25">
        <f t="shared" si="0"/>
        <v>1381691</v>
      </c>
      <c r="P28" s="42">
        <v>10</v>
      </c>
      <c r="Q28" s="43">
        <v>20</v>
      </c>
      <c r="R28" s="42">
        <v>30</v>
      </c>
      <c r="S28" s="44">
        <v>60</v>
      </c>
      <c r="T28" s="42">
        <v>10</v>
      </c>
      <c r="U28" s="44">
        <v>20</v>
      </c>
      <c r="V28" s="42">
        <v>30</v>
      </c>
      <c r="W28" s="44">
        <v>60</v>
      </c>
      <c r="X28" s="45">
        <f t="shared" si="1"/>
        <v>80</v>
      </c>
      <c r="Y28" s="46">
        <f t="shared" si="2"/>
        <v>160</v>
      </c>
      <c r="Z28" s="70"/>
      <c r="AA28" s="8">
        <f>-1+INDEX($B$2:$Z$41,ROW(A27),MATCH($C$1,$B$2:$Z$2,0))/INDEX($B$2:$Z$41,ROW(A27),MATCH($B$1,$B$2:$Z$2,0))</f>
        <v>-0.426870037609695</v>
      </c>
      <c r="AB28" s="9">
        <f>-1+INDEX($B$2:$Z$41,ROW(A27),MATCH($C$1,$B$2:$Z$2,0)+1)/INDEX($B$2:$Z$41,ROW(A27),MATCH($B$1,$B$2:$Z$2,0)+1)</f>
        <v>-0.39883377256128416</v>
      </c>
    </row>
    <row r="29" spans="1:28" ht="16.5" thickBot="1" x14ac:dyDescent="0.3">
      <c r="A29" s="5" t="s">
        <v>12</v>
      </c>
      <c r="B29" s="13">
        <v>850</v>
      </c>
      <c r="C29" s="14">
        <v>970862</v>
      </c>
      <c r="D29" s="6">
        <v>850</v>
      </c>
      <c r="E29" s="6">
        <v>970862</v>
      </c>
      <c r="F29" s="13">
        <v>138</v>
      </c>
      <c r="G29" s="18">
        <v>140092</v>
      </c>
      <c r="H29" s="13">
        <v>256</v>
      </c>
      <c r="I29" s="14">
        <v>281489</v>
      </c>
      <c r="J29" s="13">
        <v>133</v>
      </c>
      <c r="K29" s="14">
        <v>147605</v>
      </c>
      <c r="L29" s="13">
        <v>108</v>
      </c>
      <c r="M29" s="14">
        <v>150039</v>
      </c>
      <c r="N29" s="24">
        <f t="shared" si="3"/>
        <v>635</v>
      </c>
      <c r="O29" s="25">
        <f t="shared" si="0"/>
        <v>719225</v>
      </c>
      <c r="P29" s="42">
        <v>10</v>
      </c>
      <c r="Q29" s="43">
        <v>20</v>
      </c>
      <c r="R29" s="42">
        <v>30</v>
      </c>
      <c r="S29" s="44">
        <v>60</v>
      </c>
      <c r="T29" s="42">
        <v>10</v>
      </c>
      <c r="U29" s="44">
        <v>20</v>
      </c>
      <c r="V29" s="42">
        <v>30</v>
      </c>
      <c r="W29" s="44">
        <v>60</v>
      </c>
      <c r="X29" s="45">
        <f t="shared" si="1"/>
        <v>80</v>
      </c>
      <c r="Y29" s="46">
        <f t="shared" si="2"/>
        <v>160</v>
      </c>
      <c r="Z29" s="70"/>
      <c r="AA29" s="8">
        <f>-1+INDEX($B$2:$Z$41,ROW(A28),MATCH($C$1,$B$2:$Z$2,0))/INDEX($B$2:$Z$41,ROW(A28),MATCH($B$1,$B$2:$Z$2,0))</f>
        <v>-0.25294117647058822</v>
      </c>
      <c r="AB29" s="9">
        <f>-1+INDEX($B$2:$Z$41,ROW(A28),MATCH($C$1,$B$2:$Z$2,0)+1)/INDEX($B$2:$Z$41,ROW(A28),MATCH($B$1,$B$2:$Z$2,0)+1)</f>
        <v>-0.25918925655757463</v>
      </c>
    </row>
    <row r="30" spans="1:28" ht="16.5" thickBot="1" x14ac:dyDescent="0.3">
      <c r="A30" s="5" t="s">
        <v>11</v>
      </c>
      <c r="B30" s="13">
        <v>3936</v>
      </c>
      <c r="C30" s="14">
        <v>1327489</v>
      </c>
      <c r="D30" s="6">
        <v>3936</v>
      </c>
      <c r="E30" s="6">
        <v>1327489</v>
      </c>
      <c r="F30" s="13">
        <v>482</v>
      </c>
      <c r="G30" s="18">
        <v>147422</v>
      </c>
      <c r="H30" s="13">
        <v>705</v>
      </c>
      <c r="I30" s="14">
        <v>209297</v>
      </c>
      <c r="J30" s="13">
        <v>466</v>
      </c>
      <c r="K30" s="14">
        <v>153712</v>
      </c>
      <c r="L30" s="13">
        <v>455</v>
      </c>
      <c r="M30" s="14">
        <v>152035</v>
      </c>
      <c r="N30" s="24">
        <f t="shared" si="3"/>
        <v>2108</v>
      </c>
      <c r="O30" s="25">
        <f t="shared" si="0"/>
        <v>662466</v>
      </c>
      <c r="P30" s="42">
        <v>10</v>
      </c>
      <c r="Q30" s="43">
        <v>20</v>
      </c>
      <c r="R30" s="42">
        <v>30</v>
      </c>
      <c r="S30" s="44">
        <v>60</v>
      </c>
      <c r="T30" s="42">
        <v>10</v>
      </c>
      <c r="U30" s="44">
        <v>20</v>
      </c>
      <c r="V30" s="42">
        <v>30</v>
      </c>
      <c r="W30" s="44">
        <v>60</v>
      </c>
      <c r="X30" s="45">
        <f t="shared" si="1"/>
        <v>80</v>
      </c>
      <c r="Y30" s="46">
        <f t="shared" si="2"/>
        <v>160</v>
      </c>
      <c r="Z30" s="70"/>
      <c r="AA30" s="8">
        <f>-1+INDEX($B$2:$Z$41,ROW(A29),MATCH($C$1,$B$2:$Z$2,0))/INDEX($B$2:$Z$41,ROW(A29),MATCH($B$1,$B$2:$Z$2,0))</f>
        <v>-0.46443089430894313</v>
      </c>
      <c r="AB30" s="9">
        <f>-1+INDEX($B$2:$Z$41,ROW(A29),MATCH($C$1,$B$2:$Z$2,0)+1)/INDEX($B$2:$Z$41,ROW(A29),MATCH($B$1,$B$2:$Z$2,0)+1)</f>
        <v>-0.50096309649270165</v>
      </c>
    </row>
    <row r="31" spans="1:28" ht="16.5" thickBot="1" x14ac:dyDescent="0.3">
      <c r="A31" s="2" t="s">
        <v>10</v>
      </c>
      <c r="B31" s="13">
        <v>1915</v>
      </c>
      <c r="C31" s="14">
        <v>4144593</v>
      </c>
      <c r="D31" s="6">
        <v>1915</v>
      </c>
      <c r="E31" s="6">
        <v>4144593</v>
      </c>
      <c r="F31" s="13">
        <v>282</v>
      </c>
      <c r="G31" s="18">
        <v>467633</v>
      </c>
      <c r="H31" s="13">
        <v>443</v>
      </c>
      <c r="I31" s="14">
        <v>871529</v>
      </c>
      <c r="J31" s="13">
        <v>261</v>
      </c>
      <c r="K31" s="14">
        <v>525000</v>
      </c>
      <c r="L31" s="13">
        <v>227</v>
      </c>
      <c r="M31" s="14">
        <v>533893</v>
      </c>
      <c r="N31" s="24">
        <f t="shared" si="3"/>
        <v>1213</v>
      </c>
      <c r="O31" s="25">
        <f t="shared" si="0"/>
        <v>2398055</v>
      </c>
      <c r="P31" s="42">
        <v>10</v>
      </c>
      <c r="Q31" s="43">
        <v>20</v>
      </c>
      <c r="R31" s="42">
        <v>30</v>
      </c>
      <c r="S31" s="44">
        <v>60</v>
      </c>
      <c r="T31" s="42">
        <v>10</v>
      </c>
      <c r="U31" s="44">
        <v>20</v>
      </c>
      <c r="V31" s="42">
        <v>30</v>
      </c>
      <c r="W31" s="44">
        <v>60</v>
      </c>
      <c r="X31" s="45">
        <f t="shared" si="1"/>
        <v>80</v>
      </c>
      <c r="Y31" s="46">
        <f t="shared" si="2"/>
        <v>160</v>
      </c>
      <c r="Z31" s="70"/>
      <c r="AA31" s="8">
        <f>-1+INDEX($B$2:$Z$41,ROW(A30),MATCH($C$1,$B$2:$Z$2,0))/INDEX($B$2:$Z$41,ROW(A30),MATCH($B$1,$B$2:$Z$2,0))</f>
        <v>-0.36657963446475195</v>
      </c>
      <c r="AB31" s="9">
        <f>-1+INDEX($B$2:$Z$41,ROW(A30),MATCH($C$1,$B$2:$Z$2,0)+1)/INDEX($B$2:$Z$41,ROW(A30),MATCH($B$1,$B$2:$Z$2,0)+1)</f>
        <v>-0.4214015706729225</v>
      </c>
    </row>
    <row r="32" spans="1:28" ht="16.5" thickBot="1" x14ac:dyDescent="0.3">
      <c r="A32" s="5" t="s">
        <v>9</v>
      </c>
      <c r="B32" s="13">
        <v>966</v>
      </c>
      <c r="C32" s="14">
        <v>2820619</v>
      </c>
      <c r="D32" s="6">
        <v>966</v>
      </c>
      <c r="E32" s="6">
        <v>2820619</v>
      </c>
      <c r="F32" s="13">
        <v>118</v>
      </c>
      <c r="G32" s="18">
        <v>320964</v>
      </c>
      <c r="H32" s="13">
        <v>164</v>
      </c>
      <c r="I32" s="14">
        <v>534457</v>
      </c>
      <c r="J32" s="13">
        <v>93</v>
      </c>
      <c r="K32" s="14">
        <v>293199</v>
      </c>
      <c r="L32" s="13">
        <v>97</v>
      </c>
      <c r="M32" s="14">
        <v>319148</v>
      </c>
      <c r="N32" s="24">
        <f t="shared" si="3"/>
        <v>472</v>
      </c>
      <c r="O32" s="25">
        <f t="shared" si="0"/>
        <v>1467768</v>
      </c>
      <c r="P32" s="42">
        <v>10</v>
      </c>
      <c r="Q32" s="43">
        <v>20</v>
      </c>
      <c r="R32" s="42">
        <v>30</v>
      </c>
      <c r="S32" s="44">
        <v>60</v>
      </c>
      <c r="T32" s="42">
        <v>10</v>
      </c>
      <c r="U32" s="44">
        <v>20</v>
      </c>
      <c r="V32" s="42">
        <v>30</v>
      </c>
      <c r="W32" s="44">
        <v>60</v>
      </c>
      <c r="X32" s="45">
        <f t="shared" si="1"/>
        <v>80</v>
      </c>
      <c r="Y32" s="46">
        <f t="shared" si="2"/>
        <v>160</v>
      </c>
      <c r="Z32" s="70"/>
      <c r="AA32" s="8">
        <f>-1+INDEX($B$2:$Z$41,ROW(A31),MATCH($C$1,$B$2:$Z$2,0))/INDEX($B$2:$Z$41,ROW(A31),MATCH($B$1,$B$2:$Z$2,0))</f>
        <v>-0.51138716356107661</v>
      </c>
      <c r="AB32" s="9">
        <f>-1+INDEX($B$2:$Z$41,ROW(A31),MATCH($C$1,$B$2:$Z$2,0)+1)/INDEX($B$2:$Z$41,ROW(A31),MATCH($B$1,$B$2:$Z$2,0)+1)</f>
        <v>-0.47962911687115484</v>
      </c>
    </row>
    <row r="33" spans="1:28" ht="16.5" thickBot="1" x14ac:dyDescent="0.3">
      <c r="A33" s="5" t="s">
        <v>8</v>
      </c>
      <c r="B33" s="13">
        <v>949</v>
      </c>
      <c r="C33" s="14">
        <v>1323974</v>
      </c>
      <c r="D33" s="6">
        <v>949</v>
      </c>
      <c r="E33" s="6">
        <v>1323974</v>
      </c>
      <c r="F33" s="13">
        <v>164</v>
      </c>
      <c r="G33" s="18">
        <v>146669</v>
      </c>
      <c r="H33" s="13">
        <v>279</v>
      </c>
      <c r="I33" s="14">
        <v>337072</v>
      </c>
      <c r="J33" s="13">
        <v>168</v>
      </c>
      <c r="K33" s="14">
        <v>231801</v>
      </c>
      <c r="L33" s="13">
        <v>130</v>
      </c>
      <c r="M33" s="14">
        <v>214745</v>
      </c>
      <c r="N33" s="24">
        <f t="shared" si="3"/>
        <v>741</v>
      </c>
      <c r="O33" s="25">
        <f t="shared" si="0"/>
        <v>930287</v>
      </c>
      <c r="P33" s="42">
        <v>10</v>
      </c>
      <c r="Q33" s="43">
        <v>20</v>
      </c>
      <c r="R33" s="42">
        <v>30</v>
      </c>
      <c r="S33" s="44">
        <v>60</v>
      </c>
      <c r="T33" s="42">
        <v>10</v>
      </c>
      <c r="U33" s="44">
        <v>20</v>
      </c>
      <c r="V33" s="42">
        <v>30</v>
      </c>
      <c r="W33" s="44">
        <v>60</v>
      </c>
      <c r="X33" s="45">
        <f t="shared" si="1"/>
        <v>80</v>
      </c>
      <c r="Y33" s="46">
        <f t="shared" si="2"/>
        <v>160</v>
      </c>
      <c r="Z33" s="70"/>
      <c r="AA33" s="8">
        <f>-1+INDEX($B$2:$Z$41,ROW(A32),MATCH($C$1,$B$2:$Z$2,0))/INDEX($B$2:$Z$41,ROW(A32),MATCH($B$1,$B$2:$Z$2,0))</f>
        <v>-0.21917808219178081</v>
      </c>
      <c r="AB33" s="9">
        <f>-1+INDEX($B$2:$Z$41,ROW(A32),MATCH($C$1,$B$2:$Z$2,0)+1)/INDEX($B$2:$Z$41,ROW(A32),MATCH($B$1,$B$2:$Z$2,0)+1)</f>
        <v>-0.29735251598596346</v>
      </c>
    </row>
    <row r="34" spans="1:28" ht="16.5" thickBot="1" x14ac:dyDescent="0.3">
      <c r="A34" s="2" t="s">
        <v>7</v>
      </c>
      <c r="B34" s="13">
        <v>2758</v>
      </c>
      <c r="C34" s="14">
        <v>1488312</v>
      </c>
      <c r="D34" s="6">
        <v>2758</v>
      </c>
      <c r="E34" s="6">
        <v>1488312</v>
      </c>
      <c r="F34" s="13">
        <v>283</v>
      </c>
      <c r="G34" s="18">
        <v>172344</v>
      </c>
      <c r="H34" s="13">
        <v>561</v>
      </c>
      <c r="I34" s="14">
        <v>278219</v>
      </c>
      <c r="J34" s="13">
        <v>327</v>
      </c>
      <c r="K34" s="14">
        <v>179759</v>
      </c>
      <c r="L34" s="13">
        <v>355</v>
      </c>
      <c r="M34" s="14">
        <v>215919</v>
      </c>
      <c r="N34" s="24">
        <f t="shared" si="3"/>
        <v>1526</v>
      </c>
      <c r="O34" s="25">
        <f t="shared" si="0"/>
        <v>846241</v>
      </c>
      <c r="P34" s="42">
        <v>10</v>
      </c>
      <c r="Q34" s="43">
        <v>20</v>
      </c>
      <c r="R34" s="42">
        <v>30</v>
      </c>
      <c r="S34" s="44">
        <v>60</v>
      </c>
      <c r="T34" s="42">
        <v>10</v>
      </c>
      <c r="U34" s="44">
        <v>20</v>
      </c>
      <c r="V34" s="42">
        <v>30</v>
      </c>
      <c r="W34" s="44">
        <v>60</v>
      </c>
      <c r="X34" s="45">
        <f t="shared" si="1"/>
        <v>80</v>
      </c>
      <c r="Y34" s="46">
        <f t="shared" si="2"/>
        <v>160</v>
      </c>
      <c r="Z34" s="70"/>
      <c r="AA34" s="8">
        <f>-1+INDEX($B$2:$Z$41,ROW(A33),MATCH($C$1,$B$2:$Z$2,0))/INDEX($B$2:$Z$41,ROW(A33),MATCH($B$1,$B$2:$Z$2,0))</f>
        <v>-0.4467005076142132</v>
      </c>
      <c r="AB34" s="9">
        <f>-1+INDEX($B$2:$Z$41,ROW(A33),MATCH($C$1,$B$2:$Z$2,0)+1)/INDEX($B$2:$Z$41,ROW(A33),MATCH($B$1,$B$2:$Z$2,0)+1)</f>
        <v>-0.43140887125817706</v>
      </c>
    </row>
    <row r="35" spans="1:28" ht="16.5" thickBot="1" x14ac:dyDescent="0.3">
      <c r="A35" s="5" t="s">
        <v>6</v>
      </c>
      <c r="B35" s="13">
        <v>1472</v>
      </c>
      <c r="C35" s="14">
        <v>658187</v>
      </c>
      <c r="D35" s="6">
        <v>1472</v>
      </c>
      <c r="E35" s="6">
        <v>658187</v>
      </c>
      <c r="F35" s="13">
        <v>176</v>
      </c>
      <c r="G35" s="18">
        <v>88739</v>
      </c>
      <c r="H35" s="13">
        <v>289</v>
      </c>
      <c r="I35" s="14">
        <v>106547</v>
      </c>
      <c r="J35" s="13">
        <v>180</v>
      </c>
      <c r="K35" s="14">
        <v>62142</v>
      </c>
      <c r="L35" s="13">
        <v>218</v>
      </c>
      <c r="M35" s="14">
        <v>96425</v>
      </c>
      <c r="N35" s="24">
        <f t="shared" si="3"/>
        <v>863</v>
      </c>
      <c r="O35" s="25">
        <f t="shared" si="0"/>
        <v>353853</v>
      </c>
      <c r="P35" s="42">
        <v>10</v>
      </c>
      <c r="Q35" s="43">
        <v>20</v>
      </c>
      <c r="R35" s="42">
        <v>30</v>
      </c>
      <c r="S35" s="44">
        <v>60</v>
      </c>
      <c r="T35" s="42">
        <v>10</v>
      </c>
      <c r="U35" s="44">
        <v>20</v>
      </c>
      <c r="V35" s="42">
        <v>30</v>
      </c>
      <c r="W35" s="44">
        <v>60</v>
      </c>
      <c r="X35" s="45">
        <f t="shared" si="1"/>
        <v>80</v>
      </c>
      <c r="Y35" s="46">
        <f t="shared" si="2"/>
        <v>160</v>
      </c>
      <c r="Z35" s="70"/>
      <c r="AA35" s="8">
        <f>-1+INDEX($B$2:$Z$41,ROW(A34),MATCH($C$1,$B$2:$Z$2,0))/INDEX($B$2:$Z$41,ROW(A34),MATCH($B$1,$B$2:$Z$2,0))</f>
        <v>-0.41372282608695654</v>
      </c>
      <c r="AB35" s="9">
        <f>-1+INDEX($B$2:$Z$41,ROW(A34),MATCH($C$1,$B$2:$Z$2,0)+1)/INDEX($B$2:$Z$41,ROW(A34),MATCH($B$1,$B$2:$Z$2,0)+1)</f>
        <v>-0.46238227129979781</v>
      </c>
    </row>
    <row r="36" spans="1:28" ht="16.5" thickBot="1" x14ac:dyDescent="0.3">
      <c r="A36" s="5" t="s">
        <v>5</v>
      </c>
      <c r="B36" s="13">
        <v>1286</v>
      </c>
      <c r="C36" s="14">
        <v>830125</v>
      </c>
      <c r="D36" s="6">
        <v>1286</v>
      </c>
      <c r="E36" s="6">
        <v>830125</v>
      </c>
      <c r="F36" s="13">
        <v>107</v>
      </c>
      <c r="G36" s="18">
        <v>83605</v>
      </c>
      <c r="H36" s="13">
        <v>272</v>
      </c>
      <c r="I36" s="14">
        <v>171672</v>
      </c>
      <c r="J36" s="13">
        <v>147</v>
      </c>
      <c r="K36" s="14">
        <v>117617</v>
      </c>
      <c r="L36" s="13">
        <v>137</v>
      </c>
      <c r="M36" s="14">
        <v>119494</v>
      </c>
      <c r="N36" s="24">
        <f t="shared" si="3"/>
        <v>663</v>
      </c>
      <c r="O36" s="25">
        <f t="shared" si="0"/>
        <v>492388</v>
      </c>
      <c r="P36" s="42">
        <v>10</v>
      </c>
      <c r="Q36" s="43">
        <v>20</v>
      </c>
      <c r="R36" s="42">
        <v>30</v>
      </c>
      <c r="S36" s="44">
        <v>60</v>
      </c>
      <c r="T36" s="42">
        <v>10</v>
      </c>
      <c r="U36" s="44">
        <v>20</v>
      </c>
      <c r="V36" s="42">
        <v>30</v>
      </c>
      <c r="W36" s="44">
        <v>60</v>
      </c>
      <c r="X36" s="45">
        <f t="shared" si="1"/>
        <v>80</v>
      </c>
      <c r="Y36" s="46">
        <f t="shared" si="2"/>
        <v>160</v>
      </c>
      <c r="Z36" s="70"/>
      <c r="AA36" s="8">
        <f>-1+INDEX($B$2:$Z$41,ROW(A35),MATCH($C$1,$B$2:$Z$2,0))/INDEX($B$2:$Z$41,ROW(A35),MATCH($B$1,$B$2:$Z$2,0))</f>
        <v>-0.48444790046656294</v>
      </c>
      <c r="AB36" s="9">
        <f>-1+INDEX($B$2:$Z$41,ROW(A35),MATCH($C$1,$B$2:$Z$2,0)+1)/INDEX($B$2:$Z$41,ROW(A35),MATCH($B$1,$B$2:$Z$2,0)+1)</f>
        <v>-0.40685077548561965</v>
      </c>
    </row>
    <row r="37" spans="1:28" ht="16.5" thickBot="1" x14ac:dyDescent="0.3">
      <c r="A37" s="2" t="s">
        <v>4</v>
      </c>
      <c r="B37" s="13">
        <v>2707</v>
      </c>
      <c r="C37" s="14">
        <v>1810610</v>
      </c>
      <c r="D37" s="6">
        <v>2707</v>
      </c>
      <c r="E37" s="6">
        <v>1810610</v>
      </c>
      <c r="F37" s="13">
        <v>252</v>
      </c>
      <c r="G37" s="18">
        <v>218859</v>
      </c>
      <c r="H37" s="13">
        <v>409</v>
      </c>
      <c r="I37" s="14">
        <v>330803</v>
      </c>
      <c r="J37" s="13">
        <v>351</v>
      </c>
      <c r="K37" s="14">
        <v>330281</v>
      </c>
      <c r="L37" s="13">
        <v>413</v>
      </c>
      <c r="M37" s="14">
        <v>341285</v>
      </c>
      <c r="N37" s="24">
        <f t="shared" si="3"/>
        <v>1425</v>
      </c>
      <c r="O37" s="25">
        <f t="shared" si="0"/>
        <v>1221228</v>
      </c>
      <c r="P37" s="42">
        <v>10</v>
      </c>
      <c r="Q37" s="43">
        <v>20</v>
      </c>
      <c r="R37" s="42">
        <v>30</v>
      </c>
      <c r="S37" s="44">
        <v>60</v>
      </c>
      <c r="T37" s="42">
        <v>10</v>
      </c>
      <c r="U37" s="44">
        <v>20</v>
      </c>
      <c r="V37" s="42">
        <v>30</v>
      </c>
      <c r="W37" s="44">
        <v>60</v>
      </c>
      <c r="X37" s="45">
        <f t="shared" si="1"/>
        <v>80</v>
      </c>
      <c r="Y37" s="46">
        <f t="shared" si="2"/>
        <v>160</v>
      </c>
      <c r="Z37" s="70"/>
      <c r="AA37" s="8">
        <f>-1+INDEX($B$2:$Z$41,ROW(A36),MATCH($C$1,$B$2:$Z$2,0))/INDEX($B$2:$Z$41,ROW(A36),MATCH($B$1,$B$2:$Z$2,0))</f>
        <v>-0.47358699667528625</v>
      </c>
      <c r="AB37" s="9">
        <f>-1+INDEX($B$2:$Z$41,ROW(A36),MATCH($C$1,$B$2:$Z$2,0)+1)/INDEX($B$2:$Z$41,ROW(A36),MATCH($B$1,$B$2:$Z$2,0)+1)</f>
        <v>-0.3255157101750239</v>
      </c>
    </row>
    <row r="38" spans="1:28" ht="16.5" thickBot="1" x14ac:dyDescent="0.3">
      <c r="A38" s="5" t="s">
        <v>3</v>
      </c>
      <c r="B38" s="13">
        <v>643</v>
      </c>
      <c r="C38" s="14">
        <v>1179215</v>
      </c>
      <c r="D38" s="6">
        <v>643</v>
      </c>
      <c r="E38" s="6">
        <v>1179215</v>
      </c>
      <c r="F38" s="13">
        <v>110</v>
      </c>
      <c r="G38" s="18">
        <v>170094</v>
      </c>
      <c r="H38" s="13">
        <v>136</v>
      </c>
      <c r="I38" s="14">
        <v>224116</v>
      </c>
      <c r="J38" s="13">
        <v>134</v>
      </c>
      <c r="K38" s="14">
        <v>262910</v>
      </c>
      <c r="L38" s="13">
        <v>135</v>
      </c>
      <c r="M38" s="14">
        <v>212829</v>
      </c>
      <c r="N38" s="24">
        <f t="shared" si="3"/>
        <v>515</v>
      </c>
      <c r="O38" s="25">
        <f t="shared" si="0"/>
        <v>869949</v>
      </c>
      <c r="P38" s="42">
        <v>10</v>
      </c>
      <c r="Q38" s="43">
        <v>20</v>
      </c>
      <c r="R38" s="42">
        <v>30</v>
      </c>
      <c r="S38" s="44">
        <v>60</v>
      </c>
      <c r="T38" s="42">
        <v>10</v>
      </c>
      <c r="U38" s="44">
        <v>20</v>
      </c>
      <c r="V38" s="42">
        <v>30</v>
      </c>
      <c r="W38" s="44">
        <v>60</v>
      </c>
      <c r="X38" s="45">
        <f t="shared" si="1"/>
        <v>80</v>
      </c>
      <c r="Y38" s="46">
        <f t="shared" si="2"/>
        <v>160</v>
      </c>
      <c r="Z38" s="70"/>
      <c r="AA38" s="8">
        <f>-1+INDEX($B$2:$Z$41,ROW(A37),MATCH($C$1,$B$2:$Z$2,0))/INDEX($B$2:$Z$41,ROW(A37),MATCH($B$1,$B$2:$Z$2,0))</f>
        <v>-0.19906687402799383</v>
      </c>
      <c r="AB38" s="9">
        <f>-1+INDEX($B$2:$Z$41,ROW(A37),MATCH($C$1,$B$2:$Z$2,0)+1)/INDEX($B$2:$Z$41,ROW(A37),MATCH($B$1,$B$2:$Z$2,0)+1)</f>
        <v>-0.26226430294729963</v>
      </c>
    </row>
    <row r="39" spans="1:28" ht="16.5" thickBot="1" x14ac:dyDescent="0.3">
      <c r="A39" s="5" t="s">
        <v>2</v>
      </c>
      <c r="B39" s="13">
        <v>1805</v>
      </c>
      <c r="C39" s="14">
        <v>485694</v>
      </c>
      <c r="D39" s="6">
        <v>1805</v>
      </c>
      <c r="E39" s="6">
        <v>485694</v>
      </c>
      <c r="F39" s="13">
        <v>142</v>
      </c>
      <c r="G39" s="18">
        <v>48765</v>
      </c>
      <c r="H39" s="13">
        <v>266</v>
      </c>
      <c r="I39" s="14">
        <v>82744</v>
      </c>
      <c r="J39" s="13">
        <v>214</v>
      </c>
      <c r="K39" s="14">
        <v>61794</v>
      </c>
      <c r="L39" s="13">
        <v>271</v>
      </c>
      <c r="M39" s="14">
        <v>90796</v>
      </c>
      <c r="N39" s="24">
        <f t="shared" si="3"/>
        <v>893</v>
      </c>
      <c r="O39" s="25">
        <f t="shared" si="0"/>
        <v>284099</v>
      </c>
      <c r="P39" s="42">
        <v>10</v>
      </c>
      <c r="Q39" s="43">
        <v>20</v>
      </c>
      <c r="R39" s="42">
        <v>30</v>
      </c>
      <c r="S39" s="44">
        <v>60</v>
      </c>
      <c r="T39" s="42">
        <v>10</v>
      </c>
      <c r="U39" s="44">
        <v>20</v>
      </c>
      <c r="V39" s="42">
        <v>30</v>
      </c>
      <c r="W39" s="44">
        <v>60</v>
      </c>
      <c r="X39" s="45">
        <f t="shared" si="1"/>
        <v>80</v>
      </c>
      <c r="Y39" s="46">
        <f t="shared" si="2"/>
        <v>160</v>
      </c>
      <c r="Z39" s="70"/>
      <c r="AA39" s="8">
        <f>-1+INDEX($B$2:$Z$41,ROW(A38),MATCH($C$1,$B$2:$Z$2,0))/INDEX($B$2:$Z$41,ROW(A38),MATCH($B$1,$B$2:$Z$2,0))</f>
        <v>-0.50526315789473686</v>
      </c>
      <c r="AB39" s="9">
        <f>-1+INDEX($B$2:$Z$41,ROW(A38),MATCH($C$1,$B$2:$Z$2,0)+1)/INDEX($B$2:$Z$41,ROW(A38),MATCH($B$1,$B$2:$Z$2,0)+1)</f>
        <v>-0.41506586451551797</v>
      </c>
    </row>
    <row r="40" spans="1:28" ht="16.5" thickBot="1" x14ac:dyDescent="0.3">
      <c r="A40" s="5" t="s">
        <v>1</v>
      </c>
      <c r="B40" s="13">
        <v>259</v>
      </c>
      <c r="C40" s="14">
        <v>145701</v>
      </c>
      <c r="D40" s="6">
        <v>259</v>
      </c>
      <c r="E40" s="6">
        <v>145701</v>
      </c>
      <c r="F40" s="13"/>
      <c r="G40" s="18"/>
      <c r="H40" s="13">
        <v>7</v>
      </c>
      <c r="I40" s="14">
        <v>23943</v>
      </c>
      <c r="J40" s="13">
        <v>3</v>
      </c>
      <c r="K40" s="14">
        <v>5577</v>
      </c>
      <c r="L40" s="13">
        <v>7</v>
      </c>
      <c r="M40" s="14">
        <v>37660</v>
      </c>
      <c r="N40" s="24">
        <f t="shared" si="3"/>
        <v>17</v>
      </c>
      <c r="O40" s="25">
        <f t="shared" si="0"/>
        <v>67180</v>
      </c>
      <c r="P40" s="42">
        <v>10</v>
      </c>
      <c r="Q40" s="43">
        <v>20</v>
      </c>
      <c r="R40" s="42">
        <v>30</v>
      </c>
      <c r="S40" s="44">
        <v>60</v>
      </c>
      <c r="T40" s="42">
        <v>10</v>
      </c>
      <c r="U40" s="44">
        <v>20</v>
      </c>
      <c r="V40" s="42">
        <v>30</v>
      </c>
      <c r="W40" s="44">
        <v>60</v>
      </c>
      <c r="X40" s="45">
        <f t="shared" si="1"/>
        <v>80</v>
      </c>
      <c r="Y40" s="46">
        <f t="shared" si="2"/>
        <v>160</v>
      </c>
      <c r="Z40" s="70"/>
      <c r="AA40" s="8">
        <f>-1+INDEX($B$2:$Z$41,ROW(A39),MATCH($C$1,$B$2:$Z$2,0))/INDEX($B$2:$Z$41,ROW(A39),MATCH($B$1,$B$2:$Z$2,0))</f>
        <v>-0.93436293436293438</v>
      </c>
      <c r="AB40" s="9">
        <f>-1+INDEX($B$2:$Z$41,ROW(A39),MATCH($C$1,$B$2:$Z$2,0)+1)/INDEX($B$2:$Z$41,ROW(A39),MATCH($B$1,$B$2:$Z$2,0)+1)</f>
        <v>-0.53891874455219935</v>
      </c>
    </row>
    <row r="41" spans="1:28" ht="16.5" thickBot="1" x14ac:dyDescent="0.3">
      <c r="A41" s="1" t="s">
        <v>0</v>
      </c>
      <c r="B41" s="15">
        <v>15174</v>
      </c>
      <c r="C41" s="16">
        <v>53533633</v>
      </c>
      <c r="D41" s="6">
        <v>15174</v>
      </c>
      <c r="E41" s="6">
        <v>53533633</v>
      </c>
      <c r="F41" s="15">
        <v>1719</v>
      </c>
      <c r="G41" s="20">
        <v>4989403</v>
      </c>
      <c r="H41" s="15">
        <v>3072</v>
      </c>
      <c r="I41" s="16">
        <v>10337846</v>
      </c>
      <c r="J41" s="15">
        <v>2000</v>
      </c>
      <c r="K41" s="16">
        <v>7742553</v>
      </c>
      <c r="L41" s="15">
        <v>2032</v>
      </c>
      <c r="M41" s="16">
        <v>6829782</v>
      </c>
      <c r="N41" s="24">
        <f t="shared" si="3"/>
        <v>8823</v>
      </c>
      <c r="O41" s="25">
        <f t="shared" si="0"/>
        <v>29899584</v>
      </c>
      <c r="P41" s="49">
        <v>10</v>
      </c>
      <c r="Q41" s="50">
        <v>20</v>
      </c>
      <c r="R41" s="49">
        <v>30</v>
      </c>
      <c r="S41" s="51">
        <v>60</v>
      </c>
      <c r="T41" s="49">
        <v>10</v>
      </c>
      <c r="U41" s="51">
        <v>20</v>
      </c>
      <c r="V41" s="49">
        <v>30</v>
      </c>
      <c r="W41" s="51">
        <v>60</v>
      </c>
      <c r="X41" s="45">
        <f t="shared" si="1"/>
        <v>80</v>
      </c>
      <c r="Y41" s="46">
        <f t="shared" si="2"/>
        <v>160</v>
      </c>
      <c r="Z41" s="70"/>
      <c r="AA41" s="8">
        <f>-1+INDEX($B$2:$Z$41,ROW(A40),MATCH($C$1,$B$2:$Z$2,0))/INDEX($B$2:$Z$41,ROW(A40),MATCH($B$1,$B$2:$Z$2,0))</f>
        <v>-0.41854487939897189</v>
      </c>
      <c r="AB41" s="9">
        <f>-1+INDEX($B$2:$Z$41,ROW(A40),MATCH($C$1,$B$2:$Z$2,0)+1)/INDEX($B$2:$Z$41,ROW(A40),MATCH($B$1,$B$2:$Z$2,0)+1)</f>
        <v>-0.44148038673183265</v>
      </c>
    </row>
  </sheetData>
  <mergeCells count="10">
    <mergeCell ref="AA1:AA4"/>
    <mergeCell ref="AB1:AB4"/>
    <mergeCell ref="B2:C2"/>
    <mergeCell ref="N2:O2"/>
    <mergeCell ref="X2:Y2"/>
    <mergeCell ref="F2:M2"/>
    <mergeCell ref="P2:W2"/>
    <mergeCell ref="N3:O3"/>
    <mergeCell ref="X3:Y3"/>
    <mergeCell ref="B3:C3"/>
  </mergeCells>
  <conditionalFormatting sqref="AA5:AB41">
    <cfRule type="cellIs" dxfId="0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2015-01-29T06:06:19Z</dcterms:modified>
</cp:coreProperties>
</file>