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<sst xmlns="http://schemas.openxmlformats.org/spreadsheetml/2006/main" count="16" uniqueCount="3">
  <si>
    <t>ps</t>
  </si>
  <si>
    <t>%</t>
  </si>
  <si>
    <t>bonus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</si>
</sst>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\,\ yy"/>
    <numFmt numFmtId="165" formatCode="[$-FC19]d\ mmmm\ yyyy\ &quot;г.&quot;"/>
    <numFmt numFmtId="166" formatCode="0.000"/>
  </numFmts>
  <fonts count="37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H6" sqref="H6:L6"/>
    </sheetView>
  </sheetViews>
  <sheetFormatPr defaultColWidth="9.140625" defaultRowHeight="15"/>
  <cols>
    <col min="1" max="1" width="10.7109375" style="0" bestFit="1" customWidth="1"/>
    <col min="4" max="5" width="11.421875" style="0" customWidth="1"/>
    <col min="6" max="6" width="9.7109375" style="0" customWidth="1"/>
    <col min="7" max="13" width="9.8515625" style="0" customWidth="1"/>
    <col min="16" max="16" width="10.140625" style="4" bestFit="1" customWidth="1"/>
  </cols>
  <sheetData>
    <row r="1" spans="1:5" ht="15">
      <c r="A1" s="1">
        <v>42027</v>
      </c>
      <c r="B1">
        <v>1000</v>
      </c>
      <c r="C1" t="s">
        <v>0</v>
      </c>
      <c r="D1" s="5">
        <f>MAX(A1-12,_XLL.КОНМЕСЯЦА(A1,-1))</f>
        <v>42015</v>
      </c>
      <c r="E1" s="5">
        <f>MIN(A1+2,_XLL.КОНМЕСЯЦА(A1,0))</f>
        <v>42029</v>
      </c>
    </row>
    <row r="2" spans="1:13" ht="15">
      <c r="A2" s="1">
        <v>42013</v>
      </c>
      <c r="B2">
        <v>1000</v>
      </c>
      <c r="C2" t="s">
        <v>0</v>
      </c>
      <c r="D2" s="5">
        <f aca="true" t="shared" si="0" ref="D2:D15">MAX(A2-12,_XLL.КОНМЕСЯЦА(A2,-1))</f>
        <v>42004</v>
      </c>
      <c r="E2" s="5">
        <f aca="true" t="shared" si="1" ref="E2:E15">MIN(A2+2,_XLL.КОНМЕСЯЦА(A2,0))</f>
        <v>42015</v>
      </c>
      <c r="G2" s="2">
        <v>42036</v>
      </c>
      <c r="H2" s="2">
        <v>42005</v>
      </c>
      <c r="I2" s="2">
        <v>41974</v>
      </c>
      <c r="J2" s="2">
        <v>41944</v>
      </c>
      <c r="K2" s="2">
        <v>41913</v>
      </c>
      <c r="L2" s="2">
        <v>41883</v>
      </c>
      <c r="M2" s="2">
        <v>42217</v>
      </c>
    </row>
    <row r="3" spans="1:12" ht="15">
      <c r="A3" s="1">
        <v>42004</v>
      </c>
      <c r="B3">
        <v>3</v>
      </c>
      <c r="C3" t="s">
        <v>1</v>
      </c>
      <c r="D3" s="5">
        <f t="shared" si="0"/>
        <v>41992</v>
      </c>
      <c r="E3" s="5">
        <f t="shared" si="1"/>
        <v>42004</v>
      </c>
      <c r="H3" s="3">
        <v>1785.7142857142858</v>
      </c>
      <c r="I3" s="3">
        <v>2214.285714285714</v>
      </c>
      <c r="J3" s="3">
        <v>2142.857142857143</v>
      </c>
      <c r="K3" s="3">
        <v>2214.285714285714</v>
      </c>
      <c r="L3" s="3">
        <v>2142.857142857143</v>
      </c>
    </row>
    <row r="4" spans="1:12" ht="15">
      <c r="A4" s="1">
        <v>41999</v>
      </c>
      <c r="B4">
        <v>1000</v>
      </c>
      <c r="C4" t="s">
        <v>0</v>
      </c>
      <c r="D4" s="5">
        <f t="shared" si="0"/>
        <v>41987</v>
      </c>
      <c r="E4" s="5">
        <f t="shared" si="1"/>
        <v>42001</v>
      </c>
      <c r="H4" s="6">
        <f>SUMPRODUCT((MONTH($A$1:$A$15)=MONTH(H2))*($C$1:$C$15="ps")*(_XLL.КОНМЕСЯЦА(H2,0)-TEXT(_XLL.КОНМЕСЯЦА(H2,0)-$A$1:$A$15-2,"0;\0")-(TEXT($A$1:$A$15-11-H2,"0;\0")+H2-1))/14*$B$1:$B$15)+SUMPRODUCT((MONTH($A$1:$A$15)=MONTH(G2))*($C$1:$C$15="ps")*(DAY($A$1:$A$15)&lt;12)*(12-DAY($A$1:$A$15))/14*$B$1:$B$15)+SUMPRODUCT((MONTH($A$1:$A$15)=MONTH(I2))*($C$1:$C$15="ps")*(MONTH($A$1:$A$15+2)=MONTH(H2))*(2+$A$1:$A$15-(H2-1))/14*$B$1:$B$15)</f>
        <v>1785.7142857142858</v>
      </c>
      <c r="I4" s="6">
        <f>SUMPRODUCT((MONTH($A$1:$A$15)=MONTH(I2))*($C$1:$C$15="ps")*(_XLL.КОНМЕСЯЦА(I2,0)-TEXT(_XLL.КОНМЕСЯЦА(I2,0)-$A$1:$A$15-2,"0;\0")-(TEXT($A$1:$A$15-11-I2,"0;\0")+I2-1))/14*$B$1:$B$15)+SUMPRODUCT((MONTH($A$1:$A$15)=MONTH(H2))*($C$1:$C$15="ps")*(DAY($A$1:$A$15)&lt;12)*(12-DAY($A$1:$A$15))/14*$B$1:$B$15)+SUMPRODUCT((MONTH($A$1:$A$15)=MONTH(J2))*($C$1:$C$15="ps")*(MONTH($A$1:$A$15+2)=MONTH(I2))*(2+$A$1:$A$15-(I2-1))/14*$B$1:$B$15)</f>
        <v>2214.285714285714</v>
      </c>
      <c r="J4" s="6">
        <f>SUMPRODUCT((MONTH($A$1:$A$15)=MONTH(J2))*($C$1:$C$15="ps")*(_XLL.КОНМЕСЯЦА(J2,0)-TEXT(_XLL.КОНМЕСЯЦА(J2,0)-$A$1:$A$15-2,"0;\0")-(TEXT($A$1:$A$15-11-J2,"0;\0")+J2-1))/14*$B$1:$B$15)+SUMPRODUCT((MONTH($A$1:$A$15)=MONTH(I2))*($C$1:$C$15="ps")*(DAY($A$1:$A$15)&lt;12)*(12-DAY($A$1:$A$15))/14*$B$1:$B$15)+SUMPRODUCT((MONTH($A$1:$A$15)=MONTH(K2))*($C$1:$C$15="ps")*(MONTH($A$1:$A$15+2)=MONTH(J2))*(2+$A$1:$A$15-(J2-1))/14*$B$1:$B$15)</f>
        <v>2142.8571428571427</v>
      </c>
      <c r="K4" s="6">
        <f>SUMPRODUCT((MONTH($A$1:$A$15)=MONTH(K2))*($C$1:$C$15="ps")*(_XLL.КОНМЕСЯЦА(K2,0)-TEXT(_XLL.КОНМЕСЯЦА(K2,0)-$A$1:$A$15-2,"0;\0")-(TEXT($A$1:$A$15-11-K2,"0;\0")+K2-1))/14*$B$1:$B$15)+SUMPRODUCT((MONTH($A$1:$A$15)=MONTH(J2))*($C$1:$C$15="ps")*(DAY($A$1:$A$15)&lt;12)*(12-DAY($A$1:$A$15))/14*$B$1:$B$15)+SUMPRODUCT((MONTH($A$1:$A$15)=MONTH(L2))*($C$1:$C$15="ps")*(MONTH($A$1:$A$15+2)=MONTH(K2))*(2+$A$1:$A$15-(K2-1))/14*$B$1:$B$15)</f>
        <v>2214.285714285714</v>
      </c>
      <c r="L4" s="6">
        <f>SUMPRODUCT((MONTH($A$1:$A$15)=MONTH(L2))*($C$1:$C$15="ps")*(_XLL.КОНМЕСЯЦА(L2,0)-TEXT(_XLL.КОНМЕСЯЦА(L2,0)-$A$1:$A$15-2,"0;\0")-(TEXT($A$1:$A$15-11-L2,"0;\0")+L2-1))/14*$B$1:$B$15)+SUMPRODUCT((MONTH($A$1:$A$15)=MONTH(K2))*($C$1:$C$15="ps")*(DAY($A$1:$A$15)&lt;12)*(12-DAY($A$1:$A$15))/14*$B$1:$B$15)+SUMPRODUCT((MONTH($A$1:$A$15)=MONTH(M2))*($C$1:$C$15="ps")*(MONTH($A$1:$A$15+2)=MONTH(L2))*(2+$A$1:$A$15-(L2-1))/14*$B$1:$B$15)</f>
        <v>2142.857142857143</v>
      </c>
    </row>
    <row r="5" spans="1:12" ht="15">
      <c r="A5" s="1">
        <v>41985</v>
      </c>
      <c r="B5">
        <v>1000</v>
      </c>
      <c r="C5" t="s">
        <v>0</v>
      </c>
      <c r="D5" s="5">
        <f t="shared" si="0"/>
        <v>41973</v>
      </c>
      <c r="E5" s="5">
        <f t="shared" si="1"/>
        <v>41987</v>
      </c>
      <c r="H5" s="7">
        <f>SUMPRODUCT((MONTH($A$1:$A$15)=MONTH(H2))*($C$1:$C$15="ps")*($E$1:$E$15-$D$1:$D$15)/14*$B$1:$B$15)+SUMPRODUCT((MONTH($A$1:$A$15)=MONTH(G2))*($C$1:$C$15="ps")*(12-$A$1:$A$15+$D$1:$D$15)/14*$B$1:$B$15)+SUMPRODUCT((MONTH($A$1:$A$15)=MONTH(I2))*($C$1:$C$15="ps")*(2+$A$1:$A$15-$E$1:$E$15)/14*$B$1:$B$15)</f>
        <v>1785.7142857142858</v>
      </c>
      <c r="I5" s="7">
        <f>SUMPRODUCT((MONTH($A$1:$A$15)=MONTH(I2))*($C$1:$C$15="ps")*($E$1:$E$15-$D$1:$D$15)/14*$B$1:$B$15)+SUMPRODUCT((MONTH($A$1:$A$15)=MONTH(H2))*($C$1:$C$15="ps")*(12-$A$1:$A$15+$D$1:$D$15)/14*$B$1:$B$15)+SUMPRODUCT((MONTH($A$1:$A$15)=MONTH(J2))*($C$1:$C$15="ps")*(2+$A$1:$A$15-$E$1:$E$15)/14*$B$1:$B$15)</f>
        <v>2214.285714285714</v>
      </c>
      <c r="J5" s="7">
        <f>SUMPRODUCT((MONTH($A$1:$A$15)=MONTH(J2))*($C$1:$C$15="ps")*($E$1:$E$15-$D$1:$D$15)/14*$B$1:$B$15)+SUMPRODUCT((MONTH($A$1:$A$15)=MONTH(I2))*($C$1:$C$15="ps")*(12-$A$1:$A$15+$D$1:$D$15)/14*$B$1:$B$15)+SUMPRODUCT((MONTH($A$1:$A$15)=MONTH(K2))*($C$1:$C$15="ps")*(2+$A$1:$A$15-$E$1:$E$15)/14*$B$1:$B$15)</f>
        <v>2142.8571428571427</v>
      </c>
      <c r="K5" s="7">
        <f>SUMPRODUCT((MONTH($A$1:$A$15)=MONTH(K2))*($C$1:$C$15="ps")*($E$1:$E$15-$D$1:$D$15)/14*$B$1:$B$15)+SUMPRODUCT((MONTH($A$1:$A$15)=MONTH(J2))*($C$1:$C$15="ps")*(12-$A$1:$A$15+$D$1:$D$15)/14*$B$1:$B$15)+SUMPRODUCT((MONTH($A$1:$A$15)=MONTH(L2))*($C$1:$C$15="ps")*(2+$A$1:$A$15-$E$1:$E$15)/14*$B$1:$B$15)</f>
        <v>2214.285714285714</v>
      </c>
      <c r="L5" s="7">
        <f>SUMPRODUCT((MONTH($A$1:$A$15)=MONTH(L2))*($C$1:$C$15="ps")*($E$1:$E$15-$D$1:$D$15)/14*$B$1:$B$15)+SUMPRODUCT((MONTH($A$1:$A$15)=MONTH(K2))*($C$1:$C$15="ps")*(12-$A$1:$A$15+$D$1:$D$15)/14*$B$1:$B$15)+SUMPRODUCT((MONTH($A$1:$A$15)=MONTH(M2))*($C$1:$C$15="ps")*(2+$A$1:$A$15-$E$1:$E$15)/14*$B$1:$B$15)</f>
        <v>2142.857142857143</v>
      </c>
    </row>
    <row r="6" spans="1:12" ht="15">
      <c r="A6" s="1">
        <v>41976</v>
      </c>
      <c r="B6">
        <v>1500</v>
      </c>
      <c r="C6" t="s">
        <v>2</v>
      </c>
      <c r="D6" s="5">
        <f t="shared" si="0"/>
        <v>41973</v>
      </c>
      <c r="E6" s="5">
        <f t="shared" si="1"/>
        <v>41978</v>
      </c>
      <c r="H6" s="8">
        <f>SUMPRODUCT(($C1:$C15="ps")*$B1:$B15*((_XLL.КОНМЕСЯЦА($A1:$A15+2,-1)+1=H$2)*TEXT(DAY($A1:$A15+2),"[&gt;14]14;0")+(_XLL.КОНМЕСЯЦА($A1:$A15-12,-1)+1=H$2)*($A1:$A15+2&gt;_XLL.КОНМЕСЯЦА(H$2,0))*(_XLL.КОНМЕСЯЦА(H$2,0)-$A1:$A15+12))/14)</f>
        <v>1785.7142857142858</v>
      </c>
      <c r="I6" s="8">
        <f>SUMPRODUCT(($C1:$C15="ps")*$B1:$B15*((_XLL.КОНМЕСЯЦА($A1:$A15+2,-1)+1=I$2)*TEXT(DAY($A1:$A15+2),"[&gt;14]14;0")+(_XLL.КОНМЕСЯЦА($A1:$A15-12,-1)+1=I$2)*($A1:$A15+2&gt;_XLL.КОНМЕСЯЦА(I$2,0))*(_XLL.КОНМЕСЯЦА(I$2,0)-$A1:$A15+12))/14)</f>
        <v>2214.285714285714</v>
      </c>
      <c r="J6" s="8">
        <f>SUMPRODUCT(($C1:$C15="ps")*$B1:$B15*((_XLL.КОНМЕСЯЦА($A1:$A15+2,-1)+1=J$2)*TEXT(DAY($A1:$A15+2),"[&gt;14]14;0")+(_XLL.КОНМЕСЯЦА($A1:$A15-12,-1)+1=J$2)*($A1:$A15+2&gt;_XLL.КОНМЕСЯЦА(J$2,0))*(_XLL.КОНМЕСЯЦА(J$2,0)-$A1:$A15+12))/14)</f>
        <v>2142.8571428571427</v>
      </c>
      <c r="K6" s="8">
        <f>SUMPRODUCT(($C1:$C15="ps")*$B1:$B15*((_XLL.КОНМЕСЯЦА($A1:$A15+2,-1)+1=K$2)*TEXT(DAY($A1:$A15+2),"[&gt;14]14;0")+(_XLL.КОНМЕСЯЦА($A1:$A15-12,-1)+1=K$2)*($A1:$A15+2&gt;_XLL.КОНМЕСЯЦА(K$2,0))*(_XLL.КОНМЕСЯЦА(K$2,0)-$A1:$A15+12))/14)</f>
        <v>2214.285714285714</v>
      </c>
      <c r="L6" s="8">
        <f>SUMPRODUCT(($C1:$C15="ps")*$B1:$B15*((_XLL.КОНМЕСЯЦА($A1:$A15+2,-1)+1=L$2)*TEXT(DAY($A1:$A15+2),"[&gt;14]14;0")+(_XLL.КОНМЕСЯЦА($A1:$A15-12,-1)+1=L$2)*($A1:$A15+2&gt;_XLL.КОНМЕСЯЦА(L$2,0))*(_XLL.КОНМЕСЯЦА(L$2,0)-$A1:$A15+12))/14)</f>
        <v>2142.857142857143</v>
      </c>
    </row>
    <row r="7" spans="1:12" ht="15">
      <c r="A7" s="1">
        <v>41971</v>
      </c>
      <c r="B7">
        <v>1000</v>
      </c>
      <c r="C7" t="s">
        <v>0</v>
      </c>
      <c r="D7" s="5">
        <f t="shared" si="0"/>
        <v>41959</v>
      </c>
      <c r="E7" s="5">
        <f t="shared" si="1"/>
        <v>41973</v>
      </c>
      <c r="H7" t="b">
        <f>H6=H3</f>
        <v>1</v>
      </c>
      <c r="I7" t="b">
        <f>I6=I3</f>
        <v>1</v>
      </c>
      <c r="J7" t="b">
        <f>J6=J3</f>
        <v>1</v>
      </c>
      <c r="K7" t="b">
        <f>K6=K3</f>
        <v>1</v>
      </c>
      <c r="L7" t="b">
        <f>L6=L3</f>
        <v>1</v>
      </c>
    </row>
    <row r="8" spans="1:5" ht="15">
      <c r="A8" s="1">
        <v>41957</v>
      </c>
      <c r="B8">
        <v>1000</v>
      </c>
      <c r="C8" t="s">
        <v>0</v>
      </c>
      <c r="D8" s="5">
        <f t="shared" si="0"/>
        <v>41945</v>
      </c>
      <c r="E8" s="5">
        <f t="shared" si="1"/>
        <v>41959</v>
      </c>
    </row>
    <row r="9" spans="1:5" ht="15">
      <c r="A9" s="1">
        <v>41943</v>
      </c>
      <c r="B9">
        <v>1000</v>
      </c>
      <c r="C9" t="s">
        <v>0</v>
      </c>
      <c r="D9" s="5">
        <f t="shared" si="0"/>
        <v>41931</v>
      </c>
      <c r="E9" s="5">
        <f t="shared" si="1"/>
        <v>41943</v>
      </c>
    </row>
    <row r="10" spans="1:5" ht="15">
      <c r="A10" s="1">
        <v>41929</v>
      </c>
      <c r="B10">
        <v>1000</v>
      </c>
      <c r="C10" t="s">
        <v>0</v>
      </c>
      <c r="D10" s="5">
        <f t="shared" si="0"/>
        <v>41917</v>
      </c>
      <c r="E10" s="5">
        <f t="shared" si="1"/>
        <v>41931</v>
      </c>
    </row>
    <row r="11" spans="1:5" ht="15">
      <c r="A11" s="1">
        <v>41915</v>
      </c>
      <c r="B11">
        <v>1000</v>
      </c>
      <c r="C11" t="s">
        <v>0</v>
      </c>
      <c r="D11" s="5">
        <f t="shared" si="0"/>
        <v>41912</v>
      </c>
      <c r="E11" s="5">
        <f t="shared" si="1"/>
        <v>41917</v>
      </c>
    </row>
    <row r="12" spans="1:5" ht="15">
      <c r="A12" s="1">
        <v>41912</v>
      </c>
      <c r="B12">
        <v>3</v>
      </c>
      <c r="C12" t="s">
        <v>1</v>
      </c>
      <c r="D12" s="5">
        <f t="shared" si="0"/>
        <v>41900</v>
      </c>
      <c r="E12" s="5">
        <f t="shared" si="1"/>
        <v>41912</v>
      </c>
    </row>
    <row r="13" spans="1:5" ht="15">
      <c r="A13" s="1">
        <v>41901</v>
      </c>
      <c r="B13">
        <v>1000</v>
      </c>
      <c r="C13" t="s">
        <v>0</v>
      </c>
      <c r="D13" s="5">
        <f t="shared" si="0"/>
        <v>41889</v>
      </c>
      <c r="E13" s="5">
        <f t="shared" si="1"/>
        <v>41903</v>
      </c>
    </row>
    <row r="14" spans="1:5" ht="15">
      <c r="A14" s="1">
        <v>41887</v>
      </c>
      <c r="B14">
        <v>1000</v>
      </c>
      <c r="C14" t="s">
        <v>0</v>
      </c>
      <c r="D14" s="5">
        <f t="shared" si="0"/>
        <v>41882</v>
      </c>
      <c r="E14" s="5">
        <f t="shared" si="1"/>
        <v>41889</v>
      </c>
    </row>
    <row r="15" spans="1:5" ht="15">
      <c r="A15" s="1">
        <v>41873</v>
      </c>
      <c r="B15">
        <v>1000</v>
      </c>
      <c r="C15" t="s">
        <v>0</v>
      </c>
      <c r="D15" s="5">
        <f t="shared" si="0"/>
        <v>41861</v>
      </c>
      <c r="E15" s="5">
        <f t="shared" si="1"/>
        <v>41875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B3" sqref="B3:F3"/>
    </sheetView>
  </sheetViews>
  <sheetFormatPr defaultColWidth="9.140625" defaultRowHeight="15"/>
  <cols>
    <col min="2" max="2" width="9.140625" style="0" customWidth="1"/>
  </cols>
  <sheetData>
    <row r="1" spans="2:6" ht="15">
      <c r="B1" s="2">
        <f>_XLL.ДАТАМЕС(C1,1)</f>
        <v>42005</v>
      </c>
      <c r="C1" s="2">
        <f>_XLL.ДАТАМЕС(D1,1)</f>
        <v>41974</v>
      </c>
      <c r="D1" s="2">
        <f>_XLL.ДАТАМЕС(E1,1)</f>
        <v>41944</v>
      </c>
      <c r="E1" s="2">
        <f>_XLL.ДАТАМЕС(F1,1)</f>
        <v>41913</v>
      </c>
      <c r="F1" s="2">
        <v>41883</v>
      </c>
    </row>
    <row r="2" spans="2:6" ht="15">
      <c r="B2" s="3">
        <f>11/14*Sheet1!B2+Sheet1!B1</f>
        <v>1785.7142857142858</v>
      </c>
      <c r="C2" s="3">
        <f>Sheet1!B5+Sheet1!B4+3/14*Sheet1!B2</f>
        <v>2214.285714285714</v>
      </c>
      <c r="D2" s="3">
        <f>2/14*Sheet1!B9+Sheet1!B8+Sheet1!B7</f>
        <v>2142.857142857143</v>
      </c>
      <c r="E2" s="3">
        <f>5/14*Sheet1!B11+Sheet1!B10+12/14*Sheet1!B9</f>
        <v>2214.285714285714</v>
      </c>
      <c r="F2" s="3">
        <f>7/14*Sheet1!B14+Sheet1!B13+9/14*Sheet1!B11</f>
        <v>2142.857142857143</v>
      </c>
    </row>
    <row r="3" spans="1:6" ht="15">
      <c r="A3" t="s">
        <v>0</v>
      </c>
      <c r="B3">
        <f>_xlfn.SUMIFS(Sheet1!$B:$B,Sheet1!$A:$A,"&gt;="&amp;B$1,Sheet1!$A:$A,"&lt;="&amp;_XLL.КОНМЕСЯЦА(B$1,0),Sheet1!$C:$C,"="&amp;$A3)</f>
        <v>2000</v>
      </c>
      <c r="C3">
        <f>_xlfn.SUMIFS(Sheet1!$B:$B,Sheet1!$A:$A,"&gt;="&amp;C$1,Sheet1!$A:$A,"&lt;="&amp;_XLL.КОНМЕСЯЦА(C$1,0),Sheet1!$C:$C,"="&amp;$A3)</f>
        <v>2000</v>
      </c>
      <c r="D3">
        <f>_xlfn.SUMIFS(Sheet1!$B:$B,Sheet1!$A:$A,"&gt;="&amp;D$1,Sheet1!$A:$A,"&lt;="&amp;_XLL.КОНМЕСЯЦА(D$1,0),Sheet1!$C:$C,"="&amp;$A3)</f>
        <v>2000</v>
      </c>
      <c r="E3">
        <f>_xlfn.SUMIFS(Sheet1!$B:$B,Sheet1!$A:$A,"&gt;="&amp;E$1,Sheet1!$A:$A,"&lt;="&amp;_XLL.КОНМЕСЯЦА(E$1,0),Sheet1!$C:$C,"="&amp;$A3)</f>
        <v>3000</v>
      </c>
      <c r="F3">
        <f>_xlfn.SUMIFS(Sheet1!$B:$B,Sheet1!$A:$A,"&gt;="&amp;F$1,Sheet1!$A:$A,"&lt;="&amp;_XLL.КОНМЕСЯЦА(F$1,0),Sheet1!$C:$C,"="&amp;$A3)</f>
        <v>2000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2015-01-29T14:13:12Z</dcterms:created>
  <dcterms:modified xsi:type="dcterms:W3CDTF">2015-01-30T08:02:42Z</dcterms:modified>
  <cp:category/>
  <cp:version/>
  <cp:contentType/>
  <cp:contentStatus/>
</cp:coreProperties>
</file>