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8" i="1" l="1" a="1"/>
  <c r="H8" i="1" s="1"/>
  <c r="G8" i="1"/>
  <c r="J8" i="1"/>
  <c r="K8" i="1"/>
  <c r="I8" i="1" l="1"/>
  <c r="L8" i="1"/>
  <c r="I7" i="1"/>
  <c r="J7" i="1"/>
  <c r="K7" i="1"/>
  <c r="L7" i="1"/>
  <c r="H7" i="1"/>
  <c r="I10" i="1"/>
  <c r="J10" i="1"/>
  <c r="K10" i="1"/>
  <c r="L10" i="1"/>
  <c r="H10" i="1"/>
  <c r="H5" i="1"/>
  <c r="J5" i="1"/>
  <c r="K5" i="1"/>
  <c r="L5" i="1"/>
  <c r="I5" i="1"/>
</calcChain>
</file>

<file path=xl/sharedStrings.xml><?xml version="1.0" encoding="utf-8"?>
<sst xmlns="http://schemas.openxmlformats.org/spreadsheetml/2006/main" count="18" uniqueCount="5">
  <si>
    <t>ps</t>
  </si>
  <si>
    <t>%</t>
  </si>
  <si>
    <t>Pelena</t>
  </si>
  <si>
    <t>_Boroda_</t>
  </si>
  <si>
    <t>krosav4ig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</si>
</sst>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2" fontId="0" fillId="2" borderId="0" xfId="0" applyNumberFormat="1" applyFill="1"/>
    <xf numFmtId="14" fontId="0" fillId="0" borderId="0" xfId="0" applyNumberFormat="1" applyFill="1"/>
    <xf numFmtId="2" fontId="0" fillId="0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H8" sqref="H8"/>
    </sheetView>
  </sheetViews>
  <sheetFormatPr defaultRowHeight="15" x14ac:dyDescent="0.25"/>
  <cols>
    <col min="1" max="1" width="10.7109375" bestFit="1" customWidth="1"/>
    <col min="4" max="5" width="11.42578125" customWidth="1"/>
    <col min="6" max="6" width="9.7109375" customWidth="1"/>
    <col min="7" max="13" width="9.85546875" customWidth="1"/>
    <col min="16" max="16" width="10.140625" style="4" bestFit="1" customWidth="1"/>
  </cols>
  <sheetData>
    <row r="1" spans="1:14" x14ac:dyDescent="0.25">
      <c r="A1" s="1"/>
      <c r="D1" s="6"/>
      <c r="E1" s="6"/>
    </row>
    <row r="2" spans="1:14" x14ac:dyDescent="0.25">
      <c r="A2" s="1">
        <v>42027</v>
      </c>
      <c r="B2">
        <v>1000</v>
      </c>
      <c r="C2" t="s">
        <v>0</v>
      </c>
      <c r="D2" s="6"/>
      <c r="E2" s="6"/>
    </row>
    <row r="3" spans="1:14" x14ac:dyDescent="0.25">
      <c r="A3" s="1">
        <v>42013</v>
      </c>
      <c r="B3">
        <v>1000</v>
      </c>
      <c r="C3" t="s">
        <v>0</v>
      </c>
      <c r="D3" s="6"/>
      <c r="E3" s="6"/>
      <c r="G3" s="2">
        <v>42036</v>
      </c>
      <c r="H3" s="2">
        <v>42005</v>
      </c>
      <c r="I3" s="2">
        <v>41974</v>
      </c>
      <c r="J3" s="2">
        <v>41944</v>
      </c>
      <c r="K3" s="2">
        <v>41913</v>
      </c>
      <c r="L3" s="2">
        <v>41883</v>
      </c>
      <c r="M3" s="2">
        <v>42217</v>
      </c>
    </row>
    <row r="4" spans="1:14" x14ac:dyDescent="0.25">
      <c r="A4" s="1">
        <v>42004</v>
      </c>
      <c r="B4">
        <v>3</v>
      </c>
      <c r="C4" t="s">
        <v>1</v>
      </c>
      <c r="D4" s="6"/>
      <c r="E4" s="6"/>
      <c r="H4" s="3">
        <v>1785.7142857142858</v>
      </c>
      <c r="I4" s="3">
        <v>2214.2857142857142</v>
      </c>
      <c r="J4" s="3">
        <v>2142.8571428571431</v>
      </c>
      <c r="K4" s="3">
        <v>2214.2857142857142</v>
      </c>
      <c r="L4" s="3">
        <v>2142.8571428571431</v>
      </c>
    </row>
    <row r="5" spans="1:14" x14ac:dyDescent="0.25">
      <c r="A5" s="1">
        <v>41999</v>
      </c>
      <c r="B5">
        <v>1000</v>
      </c>
      <c r="C5" t="s">
        <v>0</v>
      </c>
      <c r="D5" s="6"/>
      <c r="E5" s="6"/>
      <c r="H5" s="5">
        <f>SUMPRODUCT((MONTH($A$1:$A$16)=MONTH(H3))*($C$1:$C$16="ps")*(EOMONTH(H3,0)-TEXT(EOMONTH(H3,0)-$A$1:$A$16-2,"0;\0")-(TEXT($A$1:$A$16-11-H3,"0;\0")+H3-1))/14*$B$1:$B$16)+SUMPRODUCT((MONTH($A$1:$A$16)=MONTH(G3))*($C$1:$C$16="ps")*(DAY($A$1:$A$16)&lt;12)*(12-DAY($A$1:$A$16))/14*$B$1:$B$16)+SUMPRODUCT((MONTH($A$1:$A$16)=MONTH(I3))*($C$1:$C$16="ps")*(MONTH($A$1:$A$16+2)=MONTH(H3))*(2+$A$1:$A$16-(H3-1))/14*$B$1:$B$16)</f>
        <v>1785.7142857142858</v>
      </c>
      <c r="I5" s="5">
        <f>SUMPRODUCT((MONTH($A$1:$A$16)=MONTH(I3))*($C$1:$C$16="ps")*(EOMONTH(I3,0)-TEXT(EOMONTH(I3,0)-$A$1:$A$16-2,"0;\0")-(TEXT($A$1:$A$16-11-I3,"0;\0")+I3-1))/14*$B$1:$B$16)+SUMPRODUCT((MONTH($A$1:$A$16)=MONTH(H3))*($C$1:$C$16="ps")*(DAY($A$1:$A$16)&lt;12)*(12-DAY($A$1:$A$16))/14*$B$1:$B$16)+SUMPRODUCT((MONTH($A$1:$A$16)=MONTH(J3))*($C$1:$C$16="ps")*(MONTH($A$1:$A$16+2)=MONTH(I3))*(2+$A$1:$A$16-(I3-1))/14*$B$1:$B$16)</f>
        <v>-21607.142857142859</v>
      </c>
      <c r="J5" s="5">
        <f>SUMPRODUCT((MONTH($A$1:$A$16)=MONTH(J3))*($C$1:$C$16="ps")*(EOMONTH(J3,0)-TEXT(EOMONTH(J3,0)-$A$1:$A$16-2,"0;\0")-(TEXT($A$1:$A$16-11-J3,"0;\0")+J3-1))/14*$B$1:$B$16)+SUMPRODUCT((MONTH($A$1:$A$16)=MONTH(I3))*($C$1:$C$16="ps")*(DAY($A$1:$A$16)&lt;12)*(12-DAY($A$1:$A$16))/14*$B$1:$B$16)+SUMPRODUCT((MONTH($A$1:$A$16)=MONTH(K3))*($C$1:$C$16="ps")*(MONTH($A$1:$A$16+2)=MONTH(J3))*(2+$A$1:$A$16-(J3-1))/14*$B$1:$B$16)</f>
        <v>3107.1428571428569</v>
      </c>
      <c r="K5" s="5">
        <f>SUMPRODUCT((MONTH($A$1:$A$16)=MONTH(K3))*($C$1:$C$16="ps")*(EOMONTH(K3,0)-TEXT(EOMONTH(K3,0)-$A$1:$A$16-2,"0;\0")-(TEXT($A$1:$A$16-11-K3,"0;\0")+K3-1))/14*$B$1:$B$16)+SUMPRODUCT((MONTH($A$1:$A$16)=MONTH(J3))*($C$1:$C$16="ps")*(DAY($A$1:$A$16)&lt;12)*(12-DAY($A$1:$A$16))/14*$B$1:$B$16)+SUMPRODUCT((MONTH($A$1:$A$16)=MONTH(L3))*($C$1:$C$16="ps")*(MONTH($A$1:$A$16+2)=MONTH(K3))*(2+$A$1:$A$16-(K3-1))/14*$B$1:$B$16)</f>
        <v>2214.2857142857142</v>
      </c>
      <c r="L5" s="5">
        <f>SUMPRODUCT((MONTH($A$1:$A$16)=MONTH(L3))*($C$1:$C$16="ps")*(EOMONTH(L3,0)-TEXT(EOMONTH(L3,0)-$A$1:$A$16-2,"0;\0")-(TEXT($A$1:$A$16-11-L3,"0;\0")+L3-1))/14*$B$1:$B$16)+SUMPRODUCT((MONTH($A$1:$A$16)=MONTH(K3))*($C$1:$C$16="ps")*(DAY($A$1:$A$16)&lt;12)*(12-DAY($A$1:$A$16))/14*$B$1:$B$16)+SUMPRODUCT((MONTH($A$1:$A$16)=MONTH(M3))*($C$1:$C$16="ps")*(MONTH($A$1:$A$16+2)=MONTH(L3))*(2+$A$1:$A$16-(L3-1))/14*$B$1:$B$16)</f>
        <v>2142.8571428571431</v>
      </c>
      <c r="N5" t="s">
        <v>2</v>
      </c>
    </row>
    <row r="6" spans="1:14" x14ac:dyDescent="0.25">
      <c r="A6" s="1">
        <v>41985</v>
      </c>
      <c r="B6">
        <v>1000</v>
      </c>
      <c r="C6" t="s">
        <v>0</v>
      </c>
      <c r="D6" s="6"/>
      <c r="E6" s="6"/>
      <c r="H6" s="7"/>
      <c r="I6" s="7"/>
      <c r="J6" s="7"/>
      <c r="K6" s="7"/>
      <c r="L6" s="7"/>
    </row>
    <row r="7" spans="1:14" x14ac:dyDescent="0.25">
      <c r="A7" s="1">
        <v>41976</v>
      </c>
      <c r="B7">
        <v>1500</v>
      </c>
      <c r="C7" t="s">
        <v>0</v>
      </c>
      <c r="D7" s="6"/>
      <c r="E7" s="6"/>
      <c r="H7" s="3" t="e">
        <f>SUMPRODUCT(($C1:$C16="ps")*$B1:$B16*((EOMONTH($A1:$A16+2,-1)+1=H$3)*TEXT(DAY($A1:$A16+2),"[&gt;14]14;0")+(EOMONTH($A1:$A16-12,-1)+1=H$3)*($A1:$A16+2&gt;EOMONTH(H$3,0))*(EOMONTH(H$3,0)-$A1:$A16+12))/14)</f>
        <v>#NUM!</v>
      </c>
      <c r="I7" s="3" t="e">
        <f>SUMPRODUCT(($C1:$C16="ps")*$B1:$B16*((EOMONTH($A1:$A16+2,-1)+1=I$3)*TEXT(DAY($A1:$A16+2),"[&gt;14]14;0")+(EOMONTH($A1:$A16-12,-1)+1=I$3)*($A1:$A16+2&gt;EOMONTH(I$3,0))*(EOMONTH(I$3,0)-$A1:$A16+12))/14)</f>
        <v>#NUM!</v>
      </c>
      <c r="J7" s="3" t="e">
        <f>SUMPRODUCT(($C1:$C16="ps")*$B1:$B16*((EOMONTH($A1:$A16+2,-1)+1=J$3)*TEXT(DAY($A1:$A16+2),"[&gt;14]14;0")+(EOMONTH($A1:$A16-12,-1)+1=J$3)*($A1:$A16+2&gt;EOMONTH(J$3,0))*(EOMONTH(J$3,0)-$A1:$A16+12))/14)</f>
        <v>#NUM!</v>
      </c>
      <c r="K7" s="3" t="e">
        <f>SUMPRODUCT(($C1:$C16="ps")*$B1:$B16*((EOMONTH($A1:$A16+2,-1)+1=K$3)*TEXT(DAY($A1:$A16+2),"[&gt;14]14;0")+(EOMONTH($A1:$A16-12,-1)+1=K$3)*($A1:$A16+2&gt;EOMONTH(K$3,0))*(EOMONTH(K$3,0)-$A1:$A16+12))/14)</f>
        <v>#NUM!</v>
      </c>
      <c r="L7" s="3" t="e">
        <f>SUMPRODUCT(($C1:$C16="ps")*$B1:$B16*((EOMONTH($A1:$A16+2,-1)+1=L$3)*TEXT(DAY($A1:$A16+2),"[&gt;14]14;0")+(EOMONTH($A1:$A16-12,-1)+1=L$3)*($A1:$A16+2&gt;EOMONTH(L$3,0))*(EOMONTH(L$3,0)-$A1:$A16+12))/14)</f>
        <v>#NUM!</v>
      </c>
      <c r="N7" t="s">
        <v>3</v>
      </c>
    </row>
    <row r="8" spans="1:14" x14ac:dyDescent="0.25">
      <c r="A8" s="1">
        <v>41971</v>
      </c>
      <c r="B8">
        <v>1000</v>
      </c>
      <c r="C8" t="s">
        <v>0</v>
      </c>
      <c r="D8" s="6"/>
      <c r="E8" s="6"/>
      <c r="G8" s="8" t="e">
        <f t="array" ref="G8:L8">SUM(IF(ISNA(MATCH($A$2:$A$17,INT(DATEDIF(6,EOMONTH(EDATE(H3,-MONTH(H3)),0),"d")/7)*7+6+14*(ROW($2:$30)-1),)),,$B$2:$B$17)*((EOMONTH($A2:$A17+2,-1)+1=H$3)*TEXT(DAY($A2:$A17+2),"[&gt;14]14;0")+(EOMONTH($A2:$A17-12,-1)+1=H$3)*($A2:$A17+2&gt;EOMONTH(H$3,0))*(EOMONTH(H$3,0)-$A2:$A17+12))/14)</f>
        <v>#NUM!</v>
      </c>
      <c r="H8" s="8" t="e">
        <v>#NUM!</v>
      </c>
      <c r="I8" s="8" t="e">
        <v>#NUM!</v>
      </c>
      <c r="J8" s="8" t="e">
        <v>#NUM!</v>
      </c>
      <c r="K8" s="8" t="e">
        <v>#NUM!</v>
      </c>
      <c r="L8" s="8" t="e">
        <v>#NUM!</v>
      </c>
      <c r="M8" s="7"/>
      <c r="N8" s="7" t="s">
        <v>4</v>
      </c>
    </row>
    <row r="9" spans="1:14" x14ac:dyDescent="0.25">
      <c r="A9" s="1">
        <v>41957</v>
      </c>
      <c r="B9">
        <v>1000</v>
      </c>
      <c r="C9" t="s">
        <v>0</v>
      </c>
      <c r="D9" s="6"/>
      <c r="E9" s="6"/>
    </row>
    <row r="10" spans="1:14" x14ac:dyDescent="0.25">
      <c r="A10" s="1">
        <v>41943</v>
      </c>
      <c r="B10">
        <v>1000</v>
      </c>
      <c r="C10" t="s">
        <v>0</v>
      </c>
      <c r="D10" s="6"/>
      <c r="E10" s="6"/>
      <c r="H10" s="3">
        <f>11/14*$B$3+$B$1</f>
        <v>785.71428571428567</v>
      </c>
      <c r="I10" s="3">
        <f>B6+B5+3/14*$B$3</f>
        <v>2214.2857142857142</v>
      </c>
      <c r="J10" s="3">
        <f>2/14*B10+B9+B8</f>
        <v>2142.8571428571431</v>
      </c>
      <c r="K10" s="3">
        <f>5/14*B12+B11+12/14*B10</f>
        <v>2214.2857142857142</v>
      </c>
      <c r="L10" s="3">
        <f>7/14*B15+B14+9/14*B12</f>
        <v>2142.8571428571431</v>
      </c>
    </row>
    <row r="11" spans="1:14" x14ac:dyDescent="0.25">
      <c r="A11" s="1">
        <v>41929</v>
      </c>
      <c r="B11">
        <v>1000</v>
      </c>
      <c r="C11" t="s">
        <v>0</v>
      </c>
      <c r="D11" s="6"/>
      <c r="E11" s="6"/>
      <c r="I11">
        <v>750</v>
      </c>
      <c r="J11">
        <v>750</v>
      </c>
    </row>
    <row r="12" spans="1:14" x14ac:dyDescent="0.25">
      <c r="A12" s="1">
        <v>41915</v>
      </c>
      <c r="B12">
        <v>1000</v>
      </c>
      <c r="C12" t="s">
        <v>0</v>
      </c>
      <c r="D12" s="6"/>
      <c r="E12" s="6"/>
    </row>
    <row r="13" spans="1:14" x14ac:dyDescent="0.25">
      <c r="A13" s="1">
        <v>41912</v>
      </c>
      <c r="B13">
        <v>3</v>
      </c>
      <c r="C13" t="s">
        <v>1</v>
      </c>
      <c r="D13" s="6"/>
      <c r="E13" s="6"/>
    </row>
    <row r="14" spans="1:14" x14ac:dyDescent="0.25">
      <c r="A14" s="1">
        <v>41901</v>
      </c>
      <c r="B14">
        <v>1000</v>
      </c>
      <c r="C14" t="s">
        <v>0</v>
      </c>
      <c r="D14" s="6"/>
      <c r="E14" s="6"/>
    </row>
    <row r="15" spans="1:14" x14ac:dyDescent="0.25">
      <c r="A15" s="1">
        <v>41887</v>
      </c>
      <c r="B15">
        <v>1000</v>
      </c>
      <c r="C15" t="s">
        <v>0</v>
      </c>
      <c r="D15" s="6"/>
      <c r="E15" s="6"/>
    </row>
    <row r="16" spans="1:14" x14ac:dyDescent="0.25">
      <c r="A16" s="1">
        <v>41630</v>
      </c>
      <c r="B16">
        <v>1000</v>
      </c>
      <c r="C16" t="s">
        <v>0</v>
      </c>
      <c r="D16" s="6"/>
      <c r="E16" s="6"/>
    </row>
    <row r="17" spans="1:1" x14ac:dyDescent="0.25">
      <c r="A1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2015-01-30T17:01:25Z</dcterms:modified>
</cp:coreProperties>
</file>