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L10" i="1"/>
  <c r="AA29" l="1"/>
  <c r="J29" l="1"/>
  <c r="H29"/>
  <c r="D29"/>
  <c r="L28"/>
  <c r="I28"/>
  <c r="M28" s="1"/>
  <c r="Q28" s="1"/>
  <c r="L27"/>
  <c r="I27"/>
  <c r="M27" s="1"/>
  <c r="Q27" s="1"/>
  <c r="L26"/>
  <c r="I26"/>
  <c r="M26" s="1"/>
  <c r="Q26" s="1"/>
  <c r="L25"/>
  <c r="I25"/>
  <c r="M25" s="1"/>
  <c r="Q25" s="1"/>
  <c r="X29"/>
  <c r="L24"/>
  <c r="I24"/>
  <c r="M24" s="1"/>
  <c r="Q24" s="1"/>
  <c r="L23"/>
  <c r="I23"/>
  <c r="M23" s="1"/>
  <c r="Q23" s="1"/>
  <c r="L22"/>
  <c r="I22"/>
  <c r="M22" s="1"/>
  <c r="Q22" s="1"/>
  <c r="L21"/>
  <c r="I21"/>
  <c r="M21" s="1"/>
  <c r="Q21" s="1"/>
  <c r="L20"/>
  <c r="I20"/>
  <c r="M20" s="1"/>
  <c r="Q20" s="1"/>
  <c r="L19"/>
  <c r="I19"/>
  <c r="M19" s="1"/>
  <c r="Q19" s="1"/>
  <c r="L18"/>
  <c r="I18"/>
  <c r="M18" s="1"/>
  <c r="Q18" s="1"/>
  <c r="L17"/>
  <c r="I17"/>
  <c r="M17" s="1"/>
  <c r="Q17" s="1"/>
  <c r="L16"/>
  <c r="I16"/>
  <c r="M16" s="1"/>
  <c r="Q16" s="1"/>
  <c r="L15"/>
  <c r="I15"/>
  <c r="M15" s="1"/>
  <c r="Q15" s="1"/>
  <c r="L14"/>
  <c r="I14"/>
  <c r="M14" s="1"/>
  <c r="Q14" s="1"/>
  <c r="L13"/>
  <c r="I13"/>
  <c r="M13" s="1"/>
  <c r="Q13" s="1"/>
  <c r="L12"/>
  <c r="I12"/>
  <c r="M12" s="1"/>
  <c r="Q12" s="1"/>
  <c r="L11"/>
  <c r="I11"/>
  <c r="M11" s="1"/>
  <c r="N10"/>
  <c r="N29" s="1"/>
  <c r="I10"/>
  <c r="M10" s="1"/>
  <c r="U25" l="1"/>
  <c r="AE25"/>
  <c r="U26"/>
  <c r="AE26"/>
  <c r="U27"/>
  <c r="AE27"/>
  <c r="U28"/>
  <c r="AE28"/>
  <c r="U12"/>
  <c r="AE12"/>
  <c r="U13"/>
  <c r="AE13"/>
  <c r="U14"/>
  <c r="AE14"/>
  <c r="U15"/>
  <c r="AE15"/>
  <c r="U16"/>
  <c r="AE16"/>
  <c r="U17"/>
  <c r="AE17"/>
  <c r="U18"/>
  <c r="AE18"/>
  <c r="U19"/>
  <c r="AE19"/>
  <c r="U20"/>
  <c r="AE20"/>
  <c r="U21"/>
  <c r="AE21"/>
  <c r="U22"/>
  <c r="AE22"/>
  <c r="U23"/>
  <c r="AE23"/>
  <c r="U24"/>
  <c r="AE24"/>
  <c r="I29"/>
  <c r="Q11"/>
  <c r="U11" s="1"/>
  <c r="L29"/>
  <c r="T13"/>
  <c r="T15"/>
  <c r="T18"/>
  <c r="T12"/>
  <c r="T14"/>
  <c r="T16"/>
  <c r="V16" s="1"/>
  <c r="T17"/>
  <c r="T20"/>
  <c r="T26"/>
  <c r="T27"/>
  <c r="T28"/>
  <c r="V28" s="1"/>
  <c r="W29"/>
  <c r="T19"/>
  <c r="T21"/>
  <c r="T22"/>
  <c r="T23"/>
  <c r="V23" s="1"/>
  <c r="T24"/>
  <c r="T25"/>
  <c r="V19" l="1"/>
  <c r="AF19" s="1"/>
  <c r="V18"/>
  <c r="T11"/>
  <c r="AE11"/>
  <c r="V24"/>
  <c r="AF24" s="1"/>
  <c r="V17"/>
  <c r="AF17" s="1"/>
  <c r="AF23"/>
  <c r="V22"/>
  <c r="V21"/>
  <c r="AF21" s="1"/>
  <c r="V14"/>
  <c r="AF14" s="1"/>
  <c r="V12"/>
  <c r="V11"/>
  <c r="V15"/>
  <c r="V25"/>
  <c r="AF25" s="1"/>
  <c r="AF22"/>
  <c r="AG22" s="1"/>
  <c r="M29"/>
  <c r="Q10"/>
  <c r="U10" s="1"/>
  <c r="AF28"/>
  <c r="V27"/>
  <c r="AF27" s="1"/>
  <c r="AG27" s="1"/>
  <c r="V26"/>
  <c r="AF26" s="1"/>
  <c r="V20"/>
  <c r="AF20" s="1"/>
  <c r="AF16"/>
  <c r="AG16" s="1"/>
  <c r="AF12"/>
  <c r="AF18"/>
  <c r="AF15"/>
  <c r="V13"/>
  <c r="AF13" s="1"/>
  <c r="AF11" l="1"/>
  <c r="AG12"/>
  <c r="AE10"/>
  <c r="Q29"/>
  <c r="T10"/>
  <c r="T29" s="1"/>
  <c r="AG25" l="1"/>
  <c r="AG20"/>
  <c r="AG18"/>
  <c r="AE29"/>
  <c r="U29"/>
  <c r="V10"/>
  <c r="V29" s="1"/>
  <c r="AG15" l="1"/>
  <c r="AG13"/>
  <c r="AG21"/>
  <c r="AG19"/>
  <c r="AF10"/>
  <c r="AG26" l="1"/>
  <c r="AG23"/>
  <c r="AG24"/>
  <c r="AG14"/>
  <c r="AF29"/>
  <c r="AG28" l="1"/>
  <c r="AG17"/>
  <c r="AG10" l="1"/>
  <c r="AG11" l="1"/>
</calcChain>
</file>

<file path=xl/sharedStrings.xml><?xml version="1.0" encoding="utf-8"?>
<sst xmlns="http://schemas.openxmlformats.org/spreadsheetml/2006/main" count="85" uniqueCount="79">
  <si>
    <r>
      <t xml:space="preserve"> Предприятие: </t>
    </r>
    <r>
      <rPr>
        <b/>
        <i/>
        <sz val="12"/>
        <rFont val="Garamond"/>
        <family val="1"/>
        <charset val="204"/>
      </rPr>
      <t xml:space="preserve"> РИП ООО "Бухара-Каракуль"</t>
    </r>
  </si>
  <si>
    <t xml:space="preserve">Директор :-                                                         </t>
  </si>
  <si>
    <t xml:space="preserve">А У П </t>
  </si>
  <si>
    <t xml:space="preserve">Гл.бухгалтер:-                                                         </t>
  </si>
  <si>
    <t>№</t>
  </si>
  <si>
    <t>ФАМИЛИЯ ИМЯ ОТЧЕСТВО</t>
  </si>
  <si>
    <t>Занимаемая должность</t>
  </si>
  <si>
    <t>Месяч оклад</t>
  </si>
  <si>
    <t>с/но тарификация</t>
  </si>
  <si>
    <t>питание</t>
  </si>
  <si>
    <t>доплата</t>
  </si>
  <si>
    <t>Всего</t>
  </si>
  <si>
    <t>Отр дни</t>
  </si>
  <si>
    <t xml:space="preserve">    Н  А  Ч  И  С  Л  Е  Н  О </t>
  </si>
  <si>
    <t>ВСЕГО начисл.</t>
  </si>
  <si>
    <t>Всего нач. с нач.года</t>
  </si>
  <si>
    <t>Удерж.п/н с нач.года</t>
  </si>
  <si>
    <t>Начис. 1% пенс.ф</t>
  </si>
  <si>
    <t xml:space="preserve">У Д Е Р Ж А Н И Е </t>
  </si>
  <si>
    <t>Всего удержано</t>
  </si>
  <si>
    <t>ВСЕГО      к выдаче</t>
  </si>
  <si>
    <t>Подпись о получ.</t>
  </si>
  <si>
    <t>минималка</t>
  </si>
  <si>
    <t>часы</t>
  </si>
  <si>
    <t>сумма</t>
  </si>
  <si>
    <t>отр часы</t>
  </si>
  <si>
    <t>ойлик иш хаки</t>
  </si>
  <si>
    <t>отпускные</t>
  </si>
  <si>
    <t>п/налог</t>
  </si>
  <si>
    <t>п/н - 1%</t>
  </si>
  <si>
    <t xml:space="preserve">з/п за         пред м-ц </t>
  </si>
  <si>
    <t>на пластик счет зарплаты</t>
  </si>
  <si>
    <t>Рапорт Билайн</t>
  </si>
  <si>
    <t>за эл энергию</t>
  </si>
  <si>
    <t>ширкат</t>
  </si>
  <si>
    <t>суббот-ник</t>
  </si>
  <si>
    <t>штраф. Санкции</t>
  </si>
  <si>
    <t>дни</t>
  </si>
  <si>
    <t>Хамроев Бахриддин</t>
  </si>
  <si>
    <t>директор</t>
  </si>
  <si>
    <t>Абдуразокова Л.Р.</t>
  </si>
  <si>
    <t>мат.бухг-р</t>
  </si>
  <si>
    <t>Братухина Л.Р.</t>
  </si>
  <si>
    <t>пред.сов.дирек.</t>
  </si>
  <si>
    <t>Бозоров Зойир</t>
  </si>
  <si>
    <t>гл.бухгалтер</t>
  </si>
  <si>
    <t>Зияев Азиз</t>
  </si>
  <si>
    <t>расч.бух-р</t>
  </si>
  <si>
    <t>Сальников Дмитрий</t>
  </si>
  <si>
    <t>исп.директор</t>
  </si>
  <si>
    <t>Хитущенко Николай</t>
  </si>
  <si>
    <t>зам.директор</t>
  </si>
  <si>
    <t>Мачитидзе Давид</t>
  </si>
  <si>
    <t>зав.склад</t>
  </si>
  <si>
    <t>Хамидов Эркин</t>
  </si>
  <si>
    <t>нач.производ.</t>
  </si>
  <si>
    <t>Бузруков Рахмат</t>
  </si>
  <si>
    <t>нач. скц</t>
  </si>
  <si>
    <t>Хамидов Улугбек</t>
  </si>
  <si>
    <t>зам.по тех.без.</t>
  </si>
  <si>
    <t>Бобокулов Хайит</t>
  </si>
  <si>
    <t>О.Т.К.</t>
  </si>
  <si>
    <t>Файзуллаев Равшан</t>
  </si>
  <si>
    <t>снабженец</t>
  </si>
  <si>
    <t>Бозоров Альберт</t>
  </si>
  <si>
    <t>инженер ТБ</t>
  </si>
  <si>
    <t>Мухиддинов Тиламурод</t>
  </si>
  <si>
    <t>фин.дирек.</t>
  </si>
  <si>
    <t>Потапов Артём</t>
  </si>
  <si>
    <t>Николаев Павел</t>
  </si>
  <si>
    <t>Мамедова Сидика</t>
  </si>
  <si>
    <t>Кадирова Оля</t>
  </si>
  <si>
    <t>О.К. и кассир</t>
  </si>
  <si>
    <t>зарплата  за январь  2013 года</t>
  </si>
  <si>
    <t>перечисление за учебу</t>
  </si>
  <si>
    <t>6 % пф.</t>
  </si>
  <si>
    <r>
      <rPr>
        <sz val="8"/>
        <rFont val="Garamond"/>
        <family val="1"/>
        <charset val="204"/>
      </rPr>
      <t>за лич.авто.</t>
    </r>
    <r>
      <rPr>
        <sz val="8"/>
        <color indexed="51"/>
        <rFont val="Garamond"/>
        <family val="1"/>
        <charset val="204"/>
      </rPr>
      <t xml:space="preserve">  </t>
    </r>
  </si>
  <si>
    <t>c-до на                    1 января 2013г</t>
  </si>
  <si>
    <t xml:space="preserve"> 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</si>
</sst>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aramond"/>
      <family val="1"/>
      <charset val="204"/>
    </font>
    <font>
      <b/>
      <i/>
      <sz val="12"/>
      <name val="Garamond"/>
      <family val="1"/>
      <charset val="204"/>
    </font>
    <font>
      <sz val="11"/>
      <name val="Garamond"/>
      <family val="1"/>
    </font>
    <font>
      <sz val="10"/>
      <name val="Arial"/>
      <family val="2"/>
      <charset val="204"/>
    </font>
    <font>
      <sz val="11"/>
      <color indexed="10"/>
      <name val="Garamond"/>
      <family val="1"/>
    </font>
    <font>
      <i/>
      <sz val="11"/>
      <name val="Garamond"/>
      <family val="1"/>
    </font>
    <font>
      <sz val="10"/>
      <name val="Garamond"/>
      <family val="1"/>
    </font>
    <font>
      <b/>
      <sz val="14"/>
      <name val="Garamond"/>
      <family val="1"/>
      <charset val="204"/>
    </font>
    <font>
      <sz val="9"/>
      <name val="Garamond"/>
      <family val="1"/>
    </font>
    <font>
      <b/>
      <i/>
      <sz val="14"/>
      <color indexed="10"/>
      <name val="Garamond"/>
      <family val="1"/>
    </font>
    <font>
      <i/>
      <sz val="10"/>
      <name val="Arial"/>
      <family val="2"/>
      <charset val="204"/>
    </font>
    <font>
      <b/>
      <sz val="8"/>
      <name val="Garamond"/>
      <family val="1"/>
      <charset val="204"/>
    </font>
    <font>
      <sz val="8"/>
      <name val="Garamond"/>
      <family val="1"/>
    </font>
    <font>
      <sz val="8"/>
      <color rgb="FFFFC000"/>
      <name val="Garamond"/>
      <family val="1"/>
      <charset val="204"/>
    </font>
    <font>
      <sz val="8"/>
      <name val="Garamond"/>
      <family val="1"/>
      <charset val="204"/>
    </font>
    <font>
      <sz val="8"/>
      <color indexed="51"/>
      <name val="Garamond"/>
      <family val="1"/>
      <charset val="204"/>
    </font>
    <font>
      <sz val="9"/>
      <color indexed="10"/>
      <name val="Garamond"/>
      <family val="1"/>
    </font>
    <font>
      <sz val="9"/>
      <color rgb="FFFF0000"/>
      <name val="Garamond"/>
      <family val="1"/>
    </font>
    <font>
      <sz val="8"/>
      <color rgb="FFFF0000"/>
      <name val="Garamond"/>
      <family val="1"/>
    </font>
    <font>
      <sz val="12"/>
      <name val="Garamond"/>
      <family val="1"/>
    </font>
    <font>
      <b/>
      <sz val="10"/>
      <name val="Garamond"/>
      <family val="1"/>
      <charset val="204"/>
    </font>
    <font>
      <sz val="10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2"/>
      <name val="Tahoma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Tahoma"/>
      <family val="2"/>
      <charset val="204"/>
    </font>
    <font>
      <sz val="10"/>
      <color rgb="FFFFC000"/>
      <name val="Tahoma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2" fillId="2" borderId="0" xfId="0" applyFont="1" applyFill="1" applyAlignment="1"/>
    <xf numFmtId="0" fontId="2" fillId="2" borderId="0" xfId="0" applyFont="1" applyFill="1"/>
    <xf numFmtId="0" fontId="4" fillId="2" borderId="0" xfId="0" applyFont="1" applyFill="1"/>
    <xf numFmtId="0" fontId="4" fillId="2" borderId="0" xfId="0" applyNumberFormat="1" applyFont="1" applyFill="1"/>
    <xf numFmtId="1" fontId="4" fillId="2" borderId="0" xfId="0" applyNumberFormat="1" applyFont="1" applyFill="1"/>
    <xf numFmtId="1" fontId="5" fillId="0" borderId="0" xfId="0" applyNumberFormat="1" applyFont="1" applyBorder="1"/>
    <xf numFmtId="0" fontId="6" fillId="2" borderId="0" xfId="0" applyFont="1" applyFill="1"/>
    <xf numFmtId="0" fontId="4" fillId="2" borderId="0" xfId="0" applyFont="1" applyFill="1" applyBorder="1"/>
    <xf numFmtId="165" fontId="0" fillId="0" borderId="0" xfId="1" applyNumberFormat="1" applyFont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2" fontId="4" fillId="2" borderId="0" xfId="0" applyNumberFormat="1" applyFont="1" applyFill="1"/>
    <xf numFmtId="2" fontId="7" fillId="2" borderId="0" xfId="0" applyNumberFormat="1" applyFont="1" applyFill="1"/>
    <xf numFmtId="0" fontId="8" fillId="2" borderId="0" xfId="0" applyFont="1" applyFill="1" applyBorder="1" applyAlignment="1">
      <alignment horizontal="centerContinuous"/>
    </xf>
    <xf numFmtId="0" fontId="7" fillId="2" borderId="0" xfId="0" applyFont="1" applyFill="1"/>
    <xf numFmtId="3" fontId="4" fillId="2" borderId="0" xfId="0" applyNumberFormat="1" applyFont="1" applyFill="1"/>
    <xf numFmtId="0" fontId="9" fillId="2" borderId="0" xfId="0" applyFont="1" applyFill="1" applyBorder="1" applyAlignment="1">
      <alignment horizontal="centerContinuous"/>
    </xf>
    <xf numFmtId="0" fontId="7" fillId="2" borderId="0" xfId="0" applyNumberFormat="1" applyFont="1" applyFill="1"/>
    <xf numFmtId="2" fontId="10" fillId="2" borderId="0" xfId="0" applyNumberFormat="1" applyFont="1" applyFill="1"/>
    <xf numFmtId="0" fontId="4" fillId="0" borderId="0" xfId="0" applyFont="1" applyBorder="1"/>
    <xf numFmtId="165" fontId="11" fillId="0" borderId="0" xfId="1" applyNumberFormat="1" applyFont="1" applyBorder="1" applyAlignment="1">
      <alignment horizontal="left"/>
    </xf>
    <xf numFmtId="0" fontId="12" fillId="0" borderId="0" xfId="0" applyFont="1"/>
    <xf numFmtId="2" fontId="11" fillId="0" borderId="0" xfId="0" applyNumberFormat="1" applyFont="1" applyBorder="1" applyAlignment="1">
      <alignment horizontal="center"/>
    </xf>
    <xf numFmtId="2" fontId="8" fillId="0" borderId="0" xfId="0" applyNumberFormat="1" applyFont="1" applyBorder="1"/>
    <xf numFmtId="1" fontId="8" fillId="2" borderId="3" xfId="0" applyNumberFormat="1" applyFont="1" applyFill="1" applyBorder="1" applyAlignment="1">
      <alignment horizontal="center" vertical="center" wrapText="1"/>
    </xf>
    <xf numFmtId="1" fontId="14" fillId="2" borderId="14" xfId="0" applyNumberFormat="1" applyFont="1" applyFill="1" applyBorder="1" applyAlignment="1">
      <alignment horizontal="center" vertical="center" wrapText="1"/>
    </xf>
    <xf numFmtId="2" fontId="21" fillId="0" borderId="0" xfId="0" applyNumberFormat="1" applyFont="1" applyBorder="1"/>
    <xf numFmtId="1" fontId="22" fillId="2" borderId="14" xfId="0" applyNumberFormat="1" applyFont="1" applyFill="1" applyBorder="1" applyAlignment="1">
      <alignment horizontal="center"/>
    </xf>
    <xf numFmtId="1" fontId="22" fillId="3" borderId="14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" fontId="23" fillId="2" borderId="15" xfId="0" applyNumberFormat="1" applyFont="1" applyFill="1" applyBorder="1" applyAlignment="1">
      <alignment horizontal="center"/>
    </xf>
    <xf numFmtId="0" fontId="23" fillId="0" borderId="16" xfId="0" applyFont="1" applyBorder="1"/>
    <xf numFmtId="165" fontId="23" fillId="0" borderId="16" xfId="1" applyNumberFormat="1" applyFont="1" applyBorder="1" applyAlignment="1">
      <alignment horizontal="left"/>
    </xf>
    <xf numFmtId="165" fontId="23" fillId="2" borderId="17" xfId="1" applyNumberFormat="1" applyFont="1" applyFill="1" applyBorder="1" applyAlignment="1">
      <alignment horizontal="left"/>
    </xf>
    <xf numFmtId="165" fontId="23" fillId="2" borderId="15" xfId="1" applyNumberFormat="1" applyFont="1" applyFill="1" applyBorder="1" applyAlignment="1">
      <alignment horizontal="left"/>
    </xf>
    <xf numFmtId="165" fontId="23" fillId="2" borderId="16" xfId="1" applyNumberFormat="1" applyFont="1" applyFill="1" applyBorder="1" applyAlignment="1">
      <alignment horizontal="left"/>
    </xf>
    <xf numFmtId="165" fontId="24" fillId="2" borderId="16" xfId="1" applyNumberFormat="1" applyFont="1" applyFill="1" applyBorder="1" applyAlignment="1">
      <alignment horizontal="left"/>
    </xf>
    <xf numFmtId="165" fontId="23" fillId="0" borderId="16" xfId="1" applyNumberFormat="1" applyFont="1" applyFill="1" applyBorder="1" applyAlignment="1">
      <alignment horizontal="left"/>
    </xf>
    <xf numFmtId="165" fontId="24" fillId="3" borderId="16" xfId="1" applyNumberFormat="1" applyFont="1" applyFill="1" applyBorder="1" applyAlignment="1">
      <alignment horizontal="left"/>
    </xf>
    <xf numFmtId="165" fontId="25" fillId="2" borderId="16" xfId="1" applyNumberFormat="1" applyFont="1" applyFill="1" applyBorder="1" applyAlignment="1">
      <alignment horizontal="left"/>
    </xf>
    <xf numFmtId="165" fontId="24" fillId="0" borderId="15" xfId="1" applyNumberFormat="1" applyFont="1" applyBorder="1"/>
    <xf numFmtId="165" fontId="26" fillId="0" borderId="0" xfId="1" applyNumberFormat="1" applyFont="1"/>
    <xf numFmtId="165" fontId="27" fillId="2" borderId="16" xfId="1" applyNumberFormat="1" applyFont="1" applyFill="1" applyBorder="1" applyAlignment="1">
      <alignment horizontal="left"/>
    </xf>
    <xf numFmtId="1" fontId="23" fillId="0" borderId="16" xfId="0" applyNumberFormat="1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left" vertical="center" wrapText="1"/>
    </xf>
    <xf numFmtId="165" fontId="24" fillId="0" borderId="16" xfId="1" applyNumberFormat="1" applyFont="1" applyBorder="1" applyAlignment="1">
      <alignment horizontal="left"/>
    </xf>
    <xf numFmtId="165" fontId="23" fillId="0" borderId="0" xfId="0" applyNumberFormat="1" applyFont="1" applyBorder="1"/>
    <xf numFmtId="165" fontId="23" fillId="0" borderId="0" xfId="1" applyNumberFormat="1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166" fontId="23" fillId="2" borderId="16" xfId="1" applyNumberFormat="1" applyFont="1" applyFill="1" applyBorder="1" applyAlignment="1">
      <alignment horizontal="left"/>
    </xf>
    <xf numFmtId="165" fontId="24" fillId="0" borderId="16" xfId="1" applyNumberFormat="1" applyFont="1" applyBorder="1"/>
    <xf numFmtId="165" fontId="23" fillId="0" borderId="0" xfId="1" applyNumberFormat="1" applyFont="1" applyBorder="1"/>
    <xf numFmtId="9" fontId="0" fillId="0" borderId="0" xfId="0" applyNumberFormat="1"/>
    <xf numFmtId="165" fontId="28" fillId="0" borderId="16" xfId="1" applyNumberFormat="1" applyFont="1" applyBorder="1" applyAlignment="1">
      <alignment horizontal="left"/>
    </xf>
    <xf numFmtId="164" fontId="23" fillId="2" borderId="16" xfId="1" applyNumberFormat="1" applyFont="1" applyFill="1" applyBorder="1" applyAlignment="1">
      <alignment horizontal="left"/>
    </xf>
    <xf numFmtId="165" fontId="28" fillId="0" borderId="16" xfId="1" applyNumberFormat="1" applyFont="1" applyFill="1" applyBorder="1" applyAlignment="1">
      <alignment horizontal="left"/>
    </xf>
    <xf numFmtId="0" fontId="23" fillId="0" borderId="16" xfId="0" applyFont="1" applyFill="1" applyBorder="1"/>
    <xf numFmtId="0" fontId="23" fillId="0" borderId="16" xfId="0" applyFont="1" applyFill="1" applyBorder="1" applyAlignment="1">
      <alignment horizontal="left"/>
    </xf>
    <xf numFmtId="165" fontId="0" fillId="0" borderId="0" xfId="0" applyNumberFormat="1"/>
    <xf numFmtId="165" fontId="23" fillId="0" borderId="18" xfId="1" applyNumberFormat="1" applyFont="1" applyFill="1" applyBorder="1" applyAlignment="1">
      <alignment horizontal="left"/>
    </xf>
    <xf numFmtId="165" fontId="25" fillId="2" borderId="18" xfId="1" applyNumberFormat="1" applyFont="1" applyFill="1" applyBorder="1" applyAlignment="1">
      <alignment horizontal="left"/>
    </xf>
    <xf numFmtId="165" fontId="23" fillId="2" borderId="18" xfId="1" applyNumberFormat="1" applyFont="1" applyFill="1" applyBorder="1" applyAlignment="1">
      <alignment horizontal="left"/>
    </xf>
    <xf numFmtId="165" fontId="26" fillId="0" borderId="0" xfId="0" applyNumberFormat="1" applyFont="1"/>
    <xf numFmtId="165" fontId="29" fillId="0" borderId="0" xfId="0" applyNumberFormat="1" applyFont="1"/>
    <xf numFmtId="165" fontId="29" fillId="0" borderId="0" xfId="1" applyNumberFormat="1" applyFont="1" applyAlignment="1">
      <alignment horizontal="left"/>
    </xf>
    <xf numFmtId="165" fontId="23" fillId="0" borderId="0" xfId="0" applyNumberFormat="1" applyFont="1" applyFill="1" applyBorder="1"/>
    <xf numFmtId="0" fontId="23" fillId="0" borderId="15" xfId="0" applyFont="1" applyBorder="1"/>
    <xf numFmtId="165" fontId="23" fillId="0" borderId="15" xfId="1" applyNumberFormat="1" applyFont="1" applyBorder="1" applyAlignment="1">
      <alignment horizontal="left"/>
    </xf>
    <xf numFmtId="165" fontId="24" fillId="2" borderId="15" xfId="1" applyNumberFormat="1" applyFont="1" applyFill="1" applyBorder="1" applyAlignment="1">
      <alignment horizontal="left"/>
    </xf>
    <xf numFmtId="165" fontId="23" fillId="0" borderId="15" xfId="1" applyNumberFormat="1" applyFont="1" applyFill="1" applyBorder="1" applyAlignment="1">
      <alignment horizontal="left"/>
    </xf>
    <xf numFmtId="165" fontId="24" fillId="3" borderId="15" xfId="1" applyNumberFormat="1" applyFont="1" applyFill="1" applyBorder="1" applyAlignment="1">
      <alignment horizontal="left"/>
    </xf>
    <xf numFmtId="165" fontId="25" fillId="2" borderId="15" xfId="1" applyNumberFormat="1" applyFont="1" applyFill="1" applyBorder="1" applyAlignment="1">
      <alignment horizontal="left"/>
    </xf>
    <xf numFmtId="165" fontId="27" fillId="2" borderId="15" xfId="1" applyNumberFormat="1" applyFont="1" applyFill="1" applyBorder="1" applyAlignment="1">
      <alignment horizontal="left"/>
    </xf>
    <xf numFmtId="165" fontId="29" fillId="0" borderId="15" xfId="1" applyNumberFormat="1" applyFont="1" applyBorder="1"/>
    <xf numFmtId="165" fontId="5" fillId="0" borderId="0" xfId="0" applyNumberFormat="1" applyFont="1"/>
    <xf numFmtId="165" fontId="4" fillId="2" borderId="0" xfId="0" applyNumberFormat="1" applyFont="1" applyFill="1"/>
    <xf numFmtId="165" fontId="30" fillId="0" borderId="0" xfId="0" applyNumberFormat="1" applyFont="1"/>
    <xf numFmtId="0" fontId="4" fillId="2" borderId="0" xfId="0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1" fontId="15" fillId="0" borderId="13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1" fontId="8" fillId="2" borderId="8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1" fontId="18" fillId="2" borderId="11" xfId="0" applyNumberFormat="1" applyFont="1" applyFill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1" fontId="10" fillId="2" borderId="13" xfId="0" applyNumberFormat="1" applyFont="1" applyFill="1" applyBorder="1" applyAlignment="1">
      <alignment horizontal="center" vertical="center" wrapText="1"/>
    </xf>
    <xf numFmtId="1" fontId="20" fillId="2" borderId="8" xfId="0" applyNumberFormat="1" applyFont="1" applyFill="1" applyBorder="1" applyAlignment="1">
      <alignment horizontal="center" vertical="center" wrapText="1"/>
    </xf>
    <xf numFmtId="1" fontId="20" fillId="2" borderId="13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center" vertical="center" wrapText="1"/>
    </xf>
    <xf numFmtId="1" fontId="8" fillId="3" borderId="1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/>
    <xf numFmtId="1" fontId="5" fillId="0" borderId="4" xfId="0" applyNumberFormat="1" applyFont="1" applyBorder="1"/>
    <xf numFmtId="1" fontId="8" fillId="2" borderId="4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 wrapText="1"/>
    </xf>
    <xf numFmtId="1" fontId="14" fillId="2" borderId="13" xfId="0" applyNumberFormat="1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 wrapText="1"/>
    </xf>
    <xf numFmtId="1" fontId="19" fillId="2" borderId="1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2"/>
  <sheetViews>
    <sheetView tabSelected="1" topLeftCell="O6" workbookViewId="0">
      <selection activeCell="O10" sqref="O10"/>
    </sheetView>
  </sheetViews>
  <sheetFormatPr defaultRowHeight="15"/>
  <cols>
    <col min="1" max="1" width="3" bestFit="1" customWidth="1"/>
    <col min="2" max="2" width="18" customWidth="1"/>
    <col min="3" max="3" width="14.140625" customWidth="1"/>
    <col min="4" max="4" width="10.42578125" customWidth="1"/>
    <col min="5" max="5" width="0.28515625" hidden="1" customWidth="1"/>
    <col min="6" max="6" width="9.140625" hidden="1" customWidth="1"/>
    <col min="7" max="7" width="0.140625" hidden="1" customWidth="1"/>
    <col min="8" max="8" width="10.42578125" customWidth="1"/>
    <col min="9" max="9" width="10.5703125" bestFit="1" customWidth="1"/>
    <col min="10" max="10" width="5.42578125" customWidth="1"/>
    <col min="11" max="11" width="13.28515625" hidden="1" customWidth="1"/>
    <col min="12" max="12" width="7" bestFit="1" customWidth="1"/>
    <col min="13" max="13" width="10.42578125" customWidth="1"/>
    <col min="14" max="14" width="10.42578125" hidden="1" customWidth="1"/>
    <col min="15" max="15" width="4.7109375" bestFit="1" customWidth="1"/>
    <col min="16" max="16" width="8" bestFit="1" customWidth="1"/>
    <col min="17" max="17" width="10.5703125" customWidth="1"/>
    <col min="18" max="18" width="7.85546875" hidden="1" customWidth="1"/>
    <col min="19" max="19" width="8.28515625" hidden="1" customWidth="1"/>
    <col min="21" max="21" width="11.5703125" bestFit="1" customWidth="1"/>
    <col min="23" max="23" width="11.42578125" customWidth="1"/>
    <col min="24" max="24" width="10.28515625" customWidth="1"/>
    <col min="25" max="25" width="12.140625" hidden="1" customWidth="1"/>
    <col min="26" max="26" width="12.5703125" hidden="1" customWidth="1"/>
    <col min="27" max="27" width="11" customWidth="1"/>
    <col min="28" max="28" width="6.42578125" hidden="1" customWidth="1"/>
    <col min="29" max="29" width="9" hidden="1" customWidth="1"/>
    <col min="30" max="30" width="6.7109375" hidden="1" customWidth="1"/>
    <col min="31" max="31" width="9" bestFit="1" customWidth="1"/>
    <col min="32" max="32" width="12.7109375" customWidth="1"/>
    <col min="33" max="33" width="12.42578125" customWidth="1"/>
    <col min="34" max="34" width="11.28515625" hidden="1" customWidth="1"/>
    <col min="35" max="35" width="12.5703125" bestFit="1" customWidth="1"/>
    <col min="36" max="36" width="11.5703125" bestFit="1" customWidth="1"/>
    <col min="37" max="37" width="10.28515625" style="9" bestFit="1" customWidth="1"/>
    <col min="38" max="38" width="12.85546875" bestFit="1" customWidth="1"/>
    <col min="40" max="40" width="10.28515625" bestFit="1" customWidth="1"/>
    <col min="257" max="257" width="3" bestFit="1" customWidth="1"/>
    <col min="258" max="258" width="18" customWidth="1"/>
    <col min="259" max="259" width="14.140625" customWidth="1"/>
    <col min="260" max="260" width="10.42578125" customWidth="1"/>
    <col min="261" max="263" width="0" hidden="1" customWidth="1"/>
    <col min="264" max="264" width="10.42578125" customWidth="1"/>
    <col min="265" max="265" width="10.5703125" bestFit="1" customWidth="1"/>
    <col min="266" max="266" width="5" customWidth="1"/>
    <col min="267" max="267" width="13.28515625" customWidth="1"/>
    <col min="268" max="268" width="7" bestFit="1" customWidth="1"/>
    <col min="269" max="270" width="10.42578125" customWidth="1"/>
    <col min="271" max="272" width="4.7109375" bestFit="1" customWidth="1"/>
    <col min="273" max="273" width="10.5703125" customWidth="1"/>
    <col min="274" max="275" width="0" hidden="1" customWidth="1"/>
    <col min="277" max="277" width="11.5703125" bestFit="1" customWidth="1"/>
    <col min="279" max="279" width="11.42578125" customWidth="1"/>
    <col min="280" max="280" width="10.28515625" customWidth="1"/>
    <col min="281" max="286" width="0" hidden="1" customWidth="1"/>
    <col min="287" max="287" width="9" bestFit="1" customWidth="1"/>
    <col min="288" max="288" width="12.7109375" customWidth="1"/>
    <col min="289" max="289" width="12.42578125" customWidth="1"/>
    <col min="290" max="290" width="0" hidden="1" customWidth="1"/>
    <col min="291" max="291" width="11.28515625" bestFit="1" customWidth="1"/>
    <col min="292" max="292" width="11.5703125" bestFit="1" customWidth="1"/>
    <col min="293" max="293" width="10.28515625" bestFit="1" customWidth="1"/>
    <col min="294" max="294" width="12.85546875" bestFit="1" customWidth="1"/>
    <col min="296" max="296" width="10.28515625" bestFit="1" customWidth="1"/>
    <col min="513" max="513" width="3" bestFit="1" customWidth="1"/>
    <col min="514" max="514" width="18" customWidth="1"/>
    <col min="515" max="515" width="14.140625" customWidth="1"/>
    <col min="516" max="516" width="10.42578125" customWidth="1"/>
    <col min="517" max="519" width="0" hidden="1" customWidth="1"/>
    <col min="520" max="520" width="10.42578125" customWidth="1"/>
    <col min="521" max="521" width="10.5703125" bestFit="1" customWidth="1"/>
    <col min="522" max="522" width="5" customWidth="1"/>
    <col min="523" max="523" width="13.28515625" customWidth="1"/>
    <col min="524" max="524" width="7" bestFit="1" customWidth="1"/>
    <col min="525" max="526" width="10.42578125" customWidth="1"/>
    <col min="527" max="528" width="4.7109375" bestFit="1" customWidth="1"/>
    <col min="529" max="529" width="10.5703125" customWidth="1"/>
    <col min="530" max="531" width="0" hidden="1" customWidth="1"/>
    <col min="533" max="533" width="11.5703125" bestFit="1" customWidth="1"/>
    <col min="535" max="535" width="11.42578125" customWidth="1"/>
    <col min="536" max="536" width="10.28515625" customWidth="1"/>
    <col min="537" max="542" width="0" hidden="1" customWidth="1"/>
    <col min="543" max="543" width="9" bestFit="1" customWidth="1"/>
    <col min="544" max="544" width="12.7109375" customWidth="1"/>
    <col min="545" max="545" width="12.42578125" customWidth="1"/>
    <col min="546" max="546" width="0" hidden="1" customWidth="1"/>
    <col min="547" max="547" width="11.28515625" bestFit="1" customWidth="1"/>
    <col min="548" max="548" width="11.5703125" bestFit="1" customWidth="1"/>
    <col min="549" max="549" width="10.28515625" bestFit="1" customWidth="1"/>
    <col min="550" max="550" width="12.85546875" bestFit="1" customWidth="1"/>
    <col min="552" max="552" width="10.28515625" bestFit="1" customWidth="1"/>
    <col min="769" max="769" width="3" bestFit="1" customWidth="1"/>
    <col min="770" max="770" width="18" customWidth="1"/>
    <col min="771" max="771" width="14.140625" customWidth="1"/>
    <col min="772" max="772" width="10.42578125" customWidth="1"/>
    <col min="773" max="775" width="0" hidden="1" customWidth="1"/>
    <col min="776" max="776" width="10.42578125" customWidth="1"/>
    <col min="777" max="777" width="10.5703125" bestFit="1" customWidth="1"/>
    <col min="778" max="778" width="5" customWidth="1"/>
    <col min="779" max="779" width="13.28515625" customWidth="1"/>
    <col min="780" max="780" width="7" bestFit="1" customWidth="1"/>
    <col min="781" max="782" width="10.42578125" customWidth="1"/>
    <col min="783" max="784" width="4.7109375" bestFit="1" customWidth="1"/>
    <col min="785" max="785" width="10.5703125" customWidth="1"/>
    <col min="786" max="787" width="0" hidden="1" customWidth="1"/>
    <col min="789" max="789" width="11.5703125" bestFit="1" customWidth="1"/>
    <col min="791" max="791" width="11.42578125" customWidth="1"/>
    <col min="792" max="792" width="10.28515625" customWidth="1"/>
    <col min="793" max="798" width="0" hidden="1" customWidth="1"/>
    <col min="799" max="799" width="9" bestFit="1" customWidth="1"/>
    <col min="800" max="800" width="12.7109375" customWidth="1"/>
    <col min="801" max="801" width="12.42578125" customWidth="1"/>
    <col min="802" max="802" width="0" hidden="1" customWidth="1"/>
    <col min="803" max="803" width="11.28515625" bestFit="1" customWidth="1"/>
    <col min="804" max="804" width="11.5703125" bestFit="1" customWidth="1"/>
    <col min="805" max="805" width="10.28515625" bestFit="1" customWidth="1"/>
    <col min="806" max="806" width="12.85546875" bestFit="1" customWidth="1"/>
    <col min="808" max="808" width="10.28515625" bestFit="1" customWidth="1"/>
    <col min="1025" max="1025" width="3" bestFit="1" customWidth="1"/>
    <col min="1026" max="1026" width="18" customWidth="1"/>
    <col min="1027" max="1027" width="14.140625" customWidth="1"/>
    <col min="1028" max="1028" width="10.42578125" customWidth="1"/>
    <col min="1029" max="1031" width="0" hidden="1" customWidth="1"/>
    <col min="1032" max="1032" width="10.42578125" customWidth="1"/>
    <col min="1033" max="1033" width="10.5703125" bestFit="1" customWidth="1"/>
    <col min="1034" max="1034" width="5" customWidth="1"/>
    <col min="1035" max="1035" width="13.28515625" customWidth="1"/>
    <col min="1036" max="1036" width="7" bestFit="1" customWidth="1"/>
    <col min="1037" max="1038" width="10.42578125" customWidth="1"/>
    <col min="1039" max="1040" width="4.7109375" bestFit="1" customWidth="1"/>
    <col min="1041" max="1041" width="10.5703125" customWidth="1"/>
    <col min="1042" max="1043" width="0" hidden="1" customWidth="1"/>
    <col min="1045" max="1045" width="11.5703125" bestFit="1" customWidth="1"/>
    <col min="1047" max="1047" width="11.42578125" customWidth="1"/>
    <col min="1048" max="1048" width="10.28515625" customWidth="1"/>
    <col min="1049" max="1054" width="0" hidden="1" customWidth="1"/>
    <col min="1055" max="1055" width="9" bestFit="1" customWidth="1"/>
    <col min="1056" max="1056" width="12.7109375" customWidth="1"/>
    <col min="1057" max="1057" width="12.42578125" customWidth="1"/>
    <col min="1058" max="1058" width="0" hidden="1" customWidth="1"/>
    <col min="1059" max="1059" width="11.28515625" bestFit="1" customWidth="1"/>
    <col min="1060" max="1060" width="11.5703125" bestFit="1" customWidth="1"/>
    <col min="1061" max="1061" width="10.28515625" bestFit="1" customWidth="1"/>
    <col min="1062" max="1062" width="12.85546875" bestFit="1" customWidth="1"/>
    <col min="1064" max="1064" width="10.28515625" bestFit="1" customWidth="1"/>
    <col min="1281" max="1281" width="3" bestFit="1" customWidth="1"/>
    <col min="1282" max="1282" width="18" customWidth="1"/>
    <col min="1283" max="1283" width="14.140625" customWidth="1"/>
    <col min="1284" max="1284" width="10.42578125" customWidth="1"/>
    <col min="1285" max="1287" width="0" hidden="1" customWidth="1"/>
    <col min="1288" max="1288" width="10.42578125" customWidth="1"/>
    <col min="1289" max="1289" width="10.5703125" bestFit="1" customWidth="1"/>
    <col min="1290" max="1290" width="5" customWidth="1"/>
    <col min="1291" max="1291" width="13.28515625" customWidth="1"/>
    <col min="1292" max="1292" width="7" bestFit="1" customWidth="1"/>
    <col min="1293" max="1294" width="10.42578125" customWidth="1"/>
    <col min="1295" max="1296" width="4.7109375" bestFit="1" customWidth="1"/>
    <col min="1297" max="1297" width="10.5703125" customWidth="1"/>
    <col min="1298" max="1299" width="0" hidden="1" customWidth="1"/>
    <col min="1301" max="1301" width="11.5703125" bestFit="1" customWidth="1"/>
    <col min="1303" max="1303" width="11.42578125" customWidth="1"/>
    <col min="1304" max="1304" width="10.28515625" customWidth="1"/>
    <col min="1305" max="1310" width="0" hidden="1" customWidth="1"/>
    <col min="1311" max="1311" width="9" bestFit="1" customWidth="1"/>
    <col min="1312" max="1312" width="12.7109375" customWidth="1"/>
    <col min="1313" max="1313" width="12.42578125" customWidth="1"/>
    <col min="1314" max="1314" width="0" hidden="1" customWidth="1"/>
    <col min="1315" max="1315" width="11.28515625" bestFit="1" customWidth="1"/>
    <col min="1316" max="1316" width="11.5703125" bestFit="1" customWidth="1"/>
    <col min="1317" max="1317" width="10.28515625" bestFit="1" customWidth="1"/>
    <col min="1318" max="1318" width="12.85546875" bestFit="1" customWidth="1"/>
    <col min="1320" max="1320" width="10.28515625" bestFit="1" customWidth="1"/>
    <col min="1537" max="1537" width="3" bestFit="1" customWidth="1"/>
    <col min="1538" max="1538" width="18" customWidth="1"/>
    <col min="1539" max="1539" width="14.140625" customWidth="1"/>
    <col min="1540" max="1540" width="10.42578125" customWidth="1"/>
    <col min="1541" max="1543" width="0" hidden="1" customWidth="1"/>
    <col min="1544" max="1544" width="10.42578125" customWidth="1"/>
    <col min="1545" max="1545" width="10.5703125" bestFit="1" customWidth="1"/>
    <col min="1546" max="1546" width="5" customWidth="1"/>
    <col min="1547" max="1547" width="13.28515625" customWidth="1"/>
    <col min="1548" max="1548" width="7" bestFit="1" customWidth="1"/>
    <col min="1549" max="1550" width="10.42578125" customWidth="1"/>
    <col min="1551" max="1552" width="4.7109375" bestFit="1" customWidth="1"/>
    <col min="1553" max="1553" width="10.5703125" customWidth="1"/>
    <col min="1554" max="1555" width="0" hidden="1" customWidth="1"/>
    <col min="1557" max="1557" width="11.5703125" bestFit="1" customWidth="1"/>
    <col min="1559" max="1559" width="11.42578125" customWidth="1"/>
    <col min="1560" max="1560" width="10.28515625" customWidth="1"/>
    <col min="1561" max="1566" width="0" hidden="1" customWidth="1"/>
    <col min="1567" max="1567" width="9" bestFit="1" customWidth="1"/>
    <col min="1568" max="1568" width="12.7109375" customWidth="1"/>
    <col min="1569" max="1569" width="12.42578125" customWidth="1"/>
    <col min="1570" max="1570" width="0" hidden="1" customWidth="1"/>
    <col min="1571" max="1571" width="11.28515625" bestFit="1" customWidth="1"/>
    <col min="1572" max="1572" width="11.5703125" bestFit="1" customWidth="1"/>
    <col min="1573" max="1573" width="10.28515625" bestFit="1" customWidth="1"/>
    <col min="1574" max="1574" width="12.85546875" bestFit="1" customWidth="1"/>
    <col min="1576" max="1576" width="10.28515625" bestFit="1" customWidth="1"/>
    <col min="1793" max="1793" width="3" bestFit="1" customWidth="1"/>
    <col min="1794" max="1794" width="18" customWidth="1"/>
    <col min="1795" max="1795" width="14.140625" customWidth="1"/>
    <col min="1796" max="1796" width="10.42578125" customWidth="1"/>
    <col min="1797" max="1799" width="0" hidden="1" customWidth="1"/>
    <col min="1800" max="1800" width="10.42578125" customWidth="1"/>
    <col min="1801" max="1801" width="10.5703125" bestFit="1" customWidth="1"/>
    <col min="1802" max="1802" width="5" customWidth="1"/>
    <col min="1803" max="1803" width="13.28515625" customWidth="1"/>
    <col min="1804" max="1804" width="7" bestFit="1" customWidth="1"/>
    <col min="1805" max="1806" width="10.42578125" customWidth="1"/>
    <col min="1807" max="1808" width="4.7109375" bestFit="1" customWidth="1"/>
    <col min="1809" max="1809" width="10.5703125" customWidth="1"/>
    <col min="1810" max="1811" width="0" hidden="1" customWidth="1"/>
    <col min="1813" max="1813" width="11.5703125" bestFit="1" customWidth="1"/>
    <col min="1815" max="1815" width="11.42578125" customWidth="1"/>
    <col min="1816" max="1816" width="10.28515625" customWidth="1"/>
    <col min="1817" max="1822" width="0" hidden="1" customWidth="1"/>
    <col min="1823" max="1823" width="9" bestFit="1" customWidth="1"/>
    <col min="1824" max="1824" width="12.7109375" customWidth="1"/>
    <col min="1825" max="1825" width="12.42578125" customWidth="1"/>
    <col min="1826" max="1826" width="0" hidden="1" customWidth="1"/>
    <col min="1827" max="1827" width="11.28515625" bestFit="1" customWidth="1"/>
    <col min="1828" max="1828" width="11.5703125" bestFit="1" customWidth="1"/>
    <col min="1829" max="1829" width="10.28515625" bestFit="1" customWidth="1"/>
    <col min="1830" max="1830" width="12.85546875" bestFit="1" customWidth="1"/>
    <col min="1832" max="1832" width="10.28515625" bestFit="1" customWidth="1"/>
    <col min="2049" max="2049" width="3" bestFit="1" customWidth="1"/>
    <col min="2050" max="2050" width="18" customWidth="1"/>
    <col min="2051" max="2051" width="14.140625" customWidth="1"/>
    <col min="2052" max="2052" width="10.42578125" customWidth="1"/>
    <col min="2053" max="2055" width="0" hidden="1" customWidth="1"/>
    <col min="2056" max="2056" width="10.42578125" customWidth="1"/>
    <col min="2057" max="2057" width="10.5703125" bestFit="1" customWidth="1"/>
    <col min="2058" max="2058" width="5" customWidth="1"/>
    <col min="2059" max="2059" width="13.28515625" customWidth="1"/>
    <col min="2060" max="2060" width="7" bestFit="1" customWidth="1"/>
    <col min="2061" max="2062" width="10.42578125" customWidth="1"/>
    <col min="2063" max="2064" width="4.7109375" bestFit="1" customWidth="1"/>
    <col min="2065" max="2065" width="10.5703125" customWidth="1"/>
    <col min="2066" max="2067" width="0" hidden="1" customWidth="1"/>
    <col min="2069" max="2069" width="11.5703125" bestFit="1" customWidth="1"/>
    <col min="2071" max="2071" width="11.42578125" customWidth="1"/>
    <col min="2072" max="2072" width="10.28515625" customWidth="1"/>
    <col min="2073" max="2078" width="0" hidden="1" customWidth="1"/>
    <col min="2079" max="2079" width="9" bestFit="1" customWidth="1"/>
    <col min="2080" max="2080" width="12.7109375" customWidth="1"/>
    <col min="2081" max="2081" width="12.42578125" customWidth="1"/>
    <col min="2082" max="2082" width="0" hidden="1" customWidth="1"/>
    <col min="2083" max="2083" width="11.28515625" bestFit="1" customWidth="1"/>
    <col min="2084" max="2084" width="11.5703125" bestFit="1" customWidth="1"/>
    <col min="2085" max="2085" width="10.28515625" bestFit="1" customWidth="1"/>
    <col min="2086" max="2086" width="12.85546875" bestFit="1" customWidth="1"/>
    <col min="2088" max="2088" width="10.28515625" bestFit="1" customWidth="1"/>
    <col min="2305" max="2305" width="3" bestFit="1" customWidth="1"/>
    <col min="2306" max="2306" width="18" customWidth="1"/>
    <col min="2307" max="2307" width="14.140625" customWidth="1"/>
    <col min="2308" max="2308" width="10.42578125" customWidth="1"/>
    <col min="2309" max="2311" width="0" hidden="1" customWidth="1"/>
    <col min="2312" max="2312" width="10.42578125" customWidth="1"/>
    <col min="2313" max="2313" width="10.5703125" bestFit="1" customWidth="1"/>
    <col min="2314" max="2314" width="5" customWidth="1"/>
    <col min="2315" max="2315" width="13.28515625" customWidth="1"/>
    <col min="2316" max="2316" width="7" bestFit="1" customWidth="1"/>
    <col min="2317" max="2318" width="10.42578125" customWidth="1"/>
    <col min="2319" max="2320" width="4.7109375" bestFit="1" customWidth="1"/>
    <col min="2321" max="2321" width="10.5703125" customWidth="1"/>
    <col min="2322" max="2323" width="0" hidden="1" customWidth="1"/>
    <col min="2325" max="2325" width="11.5703125" bestFit="1" customWidth="1"/>
    <col min="2327" max="2327" width="11.42578125" customWidth="1"/>
    <col min="2328" max="2328" width="10.28515625" customWidth="1"/>
    <col min="2329" max="2334" width="0" hidden="1" customWidth="1"/>
    <col min="2335" max="2335" width="9" bestFit="1" customWidth="1"/>
    <col min="2336" max="2336" width="12.7109375" customWidth="1"/>
    <col min="2337" max="2337" width="12.42578125" customWidth="1"/>
    <col min="2338" max="2338" width="0" hidden="1" customWidth="1"/>
    <col min="2339" max="2339" width="11.28515625" bestFit="1" customWidth="1"/>
    <col min="2340" max="2340" width="11.5703125" bestFit="1" customWidth="1"/>
    <col min="2341" max="2341" width="10.28515625" bestFit="1" customWidth="1"/>
    <col min="2342" max="2342" width="12.85546875" bestFit="1" customWidth="1"/>
    <col min="2344" max="2344" width="10.28515625" bestFit="1" customWidth="1"/>
    <col min="2561" max="2561" width="3" bestFit="1" customWidth="1"/>
    <col min="2562" max="2562" width="18" customWidth="1"/>
    <col min="2563" max="2563" width="14.140625" customWidth="1"/>
    <col min="2564" max="2564" width="10.42578125" customWidth="1"/>
    <col min="2565" max="2567" width="0" hidden="1" customWidth="1"/>
    <col min="2568" max="2568" width="10.42578125" customWidth="1"/>
    <col min="2569" max="2569" width="10.5703125" bestFit="1" customWidth="1"/>
    <col min="2570" max="2570" width="5" customWidth="1"/>
    <col min="2571" max="2571" width="13.28515625" customWidth="1"/>
    <col min="2572" max="2572" width="7" bestFit="1" customWidth="1"/>
    <col min="2573" max="2574" width="10.42578125" customWidth="1"/>
    <col min="2575" max="2576" width="4.7109375" bestFit="1" customWidth="1"/>
    <col min="2577" max="2577" width="10.5703125" customWidth="1"/>
    <col min="2578" max="2579" width="0" hidden="1" customWidth="1"/>
    <col min="2581" max="2581" width="11.5703125" bestFit="1" customWidth="1"/>
    <col min="2583" max="2583" width="11.42578125" customWidth="1"/>
    <col min="2584" max="2584" width="10.28515625" customWidth="1"/>
    <col min="2585" max="2590" width="0" hidden="1" customWidth="1"/>
    <col min="2591" max="2591" width="9" bestFit="1" customWidth="1"/>
    <col min="2592" max="2592" width="12.7109375" customWidth="1"/>
    <col min="2593" max="2593" width="12.42578125" customWidth="1"/>
    <col min="2594" max="2594" width="0" hidden="1" customWidth="1"/>
    <col min="2595" max="2595" width="11.28515625" bestFit="1" customWidth="1"/>
    <col min="2596" max="2596" width="11.5703125" bestFit="1" customWidth="1"/>
    <col min="2597" max="2597" width="10.28515625" bestFit="1" customWidth="1"/>
    <col min="2598" max="2598" width="12.85546875" bestFit="1" customWidth="1"/>
    <col min="2600" max="2600" width="10.28515625" bestFit="1" customWidth="1"/>
    <col min="2817" max="2817" width="3" bestFit="1" customWidth="1"/>
    <col min="2818" max="2818" width="18" customWidth="1"/>
    <col min="2819" max="2819" width="14.140625" customWidth="1"/>
    <col min="2820" max="2820" width="10.42578125" customWidth="1"/>
    <col min="2821" max="2823" width="0" hidden="1" customWidth="1"/>
    <col min="2824" max="2824" width="10.42578125" customWidth="1"/>
    <col min="2825" max="2825" width="10.5703125" bestFit="1" customWidth="1"/>
    <col min="2826" max="2826" width="5" customWidth="1"/>
    <col min="2827" max="2827" width="13.28515625" customWidth="1"/>
    <col min="2828" max="2828" width="7" bestFit="1" customWidth="1"/>
    <col min="2829" max="2830" width="10.42578125" customWidth="1"/>
    <col min="2831" max="2832" width="4.7109375" bestFit="1" customWidth="1"/>
    <col min="2833" max="2833" width="10.5703125" customWidth="1"/>
    <col min="2834" max="2835" width="0" hidden="1" customWidth="1"/>
    <col min="2837" max="2837" width="11.5703125" bestFit="1" customWidth="1"/>
    <col min="2839" max="2839" width="11.42578125" customWidth="1"/>
    <col min="2840" max="2840" width="10.28515625" customWidth="1"/>
    <col min="2841" max="2846" width="0" hidden="1" customWidth="1"/>
    <col min="2847" max="2847" width="9" bestFit="1" customWidth="1"/>
    <col min="2848" max="2848" width="12.7109375" customWidth="1"/>
    <col min="2849" max="2849" width="12.42578125" customWidth="1"/>
    <col min="2850" max="2850" width="0" hidden="1" customWidth="1"/>
    <col min="2851" max="2851" width="11.28515625" bestFit="1" customWidth="1"/>
    <col min="2852" max="2852" width="11.5703125" bestFit="1" customWidth="1"/>
    <col min="2853" max="2853" width="10.28515625" bestFit="1" customWidth="1"/>
    <col min="2854" max="2854" width="12.85546875" bestFit="1" customWidth="1"/>
    <col min="2856" max="2856" width="10.28515625" bestFit="1" customWidth="1"/>
    <col min="3073" max="3073" width="3" bestFit="1" customWidth="1"/>
    <col min="3074" max="3074" width="18" customWidth="1"/>
    <col min="3075" max="3075" width="14.140625" customWidth="1"/>
    <col min="3076" max="3076" width="10.42578125" customWidth="1"/>
    <col min="3077" max="3079" width="0" hidden="1" customWidth="1"/>
    <col min="3080" max="3080" width="10.42578125" customWidth="1"/>
    <col min="3081" max="3081" width="10.5703125" bestFit="1" customWidth="1"/>
    <col min="3082" max="3082" width="5" customWidth="1"/>
    <col min="3083" max="3083" width="13.28515625" customWidth="1"/>
    <col min="3084" max="3084" width="7" bestFit="1" customWidth="1"/>
    <col min="3085" max="3086" width="10.42578125" customWidth="1"/>
    <col min="3087" max="3088" width="4.7109375" bestFit="1" customWidth="1"/>
    <col min="3089" max="3089" width="10.5703125" customWidth="1"/>
    <col min="3090" max="3091" width="0" hidden="1" customWidth="1"/>
    <col min="3093" max="3093" width="11.5703125" bestFit="1" customWidth="1"/>
    <col min="3095" max="3095" width="11.42578125" customWidth="1"/>
    <col min="3096" max="3096" width="10.28515625" customWidth="1"/>
    <col min="3097" max="3102" width="0" hidden="1" customWidth="1"/>
    <col min="3103" max="3103" width="9" bestFit="1" customWidth="1"/>
    <col min="3104" max="3104" width="12.7109375" customWidth="1"/>
    <col min="3105" max="3105" width="12.42578125" customWidth="1"/>
    <col min="3106" max="3106" width="0" hidden="1" customWidth="1"/>
    <col min="3107" max="3107" width="11.28515625" bestFit="1" customWidth="1"/>
    <col min="3108" max="3108" width="11.5703125" bestFit="1" customWidth="1"/>
    <col min="3109" max="3109" width="10.28515625" bestFit="1" customWidth="1"/>
    <col min="3110" max="3110" width="12.85546875" bestFit="1" customWidth="1"/>
    <col min="3112" max="3112" width="10.28515625" bestFit="1" customWidth="1"/>
    <col min="3329" max="3329" width="3" bestFit="1" customWidth="1"/>
    <col min="3330" max="3330" width="18" customWidth="1"/>
    <col min="3331" max="3331" width="14.140625" customWidth="1"/>
    <col min="3332" max="3332" width="10.42578125" customWidth="1"/>
    <col min="3333" max="3335" width="0" hidden="1" customWidth="1"/>
    <col min="3336" max="3336" width="10.42578125" customWidth="1"/>
    <col min="3337" max="3337" width="10.5703125" bestFit="1" customWidth="1"/>
    <col min="3338" max="3338" width="5" customWidth="1"/>
    <col min="3339" max="3339" width="13.28515625" customWidth="1"/>
    <col min="3340" max="3340" width="7" bestFit="1" customWidth="1"/>
    <col min="3341" max="3342" width="10.42578125" customWidth="1"/>
    <col min="3343" max="3344" width="4.7109375" bestFit="1" customWidth="1"/>
    <col min="3345" max="3345" width="10.5703125" customWidth="1"/>
    <col min="3346" max="3347" width="0" hidden="1" customWidth="1"/>
    <col min="3349" max="3349" width="11.5703125" bestFit="1" customWidth="1"/>
    <col min="3351" max="3351" width="11.42578125" customWidth="1"/>
    <col min="3352" max="3352" width="10.28515625" customWidth="1"/>
    <col min="3353" max="3358" width="0" hidden="1" customWidth="1"/>
    <col min="3359" max="3359" width="9" bestFit="1" customWidth="1"/>
    <col min="3360" max="3360" width="12.7109375" customWidth="1"/>
    <col min="3361" max="3361" width="12.42578125" customWidth="1"/>
    <col min="3362" max="3362" width="0" hidden="1" customWidth="1"/>
    <col min="3363" max="3363" width="11.28515625" bestFit="1" customWidth="1"/>
    <col min="3364" max="3364" width="11.5703125" bestFit="1" customWidth="1"/>
    <col min="3365" max="3365" width="10.28515625" bestFit="1" customWidth="1"/>
    <col min="3366" max="3366" width="12.85546875" bestFit="1" customWidth="1"/>
    <col min="3368" max="3368" width="10.28515625" bestFit="1" customWidth="1"/>
    <col min="3585" max="3585" width="3" bestFit="1" customWidth="1"/>
    <col min="3586" max="3586" width="18" customWidth="1"/>
    <col min="3587" max="3587" width="14.140625" customWidth="1"/>
    <col min="3588" max="3588" width="10.42578125" customWidth="1"/>
    <col min="3589" max="3591" width="0" hidden="1" customWidth="1"/>
    <col min="3592" max="3592" width="10.42578125" customWidth="1"/>
    <col min="3593" max="3593" width="10.5703125" bestFit="1" customWidth="1"/>
    <col min="3594" max="3594" width="5" customWidth="1"/>
    <col min="3595" max="3595" width="13.28515625" customWidth="1"/>
    <col min="3596" max="3596" width="7" bestFit="1" customWidth="1"/>
    <col min="3597" max="3598" width="10.42578125" customWidth="1"/>
    <col min="3599" max="3600" width="4.7109375" bestFit="1" customWidth="1"/>
    <col min="3601" max="3601" width="10.5703125" customWidth="1"/>
    <col min="3602" max="3603" width="0" hidden="1" customWidth="1"/>
    <col min="3605" max="3605" width="11.5703125" bestFit="1" customWidth="1"/>
    <col min="3607" max="3607" width="11.42578125" customWidth="1"/>
    <col min="3608" max="3608" width="10.28515625" customWidth="1"/>
    <col min="3609" max="3614" width="0" hidden="1" customWidth="1"/>
    <col min="3615" max="3615" width="9" bestFit="1" customWidth="1"/>
    <col min="3616" max="3616" width="12.7109375" customWidth="1"/>
    <col min="3617" max="3617" width="12.42578125" customWidth="1"/>
    <col min="3618" max="3618" width="0" hidden="1" customWidth="1"/>
    <col min="3619" max="3619" width="11.28515625" bestFit="1" customWidth="1"/>
    <col min="3620" max="3620" width="11.5703125" bestFit="1" customWidth="1"/>
    <col min="3621" max="3621" width="10.28515625" bestFit="1" customWidth="1"/>
    <col min="3622" max="3622" width="12.85546875" bestFit="1" customWidth="1"/>
    <col min="3624" max="3624" width="10.28515625" bestFit="1" customWidth="1"/>
    <col min="3841" max="3841" width="3" bestFit="1" customWidth="1"/>
    <col min="3842" max="3842" width="18" customWidth="1"/>
    <col min="3843" max="3843" width="14.140625" customWidth="1"/>
    <col min="3844" max="3844" width="10.42578125" customWidth="1"/>
    <col min="3845" max="3847" width="0" hidden="1" customWidth="1"/>
    <col min="3848" max="3848" width="10.42578125" customWidth="1"/>
    <col min="3849" max="3849" width="10.5703125" bestFit="1" customWidth="1"/>
    <col min="3850" max="3850" width="5" customWidth="1"/>
    <col min="3851" max="3851" width="13.28515625" customWidth="1"/>
    <col min="3852" max="3852" width="7" bestFit="1" customWidth="1"/>
    <col min="3853" max="3854" width="10.42578125" customWidth="1"/>
    <col min="3855" max="3856" width="4.7109375" bestFit="1" customWidth="1"/>
    <col min="3857" max="3857" width="10.5703125" customWidth="1"/>
    <col min="3858" max="3859" width="0" hidden="1" customWidth="1"/>
    <col min="3861" max="3861" width="11.5703125" bestFit="1" customWidth="1"/>
    <col min="3863" max="3863" width="11.42578125" customWidth="1"/>
    <col min="3864" max="3864" width="10.28515625" customWidth="1"/>
    <col min="3865" max="3870" width="0" hidden="1" customWidth="1"/>
    <col min="3871" max="3871" width="9" bestFit="1" customWidth="1"/>
    <col min="3872" max="3872" width="12.7109375" customWidth="1"/>
    <col min="3873" max="3873" width="12.42578125" customWidth="1"/>
    <col min="3874" max="3874" width="0" hidden="1" customWidth="1"/>
    <col min="3875" max="3875" width="11.28515625" bestFit="1" customWidth="1"/>
    <col min="3876" max="3876" width="11.5703125" bestFit="1" customWidth="1"/>
    <col min="3877" max="3877" width="10.28515625" bestFit="1" customWidth="1"/>
    <col min="3878" max="3878" width="12.85546875" bestFit="1" customWidth="1"/>
    <col min="3880" max="3880" width="10.28515625" bestFit="1" customWidth="1"/>
    <col min="4097" max="4097" width="3" bestFit="1" customWidth="1"/>
    <col min="4098" max="4098" width="18" customWidth="1"/>
    <col min="4099" max="4099" width="14.140625" customWidth="1"/>
    <col min="4100" max="4100" width="10.42578125" customWidth="1"/>
    <col min="4101" max="4103" width="0" hidden="1" customWidth="1"/>
    <col min="4104" max="4104" width="10.42578125" customWidth="1"/>
    <col min="4105" max="4105" width="10.5703125" bestFit="1" customWidth="1"/>
    <col min="4106" max="4106" width="5" customWidth="1"/>
    <col min="4107" max="4107" width="13.28515625" customWidth="1"/>
    <col min="4108" max="4108" width="7" bestFit="1" customWidth="1"/>
    <col min="4109" max="4110" width="10.42578125" customWidth="1"/>
    <col min="4111" max="4112" width="4.7109375" bestFit="1" customWidth="1"/>
    <col min="4113" max="4113" width="10.5703125" customWidth="1"/>
    <col min="4114" max="4115" width="0" hidden="1" customWidth="1"/>
    <col min="4117" max="4117" width="11.5703125" bestFit="1" customWidth="1"/>
    <col min="4119" max="4119" width="11.42578125" customWidth="1"/>
    <col min="4120" max="4120" width="10.28515625" customWidth="1"/>
    <col min="4121" max="4126" width="0" hidden="1" customWidth="1"/>
    <col min="4127" max="4127" width="9" bestFit="1" customWidth="1"/>
    <col min="4128" max="4128" width="12.7109375" customWidth="1"/>
    <col min="4129" max="4129" width="12.42578125" customWidth="1"/>
    <col min="4130" max="4130" width="0" hidden="1" customWidth="1"/>
    <col min="4131" max="4131" width="11.28515625" bestFit="1" customWidth="1"/>
    <col min="4132" max="4132" width="11.5703125" bestFit="1" customWidth="1"/>
    <col min="4133" max="4133" width="10.28515625" bestFit="1" customWidth="1"/>
    <col min="4134" max="4134" width="12.85546875" bestFit="1" customWidth="1"/>
    <col min="4136" max="4136" width="10.28515625" bestFit="1" customWidth="1"/>
    <col min="4353" max="4353" width="3" bestFit="1" customWidth="1"/>
    <col min="4354" max="4354" width="18" customWidth="1"/>
    <col min="4355" max="4355" width="14.140625" customWidth="1"/>
    <col min="4356" max="4356" width="10.42578125" customWidth="1"/>
    <col min="4357" max="4359" width="0" hidden="1" customWidth="1"/>
    <col min="4360" max="4360" width="10.42578125" customWidth="1"/>
    <col min="4361" max="4361" width="10.5703125" bestFit="1" customWidth="1"/>
    <col min="4362" max="4362" width="5" customWidth="1"/>
    <col min="4363" max="4363" width="13.28515625" customWidth="1"/>
    <col min="4364" max="4364" width="7" bestFit="1" customWidth="1"/>
    <col min="4365" max="4366" width="10.42578125" customWidth="1"/>
    <col min="4367" max="4368" width="4.7109375" bestFit="1" customWidth="1"/>
    <col min="4369" max="4369" width="10.5703125" customWidth="1"/>
    <col min="4370" max="4371" width="0" hidden="1" customWidth="1"/>
    <col min="4373" max="4373" width="11.5703125" bestFit="1" customWidth="1"/>
    <col min="4375" max="4375" width="11.42578125" customWidth="1"/>
    <col min="4376" max="4376" width="10.28515625" customWidth="1"/>
    <col min="4377" max="4382" width="0" hidden="1" customWidth="1"/>
    <col min="4383" max="4383" width="9" bestFit="1" customWidth="1"/>
    <col min="4384" max="4384" width="12.7109375" customWidth="1"/>
    <col min="4385" max="4385" width="12.42578125" customWidth="1"/>
    <col min="4386" max="4386" width="0" hidden="1" customWidth="1"/>
    <col min="4387" max="4387" width="11.28515625" bestFit="1" customWidth="1"/>
    <col min="4388" max="4388" width="11.5703125" bestFit="1" customWidth="1"/>
    <col min="4389" max="4389" width="10.28515625" bestFit="1" customWidth="1"/>
    <col min="4390" max="4390" width="12.85546875" bestFit="1" customWidth="1"/>
    <col min="4392" max="4392" width="10.28515625" bestFit="1" customWidth="1"/>
    <col min="4609" max="4609" width="3" bestFit="1" customWidth="1"/>
    <col min="4610" max="4610" width="18" customWidth="1"/>
    <col min="4611" max="4611" width="14.140625" customWidth="1"/>
    <col min="4612" max="4612" width="10.42578125" customWidth="1"/>
    <col min="4613" max="4615" width="0" hidden="1" customWidth="1"/>
    <col min="4616" max="4616" width="10.42578125" customWidth="1"/>
    <col min="4617" max="4617" width="10.5703125" bestFit="1" customWidth="1"/>
    <col min="4618" max="4618" width="5" customWidth="1"/>
    <col min="4619" max="4619" width="13.28515625" customWidth="1"/>
    <col min="4620" max="4620" width="7" bestFit="1" customWidth="1"/>
    <col min="4621" max="4622" width="10.42578125" customWidth="1"/>
    <col min="4623" max="4624" width="4.7109375" bestFit="1" customWidth="1"/>
    <col min="4625" max="4625" width="10.5703125" customWidth="1"/>
    <col min="4626" max="4627" width="0" hidden="1" customWidth="1"/>
    <col min="4629" max="4629" width="11.5703125" bestFit="1" customWidth="1"/>
    <col min="4631" max="4631" width="11.42578125" customWidth="1"/>
    <col min="4632" max="4632" width="10.28515625" customWidth="1"/>
    <col min="4633" max="4638" width="0" hidden="1" customWidth="1"/>
    <col min="4639" max="4639" width="9" bestFit="1" customWidth="1"/>
    <col min="4640" max="4640" width="12.7109375" customWidth="1"/>
    <col min="4641" max="4641" width="12.42578125" customWidth="1"/>
    <col min="4642" max="4642" width="0" hidden="1" customWidth="1"/>
    <col min="4643" max="4643" width="11.28515625" bestFit="1" customWidth="1"/>
    <col min="4644" max="4644" width="11.5703125" bestFit="1" customWidth="1"/>
    <col min="4645" max="4645" width="10.28515625" bestFit="1" customWidth="1"/>
    <col min="4646" max="4646" width="12.85546875" bestFit="1" customWidth="1"/>
    <col min="4648" max="4648" width="10.28515625" bestFit="1" customWidth="1"/>
    <col min="4865" max="4865" width="3" bestFit="1" customWidth="1"/>
    <col min="4866" max="4866" width="18" customWidth="1"/>
    <col min="4867" max="4867" width="14.140625" customWidth="1"/>
    <col min="4868" max="4868" width="10.42578125" customWidth="1"/>
    <col min="4869" max="4871" width="0" hidden="1" customWidth="1"/>
    <col min="4872" max="4872" width="10.42578125" customWidth="1"/>
    <col min="4873" max="4873" width="10.5703125" bestFit="1" customWidth="1"/>
    <col min="4874" max="4874" width="5" customWidth="1"/>
    <col min="4875" max="4875" width="13.28515625" customWidth="1"/>
    <col min="4876" max="4876" width="7" bestFit="1" customWidth="1"/>
    <col min="4877" max="4878" width="10.42578125" customWidth="1"/>
    <col min="4879" max="4880" width="4.7109375" bestFit="1" customWidth="1"/>
    <col min="4881" max="4881" width="10.5703125" customWidth="1"/>
    <col min="4882" max="4883" width="0" hidden="1" customWidth="1"/>
    <col min="4885" max="4885" width="11.5703125" bestFit="1" customWidth="1"/>
    <col min="4887" max="4887" width="11.42578125" customWidth="1"/>
    <col min="4888" max="4888" width="10.28515625" customWidth="1"/>
    <col min="4889" max="4894" width="0" hidden="1" customWidth="1"/>
    <col min="4895" max="4895" width="9" bestFit="1" customWidth="1"/>
    <col min="4896" max="4896" width="12.7109375" customWidth="1"/>
    <col min="4897" max="4897" width="12.42578125" customWidth="1"/>
    <col min="4898" max="4898" width="0" hidden="1" customWidth="1"/>
    <col min="4899" max="4899" width="11.28515625" bestFit="1" customWidth="1"/>
    <col min="4900" max="4900" width="11.5703125" bestFit="1" customWidth="1"/>
    <col min="4901" max="4901" width="10.28515625" bestFit="1" customWidth="1"/>
    <col min="4902" max="4902" width="12.85546875" bestFit="1" customWidth="1"/>
    <col min="4904" max="4904" width="10.28515625" bestFit="1" customWidth="1"/>
    <col min="5121" max="5121" width="3" bestFit="1" customWidth="1"/>
    <col min="5122" max="5122" width="18" customWidth="1"/>
    <col min="5123" max="5123" width="14.140625" customWidth="1"/>
    <col min="5124" max="5124" width="10.42578125" customWidth="1"/>
    <col min="5125" max="5127" width="0" hidden="1" customWidth="1"/>
    <col min="5128" max="5128" width="10.42578125" customWidth="1"/>
    <col min="5129" max="5129" width="10.5703125" bestFit="1" customWidth="1"/>
    <col min="5130" max="5130" width="5" customWidth="1"/>
    <col min="5131" max="5131" width="13.28515625" customWidth="1"/>
    <col min="5132" max="5132" width="7" bestFit="1" customWidth="1"/>
    <col min="5133" max="5134" width="10.42578125" customWidth="1"/>
    <col min="5135" max="5136" width="4.7109375" bestFit="1" customWidth="1"/>
    <col min="5137" max="5137" width="10.5703125" customWidth="1"/>
    <col min="5138" max="5139" width="0" hidden="1" customWidth="1"/>
    <col min="5141" max="5141" width="11.5703125" bestFit="1" customWidth="1"/>
    <col min="5143" max="5143" width="11.42578125" customWidth="1"/>
    <col min="5144" max="5144" width="10.28515625" customWidth="1"/>
    <col min="5145" max="5150" width="0" hidden="1" customWidth="1"/>
    <col min="5151" max="5151" width="9" bestFit="1" customWidth="1"/>
    <col min="5152" max="5152" width="12.7109375" customWidth="1"/>
    <col min="5153" max="5153" width="12.42578125" customWidth="1"/>
    <col min="5154" max="5154" width="0" hidden="1" customWidth="1"/>
    <col min="5155" max="5155" width="11.28515625" bestFit="1" customWidth="1"/>
    <col min="5156" max="5156" width="11.5703125" bestFit="1" customWidth="1"/>
    <col min="5157" max="5157" width="10.28515625" bestFit="1" customWidth="1"/>
    <col min="5158" max="5158" width="12.85546875" bestFit="1" customWidth="1"/>
    <col min="5160" max="5160" width="10.28515625" bestFit="1" customWidth="1"/>
    <col min="5377" max="5377" width="3" bestFit="1" customWidth="1"/>
    <col min="5378" max="5378" width="18" customWidth="1"/>
    <col min="5379" max="5379" width="14.140625" customWidth="1"/>
    <col min="5380" max="5380" width="10.42578125" customWidth="1"/>
    <col min="5381" max="5383" width="0" hidden="1" customWidth="1"/>
    <col min="5384" max="5384" width="10.42578125" customWidth="1"/>
    <col min="5385" max="5385" width="10.5703125" bestFit="1" customWidth="1"/>
    <col min="5386" max="5386" width="5" customWidth="1"/>
    <col min="5387" max="5387" width="13.28515625" customWidth="1"/>
    <col min="5388" max="5388" width="7" bestFit="1" customWidth="1"/>
    <col min="5389" max="5390" width="10.42578125" customWidth="1"/>
    <col min="5391" max="5392" width="4.7109375" bestFit="1" customWidth="1"/>
    <col min="5393" max="5393" width="10.5703125" customWidth="1"/>
    <col min="5394" max="5395" width="0" hidden="1" customWidth="1"/>
    <col min="5397" max="5397" width="11.5703125" bestFit="1" customWidth="1"/>
    <col min="5399" max="5399" width="11.42578125" customWidth="1"/>
    <col min="5400" max="5400" width="10.28515625" customWidth="1"/>
    <col min="5401" max="5406" width="0" hidden="1" customWidth="1"/>
    <col min="5407" max="5407" width="9" bestFit="1" customWidth="1"/>
    <col min="5408" max="5408" width="12.7109375" customWidth="1"/>
    <col min="5409" max="5409" width="12.42578125" customWidth="1"/>
    <col min="5410" max="5410" width="0" hidden="1" customWidth="1"/>
    <col min="5411" max="5411" width="11.28515625" bestFit="1" customWidth="1"/>
    <col min="5412" max="5412" width="11.5703125" bestFit="1" customWidth="1"/>
    <col min="5413" max="5413" width="10.28515625" bestFit="1" customWidth="1"/>
    <col min="5414" max="5414" width="12.85546875" bestFit="1" customWidth="1"/>
    <col min="5416" max="5416" width="10.28515625" bestFit="1" customWidth="1"/>
    <col min="5633" max="5633" width="3" bestFit="1" customWidth="1"/>
    <col min="5634" max="5634" width="18" customWidth="1"/>
    <col min="5635" max="5635" width="14.140625" customWidth="1"/>
    <col min="5636" max="5636" width="10.42578125" customWidth="1"/>
    <col min="5637" max="5639" width="0" hidden="1" customWidth="1"/>
    <col min="5640" max="5640" width="10.42578125" customWidth="1"/>
    <col min="5641" max="5641" width="10.5703125" bestFit="1" customWidth="1"/>
    <col min="5642" max="5642" width="5" customWidth="1"/>
    <col min="5643" max="5643" width="13.28515625" customWidth="1"/>
    <col min="5644" max="5644" width="7" bestFit="1" customWidth="1"/>
    <col min="5645" max="5646" width="10.42578125" customWidth="1"/>
    <col min="5647" max="5648" width="4.7109375" bestFit="1" customWidth="1"/>
    <col min="5649" max="5649" width="10.5703125" customWidth="1"/>
    <col min="5650" max="5651" width="0" hidden="1" customWidth="1"/>
    <col min="5653" max="5653" width="11.5703125" bestFit="1" customWidth="1"/>
    <col min="5655" max="5655" width="11.42578125" customWidth="1"/>
    <col min="5656" max="5656" width="10.28515625" customWidth="1"/>
    <col min="5657" max="5662" width="0" hidden="1" customWidth="1"/>
    <col min="5663" max="5663" width="9" bestFit="1" customWidth="1"/>
    <col min="5664" max="5664" width="12.7109375" customWidth="1"/>
    <col min="5665" max="5665" width="12.42578125" customWidth="1"/>
    <col min="5666" max="5666" width="0" hidden="1" customWidth="1"/>
    <col min="5667" max="5667" width="11.28515625" bestFit="1" customWidth="1"/>
    <col min="5668" max="5668" width="11.5703125" bestFit="1" customWidth="1"/>
    <col min="5669" max="5669" width="10.28515625" bestFit="1" customWidth="1"/>
    <col min="5670" max="5670" width="12.85546875" bestFit="1" customWidth="1"/>
    <col min="5672" max="5672" width="10.28515625" bestFit="1" customWidth="1"/>
    <col min="5889" max="5889" width="3" bestFit="1" customWidth="1"/>
    <col min="5890" max="5890" width="18" customWidth="1"/>
    <col min="5891" max="5891" width="14.140625" customWidth="1"/>
    <col min="5892" max="5892" width="10.42578125" customWidth="1"/>
    <col min="5893" max="5895" width="0" hidden="1" customWidth="1"/>
    <col min="5896" max="5896" width="10.42578125" customWidth="1"/>
    <col min="5897" max="5897" width="10.5703125" bestFit="1" customWidth="1"/>
    <col min="5898" max="5898" width="5" customWidth="1"/>
    <col min="5899" max="5899" width="13.28515625" customWidth="1"/>
    <col min="5900" max="5900" width="7" bestFit="1" customWidth="1"/>
    <col min="5901" max="5902" width="10.42578125" customWidth="1"/>
    <col min="5903" max="5904" width="4.7109375" bestFit="1" customWidth="1"/>
    <col min="5905" max="5905" width="10.5703125" customWidth="1"/>
    <col min="5906" max="5907" width="0" hidden="1" customWidth="1"/>
    <col min="5909" max="5909" width="11.5703125" bestFit="1" customWidth="1"/>
    <col min="5911" max="5911" width="11.42578125" customWidth="1"/>
    <col min="5912" max="5912" width="10.28515625" customWidth="1"/>
    <col min="5913" max="5918" width="0" hidden="1" customWidth="1"/>
    <col min="5919" max="5919" width="9" bestFit="1" customWidth="1"/>
    <col min="5920" max="5920" width="12.7109375" customWidth="1"/>
    <col min="5921" max="5921" width="12.42578125" customWidth="1"/>
    <col min="5922" max="5922" width="0" hidden="1" customWidth="1"/>
    <col min="5923" max="5923" width="11.28515625" bestFit="1" customWidth="1"/>
    <col min="5924" max="5924" width="11.5703125" bestFit="1" customWidth="1"/>
    <col min="5925" max="5925" width="10.28515625" bestFit="1" customWidth="1"/>
    <col min="5926" max="5926" width="12.85546875" bestFit="1" customWidth="1"/>
    <col min="5928" max="5928" width="10.28515625" bestFit="1" customWidth="1"/>
    <col min="6145" max="6145" width="3" bestFit="1" customWidth="1"/>
    <col min="6146" max="6146" width="18" customWidth="1"/>
    <col min="6147" max="6147" width="14.140625" customWidth="1"/>
    <col min="6148" max="6148" width="10.42578125" customWidth="1"/>
    <col min="6149" max="6151" width="0" hidden="1" customWidth="1"/>
    <col min="6152" max="6152" width="10.42578125" customWidth="1"/>
    <col min="6153" max="6153" width="10.5703125" bestFit="1" customWidth="1"/>
    <col min="6154" max="6154" width="5" customWidth="1"/>
    <col min="6155" max="6155" width="13.28515625" customWidth="1"/>
    <col min="6156" max="6156" width="7" bestFit="1" customWidth="1"/>
    <col min="6157" max="6158" width="10.42578125" customWidth="1"/>
    <col min="6159" max="6160" width="4.7109375" bestFit="1" customWidth="1"/>
    <col min="6161" max="6161" width="10.5703125" customWidth="1"/>
    <col min="6162" max="6163" width="0" hidden="1" customWidth="1"/>
    <col min="6165" max="6165" width="11.5703125" bestFit="1" customWidth="1"/>
    <col min="6167" max="6167" width="11.42578125" customWidth="1"/>
    <col min="6168" max="6168" width="10.28515625" customWidth="1"/>
    <col min="6169" max="6174" width="0" hidden="1" customWidth="1"/>
    <col min="6175" max="6175" width="9" bestFit="1" customWidth="1"/>
    <col min="6176" max="6176" width="12.7109375" customWidth="1"/>
    <col min="6177" max="6177" width="12.42578125" customWidth="1"/>
    <col min="6178" max="6178" width="0" hidden="1" customWidth="1"/>
    <col min="6179" max="6179" width="11.28515625" bestFit="1" customWidth="1"/>
    <col min="6180" max="6180" width="11.5703125" bestFit="1" customWidth="1"/>
    <col min="6181" max="6181" width="10.28515625" bestFit="1" customWidth="1"/>
    <col min="6182" max="6182" width="12.85546875" bestFit="1" customWidth="1"/>
    <col min="6184" max="6184" width="10.28515625" bestFit="1" customWidth="1"/>
    <col min="6401" max="6401" width="3" bestFit="1" customWidth="1"/>
    <col min="6402" max="6402" width="18" customWidth="1"/>
    <col min="6403" max="6403" width="14.140625" customWidth="1"/>
    <col min="6404" max="6404" width="10.42578125" customWidth="1"/>
    <col min="6405" max="6407" width="0" hidden="1" customWidth="1"/>
    <col min="6408" max="6408" width="10.42578125" customWidth="1"/>
    <col min="6409" max="6409" width="10.5703125" bestFit="1" customWidth="1"/>
    <col min="6410" max="6410" width="5" customWidth="1"/>
    <col min="6411" max="6411" width="13.28515625" customWidth="1"/>
    <col min="6412" max="6412" width="7" bestFit="1" customWidth="1"/>
    <col min="6413" max="6414" width="10.42578125" customWidth="1"/>
    <col min="6415" max="6416" width="4.7109375" bestFit="1" customWidth="1"/>
    <col min="6417" max="6417" width="10.5703125" customWidth="1"/>
    <col min="6418" max="6419" width="0" hidden="1" customWidth="1"/>
    <col min="6421" max="6421" width="11.5703125" bestFit="1" customWidth="1"/>
    <col min="6423" max="6423" width="11.42578125" customWidth="1"/>
    <col min="6424" max="6424" width="10.28515625" customWidth="1"/>
    <col min="6425" max="6430" width="0" hidden="1" customWidth="1"/>
    <col min="6431" max="6431" width="9" bestFit="1" customWidth="1"/>
    <col min="6432" max="6432" width="12.7109375" customWidth="1"/>
    <col min="6433" max="6433" width="12.42578125" customWidth="1"/>
    <col min="6434" max="6434" width="0" hidden="1" customWidth="1"/>
    <col min="6435" max="6435" width="11.28515625" bestFit="1" customWidth="1"/>
    <col min="6436" max="6436" width="11.5703125" bestFit="1" customWidth="1"/>
    <col min="6437" max="6437" width="10.28515625" bestFit="1" customWidth="1"/>
    <col min="6438" max="6438" width="12.85546875" bestFit="1" customWidth="1"/>
    <col min="6440" max="6440" width="10.28515625" bestFit="1" customWidth="1"/>
    <col min="6657" max="6657" width="3" bestFit="1" customWidth="1"/>
    <col min="6658" max="6658" width="18" customWidth="1"/>
    <col min="6659" max="6659" width="14.140625" customWidth="1"/>
    <col min="6660" max="6660" width="10.42578125" customWidth="1"/>
    <col min="6661" max="6663" width="0" hidden="1" customWidth="1"/>
    <col min="6664" max="6664" width="10.42578125" customWidth="1"/>
    <col min="6665" max="6665" width="10.5703125" bestFit="1" customWidth="1"/>
    <col min="6666" max="6666" width="5" customWidth="1"/>
    <col min="6667" max="6667" width="13.28515625" customWidth="1"/>
    <col min="6668" max="6668" width="7" bestFit="1" customWidth="1"/>
    <col min="6669" max="6670" width="10.42578125" customWidth="1"/>
    <col min="6671" max="6672" width="4.7109375" bestFit="1" customWidth="1"/>
    <col min="6673" max="6673" width="10.5703125" customWidth="1"/>
    <col min="6674" max="6675" width="0" hidden="1" customWidth="1"/>
    <col min="6677" max="6677" width="11.5703125" bestFit="1" customWidth="1"/>
    <col min="6679" max="6679" width="11.42578125" customWidth="1"/>
    <col min="6680" max="6680" width="10.28515625" customWidth="1"/>
    <col min="6681" max="6686" width="0" hidden="1" customWidth="1"/>
    <col min="6687" max="6687" width="9" bestFit="1" customWidth="1"/>
    <col min="6688" max="6688" width="12.7109375" customWidth="1"/>
    <col min="6689" max="6689" width="12.42578125" customWidth="1"/>
    <col min="6690" max="6690" width="0" hidden="1" customWidth="1"/>
    <col min="6691" max="6691" width="11.28515625" bestFit="1" customWidth="1"/>
    <col min="6692" max="6692" width="11.5703125" bestFit="1" customWidth="1"/>
    <col min="6693" max="6693" width="10.28515625" bestFit="1" customWidth="1"/>
    <col min="6694" max="6694" width="12.85546875" bestFit="1" customWidth="1"/>
    <col min="6696" max="6696" width="10.28515625" bestFit="1" customWidth="1"/>
    <col min="6913" max="6913" width="3" bestFit="1" customWidth="1"/>
    <col min="6914" max="6914" width="18" customWidth="1"/>
    <col min="6915" max="6915" width="14.140625" customWidth="1"/>
    <col min="6916" max="6916" width="10.42578125" customWidth="1"/>
    <col min="6917" max="6919" width="0" hidden="1" customWidth="1"/>
    <col min="6920" max="6920" width="10.42578125" customWidth="1"/>
    <col min="6921" max="6921" width="10.5703125" bestFit="1" customWidth="1"/>
    <col min="6922" max="6922" width="5" customWidth="1"/>
    <col min="6923" max="6923" width="13.28515625" customWidth="1"/>
    <col min="6924" max="6924" width="7" bestFit="1" customWidth="1"/>
    <col min="6925" max="6926" width="10.42578125" customWidth="1"/>
    <col min="6927" max="6928" width="4.7109375" bestFit="1" customWidth="1"/>
    <col min="6929" max="6929" width="10.5703125" customWidth="1"/>
    <col min="6930" max="6931" width="0" hidden="1" customWidth="1"/>
    <col min="6933" max="6933" width="11.5703125" bestFit="1" customWidth="1"/>
    <col min="6935" max="6935" width="11.42578125" customWidth="1"/>
    <col min="6936" max="6936" width="10.28515625" customWidth="1"/>
    <col min="6937" max="6942" width="0" hidden="1" customWidth="1"/>
    <col min="6943" max="6943" width="9" bestFit="1" customWidth="1"/>
    <col min="6944" max="6944" width="12.7109375" customWidth="1"/>
    <col min="6945" max="6945" width="12.42578125" customWidth="1"/>
    <col min="6946" max="6946" width="0" hidden="1" customWidth="1"/>
    <col min="6947" max="6947" width="11.28515625" bestFit="1" customWidth="1"/>
    <col min="6948" max="6948" width="11.5703125" bestFit="1" customWidth="1"/>
    <col min="6949" max="6949" width="10.28515625" bestFit="1" customWidth="1"/>
    <col min="6950" max="6950" width="12.85546875" bestFit="1" customWidth="1"/>
    <col min="6952" max="6952" width="10.28515625" bestFit="1" customWidth="1"/>
    <col min="7169" max="7169" width="3" bestFit="1" customWidth="1"/>
    <col min="7170" max="7170" width="18" customWidth="1"/>
    <col min="7171" max="7171" width="14.140625" customWidth="1"/>
    <col min="7172" max="7172" width="10.42578125" customWidth="1"/>
    <col min="7173" max="7175" width="0" hidden="1" customWidth="1"/>
    <col min="7176" max="7176" width="10.42578125" customWidth="1"/>
    <col min="7177" max="7177" width="10.5703125" bestFit="1" customWidth="1"/>
    <col min="7178" max="7178" width="5" customWidth="1"/>
    <col min="7179" max="7179" width="13.28515625" customWidth="1"/>
    <col min="7180" max="7180" width="7" bestFit="1" customWidth="1"/>
    <col min="7181" max="7182" width="10.42578125" customWidth="1"/>
    <col min="7183" max="7184" width="4.7109375" bestFit="1" customWidth="1"/>
    <col min="7185" max="7185" width="10.5703125" customWidth="1"/>
    <col min="7186" max="7187" width="0" hidden="1" customWidth="1"/>
    <col min="7189" max="7189" width="11.5703125" bestFit="1" customWidth="1"/>
    <col min="7191" max="7191" width="11.42578125" customWidth="1"/>
    <col min="7192" max="7192" width="10.28515625" customWidth="1"/>
    <col min="7193" max="7198" width="0" hidden="1" customWidth="1"/>
    <col min="7199" max="7199" width="9" bestFit="1" customWidth="1"/>
    <col min="7200" max="7200" width="12.7109375" customWidth="1"/>
    <col min="7201" max="7201" width="12.42578125" customWidth="1"/>
    <col min="7202" max="7202" width="0" hidden="1" customWidth="1"/>
    <col min="7203" max="7203" width="11.28515625" bestFit="1" customWidth="1"/>
    <col min="7204" max="7204" width="11.5703125" bestFit="1" customWidth="1"/>
    <col min="7205" max="7205" width="10.28515625" bestFit="1" customWidth="1"/>
    <col min="7206" max="7206" width="12.85546875" bestFit="1" customWidth="1"/>
    <col min="7208" max="7208" width="10.28515625" bestFit="1" customWidth="1"/>
    <col min="7425" max="7425" width="3" bestFit="1" customWidth="1"/>
    <col min="7426" max="7426" width="18" customWidth="1"/>
    <col min="7427" max="7427" width="14.140625" customWidth="1"/>
    <col min="7428" max="7428" width="10.42578125" customWidth="1"/>
    <col min="7429" max="7431" width="0" hidden="1" customWidth="1"/>
    <col min="7432" max="7432" width="10.42578125" customWidth="1"/>
    <col min="7433" max="7433" width="10.5703125" bestFit="1" customWidth="1"/>
    <col min="7434" max="7434" width="5" customWidth="1"/>
    <col min="7435" max="7435" width="13.28515625" customWidth="1"/>
    <col min="7436" max="7436" width="7" bestFit="1" customWidth="1"/>
    <col min="7437" max="7438" width="10.42578125" customWidth="1"/>
    <col min="7439" max="7440" width="4.7109375" bestFit="1" customWidth="1"/>
    <col min="7441" max="7441" width="10.5703125" customWidth="1"/>
    <col min="7442" max="7443" width="0" hidden="1" customWidth="1"/>
    <col min="7445" max="7445" width="11.5703125" bestFit="1" customWidth="1"/>
    <col min="7447" max="7447" width="11.42578125" customWidth="1"/>
    <col min="7448" max="7448" width="10.28515625" customWidth="1"/>
    <col min="7449" max="7454" width="0" hidden="1" customWidth="1"/>
    <col min="7455" max="7455" width="9" bestFit="1" customWidth="1"/>
    <col min="7456" max="7456" width="12.7109375" customWidth="1"/>
    <col min="7457" max="7457" width="12.42578125" customWidth="1"/>
    <col min="7458" max="7458" width="0" hidden="1" customWidth="1"/>
    <col min="7459" max="7459" width="11.28515625" bestFit="1" customWidth="1"/>
    <col min="7460" max="7460" width="11.5703125" bestFit="1" customWidth="1"/>
    <col min="7461" max="7461" width="10.28515625" bestFit="1" customWidth="1"/>
    <col min="7462" max="7462" width="12.85546875" bestFit="1" customWidth="1"/>
    <col min="7464" max="7464" width="10.28515625" bestFit="1" customWidth="1"/>
    <col min="7681" max="7681" width="3" bestFit="1" customWidth="1"/>
    <col min="7682" max="7682" width="18" customWidth="1"/>
    <col min="7683" max="7683" width="14.140625" customWidth="1"/>
    <col min="7684" max="7684" width="10.42578125" customWidth="1"/>
    <col min="7685" max="7687" width="0" hidden="1" customWidth="1"/>
    <col min="7688" max="7688" width="10.42578125" customWidth="1"/>
    <col min="7689" max="7689" width="10.5703125" bestFit="1" customWidth="1"/>
    <col min="7690" max="7690" width="5" customWidth="1"/>
    <col min="7691" max="7691" width="13.28515625" customWidth="1"/>
    <col min="7692" max="7692" width="7" bestFit="1" customWidth="1"/>
    <col min="7693" max="7694" width="10.42578125" customWidth="1"/>
    <col min="7695" max="7696" width="4.7109375" bestFit="1" customWidth="1"/>
    <col min="7697" max="7697" width="10.5703125" customWidth="1"/>
    <col min="7698" max="7699" width="0" hidden="1" customWidth="1"/>
    <col min="7701" max="7701" width="11.5703125" bestFit="1" customWidth="1"/>
    <col min="7703" max="7703" width="11.42578125" customWidth="1"/>
    <col min="7704" max="7704" width="10.28515625" customWidth="1"/>
    <col min="7705" max="7710" width="0" hidden="1" customWidth="1"/>
    <col min="7711" max="7711" width="9" bestFit="1" customWidth="1"/>
    <col min="7712" max="7712" width="12.7109375" customWidth="1"/>
    <col min="7713" max="7713" width="12.42578125" customWidth="1"/>
    <col min="7714" max="7714" width="0" hidden="1" customWidth="1"/>
    <col min="7715" max="7715" width="11.28515625" bestFit="1" customWidth="1"/>
    <col min="7716" max="7716" width="11.5703125" bestFit="1" customWidth="1"/>
    <col min="7717" max="7717" width="10.28515625" bestFit="1" customWidth="1"/>
    <col min="7718" max="7718" width="12.85546875" bestFit="1" customWidth="1"/>
    <col min="7720" max="7720" width="10.28515625" bestFit="1" customWidth="1"/>
    <col min="7937" max="7937" width="3" bestFit="1" customWidth="1"/>
    <col min="7938" max="7938" width="18" customWidth="1"/>
    <col min="7939" max="7939" width="14.140625" customWidth="1"/>
    <col min="7940" max="7940" width="10.42578125" customWidth="1"/>
    <col min="7941" max="7943" width="0" hidden="1" customWidth="1"/>
    <col min="7944" max="7944" width="10.42578125" customWidth="1"/>
    <col min="7945" max="7945" width="10.5703125" bestFit="1" customWidth="1"/>
    <col min="7946" max="7946" width="5" customWidth="1"/>
    <col min="7947" max="7947" width="13.28515625" customWidth="1"/>
    <col min="7948" max="7948" width="7" bestFit="1" customWidth="1"/>
    <col min="7949" max="7950" width="10.42578125" customWidth="1"/>
    <col min="7951" max="7952" width="4.7109375" bestFit="1" customWidth="1"/>
    <col min="7953" max="7953" width="10.5703125" customWidth="1"/>
    <col min="7954" max="7955" width="0" hidden="1" customWidth="1"/>
    <col min="7957" max="7957" width="11.5703125" bestFit="1" customWidth="1"/>
    <col min="7959" max="7959" width="11.42578125" customWidth="1"/>
    <col min="7960" max="7960" width="10.28515625" customWidth="1"/>
    <col min="7961" max="7966" width="0" hidden="1" customWidth="1"/>
    <col min="7967" max="7967" width="9" bestFit="1" customWidth="1"/>
    <col min="7968" max="7968" width="12.7109375" customWidth="1"/>
    <col min="7969" max="7969" width="12.42578125" customWidth="1"/>
    <col min="7970" max="7970" width="0" hidden="1" customWidth="1"/>
    <col min="7971" max="7971" width="11.28515625" bestFit="1" customWidth="1"/>
    <col min="7972" max="7972" width="11.5703125" bestFit="1" customWidth="1"/>
    <col min="7973" max="7973" width="10.28515625" bestFit="1" customWidth="1"/>
    <col min="7974" max="7974" width="12.85546875" bestFit="1" customWidth="1"/>
    <col min="7976" max="7976" width="10.28515625" bestFit="1" customWidth="1"/>
    <col min="8193" max="8193" width="3" bestFit="1" customWidth="1"/>
    <col min="8194" max="8194" width="18" customWidth="1"/>
    <col min="8195" max="8195" width="14.140625" customWidth="1"/>
    <col min="8196" max="8196" width="10.42578125" customWidth="1"/>
    <col min="8197" max="8199" width="0" hidden="1" customWidth="1"/>
    <col min="8200" max="8200" width="10.42578125" customWidth="1"/>
    <col min="8201" max="8201" width="10.5703125" bestFit="1" customWidth="1"/>
    <col min="8202" max="8202" width="5" customWidth="1"/>
    <col min="8203" max="8203" width="13.28515625" customWidth="1"/>
    <col min="8204" max="8204" width="7" bestFit="1" customWidth="1"/>
    <col min="8205" max="8206" width="10.42578125" customWidth="1"/>
    <col min="8207" max="8208" width="4.7109375" bestFit="1" customWidth="1"/>
    <col min="8209" max="8209" width="10.5703125" customWidth="1"/>
    <col min="8210" max="8211" width="0" hidden="1" customWidth="1"/>
    <col min="8213" max="8213" width="11.5703125" bestFit="1" customWidth="1"/>
    <col min="8215" max="8215" width="11.42578125" customWidth="1"/>
    <col min="8216" max="8216" width="10.28515625" customWidth="1"/>
    <col min="8217" max="8222" width="0" hidden="1" customWidth="1"/>
    <col min="8223" max="8223" width="9" bestFit="1" customWidth="1"/>
    <col min="8224" max="8224" width="12.7109375" customWidth="1"/>
    <col min="8225" max="8225" width="12.42578125" customWidth="1"/>
    <col min="8226" max="8226" width="0" hidden="1" customWidth="1"/>
    <col min="8227" max="8227" width="11.28515625" bestFit="1" customWidth="1"/>
    <col min="8228" max="8228" width="11.5703125" bestFit="1" customWidth="1"/>
    <col min="8229" max="8229" width="10.28515625" bestFit="1" customWidth="1"/>
    <col min="8230" max="8230" width="12.85546875" bestFit="1" customWidth="1"/>
    <col min="8232" max="8232" width="10.28515625" bestFit="1" customWidth="1"/>
    <col min="8449" max="8449" width="3" bestFit="1" customWidth="1"/>
    <col min="8450" max="8450" width="18" customWidth="1"/>
    <col min="8451" max="8451" width="14.140625" customWidth="1"/>
    <col min="8452" max="8452" width="10.42578125" customWidth="1"/>
    <col min="8453" max="8455" width="0" hidden="1" customWidth="1"/>
    <col min="8456" max="8456" width="10.42578125" customWidth="1"/>
    <col min="8457" max="8457" width="10.5703125" bestFit="1" customWidth="1"/>
    <col min="8458" max="8458" width="5" customWidth="1"/>
    <col min="8459" max="8459" width="13.28515625" customWidth="1"/>
    <col min="8460" max="8460" width="7" bestFit="1" customWidth="1"/>
    <col min="8461" max="8462" width="10.42578125" customWidth="1"/>
    <col min="8463" max="8464" width="4.7109375" bestFit="1" customWidth="1"/>
    <col min="8465" max="8465" width="10.5703125" customWidth="1"/>
    <col min="8466" max="8467" width="0" hidden="1" customWidth="1"/>
    <col min="8469" max="8469" width="11.5703125" bestFit="1" customWidth="1"/>
    <col min="8471" max="8471" width="11.42578125" customWidth="1"/>
    <col min="8472" max="8472" width="10.28515625" customWidth="1"/>
    <col min="8473" max="8478" width="0" hidden="1" customWidth="1"/>
    <col min="8479" max="8479" width="9" bestFit="1" customWidth="1"/>
    <col min="8480" max="8480" width="12.7109375" customWidth="1"/>
    <col min="8481" max="8481" width="12.42578125" customWidth="1"/>
    <col min="8482" max="8482" width="0" hidden="1" customWidth="1"/>
    <col min="8483" max="8483" width="11.28515625" bestFit="1" customWidth="1"/>
    <col min="8484" max="8484" width="11.5703125" bestFit="1" customWidth="1"/>
    <col min="8485" max="8485" width="10.28515625" bestFit="1" customWidth="1"/>
    <col min="8486" max="8486" width="12.85546875" bestFit="1" customWidth="1"/>
    <col min="8488" max="8488" width="10.28515625" bestFit="1" customWidth="1"/>
    <col min="8705" max="8705" width="3" bestFit="1" customWidth="1"/>
    <col min="8706" max="8706" width="18" customWidth="1"/>
    <col min="8707" max="8707" width="14.140625" customWidth="1"/>
    <col min="8708" max="8708" width="10.42578125" customWidth="1"/>
    <col min="8709" max="8711" width="0" hidden="1" customWidth="1"/>
    <col min="8712" max="8712" width="10.42578125" customWidth="1"/>
    <col min="8713" max="8713" width="10.5703125" bestFit="1" customWidth="1"/>
    <col min="8714" max="8714" width="5" customWidth="1"/>
    <col min="8715" max="8715" width="13.28515625" customWidth="1"/>
    <col min="8716" max="8716" width="7" bestFit="1" customWidth="1"/>
    <col min="8717" max="8718" width="10.42578125" customWidth="1"/>
    <col min="8719" max="8720" width="4.7109375" bestFit="1" customWidth="1"/>
    <col min="8721" max="8721" width="10.5703125" customWidth="1"/>
    <col min="8722" max="8723" width="0" hidden="1" customWidth="1"/>
    <col min="8725" max="8725" width="11.5703125" bestFit="1" customWidth="1"/>
    <col min="8727" max="8727" width="11.42578125" customWidth="1"/>
    <col min="8728" max="8728" width="10.28515625" customWidth="1"/>
    <col min="8729" max="8734" width="0" hidden="1" customWidth="1"/>
    <col min="8735" max="8735" width="9" bestFit="1" customWidth="1"/>
    <col min="8736" max="8736" width="12.7109375" customWidth="1"/>
    <col min="8737" max="8737" width="12.42578125" customWidth="1"/>
    <col min="8738" max="8738" width="0" hidden="1" customWidth="1"/>
    <col min="8739" max="8739" width="11.28515625" bestFit="1" customWidth="1"/>
    <col min="8740" max="8740" width="11.5703125" bestFit="1" customWidth="1"/>
    <col min="8741" max="8741" width="10.28515625" bestFit="1" customWidth="1"/>
    <col min="8742" max="8742" width="12.85546875" bestFit="1" customWidth="1"/>
    <col min="8744" max="8744" width="10.28515625" bestFit="1" customWidth="1"/>
    <col min="8961" max="8961" width="3" bestFit="1" customWidth="1"/>
    <col min="8962" max="8962" width="18" customWidth="1"/>
    <col min="8963" max="8963" width="14.140625" customWidth="1"/>
    <col min="8964" max="8964" width="10.42578125" customWidth="1"/>
    <col min="8965" max="8967" width="0" hidden="1" customWidth="1"/>
    <col min="8968" max="8968" width="10.42578125" customWidth="1"/>
    <col min="8969" max="8969" width="10.5703125" bestFit="1" customWidth="1"/>
    <col min="8970" max="8970" width="5" customWidth="1"/>
    <col min="8971" max="8971" width="13.28515625" customWidth="1"/>
    <col min="8972" max="8972" width="7" bestFit="1" customWidth="1"/>
    <col min="8973" max="8974" width="10.42578125" customWidth="1"/>
    <col min="8975" max="8976" width="4.7109375" bestFit="1" customWidth="1"/>
    <col min="8977" max="8977" width="10.5703125" customWidth="1"/>
    <col min="8978" max="8979" width="0" hidden="1" customWidth="1"/>
    <col min="8981" max="8981" width="11.5703125" bestFit="1" customWidth="1"/>
    <col min="8983" max="8983" width="11.42578125" customWidth="1"/>
    <col min="8984" max="8984" width="10.28515625" customWidth="1"/>
    <col min="8985" max="8990" width="0" hidden="1" customWidth="1"/>
    <col min="8991" max="8991" width="9" bestFit="1" customWidth="1"/>
    <col min="8992" max="8992" width="12.7109375" customWidth="1"/>
    <col min="8993" max="8993" width="12.42578125" customWidth="1"/>
    <col min="8994" max="8994" width="0" hidden="1" customWidth="1"/>
    <col min="8995" max="8995" width="11.28515625" bestFit="1" customWidth="1"/>
    <col min="8996" max="8996" width="11.5703125" bestFit="1" customWidth="1"/>
    <col min="8997" max="8997" width="10.28515625" bestFit="1" customWidth="1"/>
    <col min="8998" max="8998" width="12.85546875" bestFit="1" customWidth="1"/>
    <col min="9000" max="9000" width="10.28515625" bestFit="1" customWidth="1"/>
    <col min="9217" max="9217" width="3" bestFit="1" customWidth="1"/>
    <col min="9218" max="9218" width="18" customWidth="1"/>
    <col min="9219" max="9219" width="14.140625" customWidth="1"/>
    <col min="9220" max="9220" width="10.42578125" customWidth="1"/>
    <col min="9221" max="9223" width="0" hidden="1" customWidth="1"/>
    <col min="9224" max="9224" width="10.42578125" customWidth="1"/>
    <col min="9225" max="9225" width="10.5703125" bestFit="1" customWidth="1"/>
    <col min="9226" max="9226" width="5" customWidth="1"/>
    <col min="9227" max="9227" width="13.28515625" customWidth="1"/>
    <col min="9228" max="9228" width="7" bestFit="1" customWidth="1"/>
    <col min="9229" max="9230" width="10.42578125" customWidth="1"/>
    <col min="9231" max="9232" width="4.7109375" bestFit="1" customWidth="1"/>
    <col min="9233" max="9233" width="10.5703125" customWidth="1"/>
    <col min="9234" max="9235" width="0" hidden="1" customWidth="1"/>
    <col min="9237" max="9237" width="11.5703125" bestFit="1" customWidth="1"/>
    <col min="9239" max="9239" width="11.42578125" customWidth="1"/>
    <col min="9240" max="9240" width="10.28515625" customWidth="1"/>
    <col min="9241" max="9246" width="0" hidden="1" customWidth="1"/>
    <col min="9247" max="9247" width="9" bestFit="1" customWidth="1"/>
    <col min="9248" max="9248" width="12.7109375" customWidth="1"/>
    <col min="9249" max="9249" width="12.42578125" customWidth="1"/>
    <col min="9250" max="9250" width="0" hidden="1" customWidth="1"/>
    <col min="9251" max="9251" width="11.28515625" bestFit="1" customWidth="1"/>
    <col min="9252" max="9252" width="11.5703125" bestFit="1" customWidth="1"/>
    <col min="9253" max="9253" width="10.28515625" bestFit="1" customWidth="1"/>
    <col min="9254" max="9254" width="12.85546875" bestFit="1" customWidth="1"/>
    <col min="9256" max="9256" width="10.28515625" bestFit="1" customWidth="1"/>
    <col min="9473" max="9473" width="3" bestFit="1" customWidth="1"/>
    <col min="9474" max="9474" width="18" customWidth="1"/>
    <col min="9475" max="9475" width="14.140625" customWidth="1"/>
    <col min="9476" max="9476" width="10.42578125" customWidth="1"/>
    <col min="9477" max="9479" width="0" hidden="1" customWidth="1"/>
    <col min="9480" max="9480" width="10.42578125" customWidth="1"/>
    <col min="9481" max="9481" width="10.5703125" bestFit="1" customWidth="1"/>
    <col min="9482" max="9482" width="5" customWidth="1"/>
    <col min="9483" max="9483" width="13.28515625" customWidth="1"/>
    <col min="9484" max="9484" width="7" bestFit="1" customWidth="1"/>
    <col min="9485" max="9486" width="10.42578125" customWidth="1"/>
    <col min="9487" max="9488" width="4.7109375" bestFit="1" customWidth="1"/>
    <col min="9489" max="9489" width="10.5703125" customWidth="1"/>
    <col min="9490" max="9491" width="0" hidden="1" customWidth="1"/>
    <col min="9493" max="9493" width="11.5703125" bestFit="1" customWidth="1"/>
    <col min="9495" max="9495" width="11.42578125" customWidth="1"/>
    <col min="9496" max="9496" width="10.28515625" customWidth="1"/>
    <col min="9497" max="9502" width="0" hidden="1" customWidth="1"/>
    <col min="9503" max="9503" width="9" bestFit="1" customWidth="1"/>
    <col min="9504" max="9504" width="12.7109375" customWidth="1"/>
    <col min="9505" max="9505" width="12.42578125" customWidth="1"/>
    <col min="9506" max="9506" width="0" hidden="1" customWidth="1"/>
    <col min="9507" max="9507" width="11.28515625" bestFit="1" customWidth="1"/>
    <col min="9508" max="9508" width="11.5703125" bestFit="1" customWidth="1"/>
    <col min="9509" max="9509" width="10.28515625" bestFit="1" customWidth="1"/>
    <col min="9510" max="9510" width="12.85546875" bestFit="1" customWidth="1"/>
    <col min="9512" max="9512" width="10.28515625" bestFit="1" customWidth="1"/>
    <col min="9729" max="9729" width="3" bestFit="1" customWidth="1"/>
    <col min="9730" max="9730" width="18" customWidth="1"/>
    <col min="9731" max="9731" width="14.140625" customWidth="1"/>
    <col min="9732" max="9732" width="10.42578125" customWidth="1"/>
    <col min="9733" max="9735" width="0" hidden="1" customWidth="1"/>
    <col min="9736" max="9736" width="10.42578125" customWidth="1"/>
    <col min="9737" max="9737" width="10.5703125" bestFit="1" customWidth="1"/>
    <col min="9738" max="9738" width="5" customWidth="1"/>
    <col min="9739" max="9739" width="13.28515625" customWidth="1"/>
    <col min="9740" max="9740" width="7" bestFit="1" customWidth="1"/>
    <col min="9741" max="9742" width="10.42578125" customWidth="1"/>
    <col min="9743" max="9744" width="4.7109375" bestFit="1" customWidth="1"/>
    <col min="9745" max="9745" width="10.5703125" customWidth="1"/>
    <col min="9746" max="9747" width="0" hidden="1" customWidth="1"/>
    <col min="9749" max="9749" width="11.5703125" bestFit="1" customWidth="1"/>
    <col min="9751" max="9751" width="11.42578125" customWidth="1"/>
    <col min="9752" max="9752" width="10.28515625" customWidth="1"/>
    <col min="9753" max="9758" width="0" hidden="1" customWidth="1"/>
    <col min="9759" max="9759" width="9" bestFit="1" customWidth="1"/>
    <col min="9760" max="9760" width="12.7109375" customWidth="1"/>
    <col min="9761" max="9761" width="12.42578125" customWidth="1"/>
    <col min="9762" max="9762" width="0" hidden="1" customWidth="1"/>
    <col min="9763" max="9763" width="11.28515625" bestFit="1" customWidth="1"/>
    <col min="9764" max="9764" width="11.5703125" bestFit="1" customWidth="1"/>
    <col min="9765" max="9765" width="10.28515625" bestFit="1" customWidth="1"/>
    <col min="9766" max="9766" width="12.85546875" bestFit="1" customWidth="1"/>
    <col min="9768" max="9768" width="10.28515625" bestFit="1" customWidth="1"/>
    <col min="9985" max="9985" width="3" bestFit="1" customWidth="1"/>
    <col min="9986" max="9986" width="18" customWidth="1"/>
    <col min="9987" max="9987" width="14.140625" customWidth="1"/>
    <col min="9988" max="9988" width="10.42578125" customWidth="1"/>
    <col min="9989" max="9991" width="0" hidden="1" customWidth="1"/>
    <col min="9992" max="9992" width="10.42578125" customWidth="1"/>
    <col min="9993" max="9993" width="10.5703125" bestFit="1" customWidth="1"/>
    <col min="9994" max="9994" width="5" customWidth="1"/>
    <col min="9995" max="9995" width="13.28515625" customWidth="1"/>
    <col min="9996" max="9996" width="7" bestFit="1" customWidth="1"/>
    <col min="9997" max="9998" width="10.42578125" customWidth="1"/>
    <col min="9999" max="10000" width="4.7109375" bestFit="1" customWidth="1"/>
    <col min="10001" max="10001" width="10.5703125" customWidth="1"/>
    <col min="10002" max="10003" width="0" hidden="1" customWidth="1"/>
    <col min="10005" max="10005" width="11.5703125" bestFit="1" customWidth="1"/>
    <col min="10007" max="10007" width="11.42578125" customWidth="1"/>
    <col min="10008" max="10008" width="10.28515625" customWidth="1"/>
    <col min="10009" max="10014" width="0" hidden="1" customWidth="1"/>
    <col min="10015" max="10015" width="9" bestFit="1" customWidth="1"/>
    <col min="10016" max="10016" width="12.7109375" customWidth="1"/>
    <col min="10017" max="10017" width="12.42578125" customWidth="1"/>
    <col min="10018" max="10018" width="0" hidden="1" customWidth="1"/>
    <col min="10019" max="10019" width="11.28515625" bestFit="1" customWidth="1"/>
    <col min="10020" max="10020" width="11.5703125" bestFit="1" customWidth="1"/>
    <col min="10021" max="10021" width="10.28515625" bestFit="1" customWidth="1"/>
    <col min="10022" max="10022" width="12.85546875" bestFit="1" customWidth="1"/>
    <col min="10024" max="10024" width="10.28515625" bestFit="1" customWidth="1"/>
    <col min="10241" max="10241" width="3" bestFit="1" customWidth="1"/>
    <col min="10242" max="10242" width="18" customWidth="1"/>
    <col min="10243" max="10243" width="14.140625" customWidth="1"/>
    <col min="10244" max="10244" width="10.42578125" customWidth="1"/>
    <col min="10245" max="10247" width="0" hidden="1" customWidth="1"/>
    <col min="10248" max="10248" width="10.42578125" customWidth="1"/>
    <col min="10249" max="10249" width="10.5703125" bestFit="1" customWidth="1"/>
    <col min="10250" max="10250" width="5" customWidth="1"/>
    <col min="10251" max="10251" width="13.28515625" customWidth="1"/>
    <col min="10252" max="10252" width="7" bestFit="1" customWidth="1"/>
    <col min="10253" max="10254" width="10.42578125" customWidth="1"/>
    <col min="10255" max="10256" width="4.7109375" bestFit="1" customWidth="1"/>
    <col min="10257" max="10257" width="10.5703125" customWidth="1"/>
    <col min="10258" max="10259" width="0" hidden="1" customWidth="1"/>
    <col min="10261" max="10261" width="11.5703125" bestFit="1" customWidth="1"/>
    <col min="10263" max="10263" width="11.42578125" customWidth="1"/>
    <col min="10264" max="10264" width="10.28515625" customWidth="1"/>
    <col min="10265" max="10270" width="0" hidden="1" customWidth="1"/>
    <col min="10271" max="10271" width="9" bestFit="1" customWidth="1"/>
    <col min="10272" max="10272" width="12.7109375" customWidth="1"/>
    <col min="10273" max="10273" width="12.42578125" customWidth="1"/>
    <col min="10274" max="10274" width="0" hidden="1" customWidth="1"/>
    <col min="10275" max="10275" width="11.28515625" bestFit="1" customWidth="1"/>
    <col min="10276" max="10276" width="11.5703125" bestFit="1" customWidth="1"/>
    <col min="10277" max="10277" width="10.28515625" bestFit="1" customWidth="1"/>
    <col min="10278" max="10278" width="12.85546875" bestFit="1" customWidth="1"/>
    <col min="10280" max="10280" width="10.28515625" bestFit="1" customWidth="1"/>
    <col min="10497" max="10497" width="3" bestFit="1" customWidth="1"/>
    <col min="10498" max="10498" width="18" customWidth="1"/>
    <col min="10499" max="10499" width="14.140625" customWidth="1"/>
    <col min="10500" max="10500" width="10.42578125" customWidth="1"/>
    <col min="10501" max="10503" width="0" hidden="1" customWidth="1"/>
    <col min="10504" max="10504" width="10.42578125" customWidth="1"/>
    <col min="10505" max="10505" width="10.5703125" bestFit="1" customWidth="1"/>
    <col min="10506" max="10506" width="5" customWidth="1"/>
    <col min="10507" max="10507" width="13.28515625" customWidth="1"/>
    <col min="10508" max="10508" width="7" bestFit="1" customWidth="1"/>
    <col min="10509" max="10510" width="10.42578125" customWidth="1"/>
    <col min="10511" max="10512" width="4.7109375" bestFit="1" customWidth="1"/>
    <col min="10513" max="10513" width="10.5703125" customWidth="1"/>
    <col min="10514" max="10515" width="0" hidden="1" customWidth="1"/>
    <col min="10517" max="10517" width="11.5703125" bestFit="1" customWidth="1"/>
    <col min="10519" max="10519" width="11.42578125" customWidth="1"/>
    <col min="10520" max="10520" width="10.28515625" customWidth="1"/>
    <col min="10521" max="10526" width="0" hidden="1" customWidth="1"/>
    <col min="10527" max="10527" width="9" bestFit="1" customWidth="1"/>
    <col min="10528" max="10528" width="12.7109375" customWidth="1"/>
    <col min="10529" max="10529" width="12.42578125" customWidth="1"/>
    <col min="10530" max="10530" width="0" hidden="1" customWidth="1"/>
    <col min="10531" max="10531" width="11.28515625" bestFit="1" customWidth="1"/>
    <col min="10532" max="10532" width="11.5703125" bestFit="1" customWidth="1"/>
    <col min="10533" max="10533" width="10.28515625" bestFit="1" customWidth="1"/>
    <col min="10534" max="10534" width="12.85546875" bestFit="1" customWidth="1"/>
    <col min="10536" max="10536" width="10.28515625" bestFit="1" customWidth="1"/>
    <col min="10753" max="10753" width="3" bestFit="1" customWidth="1"/>
    <col min="10754" max="10754" width="18" customWidth="1"/>
    <col min="10755" max="10755" width="14.140625" customWidth="1"/>
    <col min="10756" max="10756" width="10.42578125" customWidth="1"/>
    <col min="10757" max="10759" width="0" hidden="1" customWidth="1"/>
    <col min="10760" max="10760" width="10.42578125" customWidth="1"/>
    <col min="10761" max="10761" width="10.5703125" bestFit="1" customWidth="1"/>
    <col min="10762" max="10762" width="5" customWidth="1"/>
    <col min="10763" max="10763" width="13.28515625" customWidth="1"/>
    <col min="10764" max="10764" width="7" bestFit="1" customWidth="1"/>
    <col min="10765" max="10766" width="10.42578125" customWidth="1"/>
    <col min="10767" max="10768" width="4.7109375" bestFit="1" customWidth="1"/>
    <col min="10769" max="10769" width="10.5703125" customWidth="1"/>
    <col min="10770" max="10771" width="0" hidden="1" customWidth="1"/>
    <col min="10773" max="10773" width="11.5703125" bestFit="1" customWidth="1"/>
    <col min="10775" max="10775" width="11.42578125" customWidth="1"/>
    <col min="10776" max="10776" width="10.28515625" customWidth="1"/>
    <col min="10777" max="10782" width="0" hidden="1" customWidth="1"/>
    <col min="10783" max="10783" width="9" bestFit="1" customWidth="1"/>
    <col min="10784" max="10784" width="12.7109375" customWidth="1"/>
    <col min="10785" max="10785" width="12.42578125" customWidth="1"/>
    <col min="10786" max="10786" width="0" hidden="1" customWidth="1"/>
    <col min="10787" max="10787" width="11.28515625" bestFit="1" customWidth="1"/>
    <col min="10788" max="10788" width="11.5703125" bestFit="1" customWidth="1"/>
    <col min="10789" max="10789" width="10.28515625" bestFit="1" customWidth="1"/>
    <col min="10790" max="10790" width="12.85546875" bestFit="1" customWidth="1"/>
    <col min="10792" max="10792" width="10.28515625" bestFit="1" customWidth="1"/>
    <col min="11009" max="11009" width="3" bestFit="1" customWidth="1"/>
    <col min="11010" max="11010" width="18" customWidth="1"/>
    <col min="11011" max="11011" width="14.140625" customWidth="1"/>
    <col min="11012" max="11012" width="10.42578125" customWidth="1"/>
    <col min="11013" max="11015" width="0" hidden="1" customWidth="1"/>
    <col min="11016" max="11016" width="10.42578125" customWidth="1"/>
    <col min="11017" max="11017" width="10.5703125" bestFit="1" customWidth="1"/>
    <col min="11018" max="11018" width="5" customWidth="1"/>
    <col min="11019" max="11019" width="13.28515625" customWidth="1"/>
    <col min="11020" max="11020" width="7" bestFit="1" customWidth="1"/>
    <col min="11021" max="11022" width="10.42578125" customWidth="1"/>
    <col min="11023" max="11024" width="4.7109375" bestFit="1" customWidth="1"/>
    <col min="11025" max="11025" width="10.5703125" customWidth="1"/>
    <col min="11026" max="11027" width="0" hidden="1" customWidth="1"/>
    <col min="11029" max="11029" width="11.5703125" bestFit="1" customWidth="1"/>
    <col min="11031" max="11031" width="11.42578125" customWidth="1"/>
    <col min="11032" max="11032" width="10.28515625" customWidth="1"/>
    <col min="11033" max="11038" width="0" hidden="1" customWidth="1"/>
    <col min="11039" max="11039" width="9" bestFit="1" customWidth="1"/>
    <col min="11040" max="11040" width="12.7109375" customWidth="1"/>
    <col min="11041" max="11041" width="12.42578125" customWidth="1"/>
    <col min="11042" max="11042" width="0" hidden="1" customWidth="1"/>
    <col min="11043" max="11043" width="11.28515625" bestFit="1" customWidth="1"/>
    <col min="11044" max="11044" width="11.5703125" bestFit="1" customWidth="1"/>
    <col min="11045" max="11045" width="10.28515625" bestFit="1" customWidth="1"/>
    <col min="11046" max="11046" width="12.85546875" bestFit="1" customWidth="1"/>
    <col min="11048" max="11048" width="10.28515625" bestFit="1" customWidth="1"/>
    <col min="11265" max="11265" width="3" bestFit="1" customWidth="1"/>
    <col min="11266" max="11266" width="18" customWidth="1"/>
    <col min="11267" max="11267" width="14.140625" customWidth="1"/>
    <col min="11268" max="11268" width="10.42578125" customWidth="1"/>
    <col min="11269" max="11271" width="0" hidden="1" customWidth="1"/>
    <col min="11272" max="11272" width="10.42578125" customWidth="1"/>
    <col min="11273" max="11273" width="10.5703125" bestFit="1" customWidth="1"/>
    <col min="11274" max="11274" width="5" customWidth="1"/>
    <col min="11275" max="11275" width="13.28515625" customWidth="1"/>
    <col min="11276" max="11276" width="7" bestFit="1" customWidth="1"/>
    <col min="11277" max="11278" width="10.42578125" customWidth="1"/>
    <col min="11279" max="11280" width="4.7109375" bestFit="1" customWidth="1"/>
    <col min="11281" max="11281" width="10.5703125" customWidth="1"/>
    <col min="11282" max="11283" width="0" hidden="1" customWidth="1"/>
    <col min="11285" max="11285" width="11.5703125" bestFit="1" customWidth="1"/>
    <col min="11287" max="11287" width="11.42578125" customWidth="1"/>
    <col min="11288" max="11288" width="10.28515625" customWidth="1"/>
    <col min="11289" max="11294" width="0" hidden="1" customWidth="1"/>
    <col min="11295" max="11295" width="9" bestFit="1" customWidth="1"/>
    <col min="11296" max="11296" width="12.7109375" customWidth="1"/>
    <col min="11297" max="11297" width="12.42578125" customWidth="1"/>
    <col min="11298" max="11298" width="0" hidden="1" customWidth="1"/>
    <col min="11299" max="11299" width="11.28515625" bestFit="1" customWidth="1"/>
    <col min="11300" max="11300" width="11.5703125" bestFit="1" customWidth="1"/>
    <col min="11301" max="11301" width="10.28515625" bestFit="1" customWidth="1"/>
    <col min="11302" max="11302" width="12.85546875" bestFit="1" customWidth="1"/>
    <col min="11304" max="11304" width="10.28515625" bestFit="1" customWidth="1"/>
    <col min="11521" max="11521" width="3" bestFit="1" customWidth="1"/>
    <col min="11522" max="11522" width="18" customWidth="1"/>
    <col min="11523" max="11523" width="14.140625" customWidth="1"/>
    <col min="11524" max="11524" width="10.42578125" customWidth="1"/>
    <col min="11525" max="11527" width="0" hidden="1" customWidth="1"/>
    <col min="11528" max="11528" width="10.42578125" customWidth="1"/>
    <col min="11529" max="11529" width="10.5703125" bestFit="1" customWidth="1"/>
    <col min="11530" max="11530" width="5" customWidth="1"/>
    <col min="11531" max="11531" width="13.28515625" customWidth="1"/>
    <col min="11532" max="11532" width="7" bestFit="1" customWidth="1"/>
    <col min="11533" max="11534" width="10.42578125" customWidth="1"/>
    <col min="11535" max="11536" width="4.7109375" bestFit="1" customWidth="1"/>
    <col min="11537" max="11537" width="10.5703125" customWidth="1"/>
    <col min="11538" max="11539" width="0" hidden="1" customWidth="1"/>
    <col min="11541" max="11541" width="11.5703125" bestFit="1" customWidth="1"/>
    <col min="11543" max="11543" width="11.42578125" customWidth="1"/>
    <col min="11544" max="11544" width="10.28515625" customWidth="1"/>
    <col min="11545" max="11550" width="0" hidden="1" customWidth="1"/>
    <col min="11551" max="11551" width="9" bestFit="1" customWidth="1"/>
    <col min="11552" max="11552" width="12.7109375" customWidth="1"/>
    <col min="11553" max="11553" width="12.42578125" customWidth="1"/>
    <col min="11554" max="11554" width="0" hidden="1" customWidth="1"/>
    <col min="11555" max="11555" width="11.28515625" bestFit="1" customWidth="1"/>
    <col min="11556" max="11556" width="11.5703125" bestFit="1" customWidth="1"/>
    <col min="11557" max="11557" width="10.28515625" bestFit="1" customWidth="1"/>
    <col min="11558" max="11558" width="12.85546875" bestFit="1" customWidth="1"/>
    <col min="11560" max="11560" width="10.28515625" bestFit="1" customWidth="1"/>
    <col min="11777" max="11777" width="3" bestFit="1" customWidth="1"/>
    <col min="11778" max="11778" width="18" customWidth="1"/>
    <col min="11779" max="11779" width="14.140625" customWidth="1"/>
    <col min="11780" max="11780" width="10.42578125" customWidth="1"/>
    <col min="11781" max="11783" width="0" hidden="1" customWidth="1"/>
    <col min="11784" max="11784" width="10.42578125" customWidth="1"/>
    <col min="11785" max="11785" width="10.5703125" bestFit="1" customWidth="1"/>
    <col min="11786" max="11786" width="5" customWidth="1"/>
    <col min="11787" max="11787" width="13.28515625" customWidth="1"/>
    <col min="11788" max="11788" width="7" bestFit="1" customWidth="1"/>
    <col min="11789" max="11790" width="10.42578125" customWidth="1"/>
    <col min="11791" max="11792" width="4.7109375" bestFit="1" customWidth="1"/>
    <col min="11793" max="11793" width="10.5703125" customWidth="1"/>
    <col min="11794" max="11795" width="0" hidden="1" customWidth="1"/>
    <col min="11797" max="11797" width="11.5703125" bestFit="1" customWidth="1"/>
    <col min="11799" max="11799" width="11.42578125" customWidth="1"/>
    <col min="11800" max="11800" width="10.28515625" customWidth="1"/>
    <col min="11801" max="11806" width="0" hidden="1" customWidth="1"/>
    <col min="11807" max="11807" width="9" bestFit="1" customWidth="1"/>
    <col min="11808" max="11808" width="12.7109375" customWidth="1"/>
    <col min="11809" max="11809" width="12.42578125" customWidth="1"/>
    <col min="11810" max="11810" width="0" hidden="1" customWidth="1"/>
    <col min="11811" max="11811" width="11.28515625" bestFit="1" customWidth="1"/>
    <col min="11812" max="11812" width="11.5703125" bestFit="1" customWidth="1"/>
    <col min="11813" max="11813" width="10.28515625" bestFit="1" customWidth="1"/>
    <col min="11814" max="11814" width="12.85546875" bestFit="1" customWidth="1"/>
    <col min="11816" max="11816" width="10.28515625" bestFit="1" customWidth="1"/>
    <col min="12033" max="12033" width="3" bestFit="1" customWidth="1"/>
    <col min="12034" max="12034" width="18" customWidth="1"/>
    <col min="12035" max="12035" width="14.140625" customWidth="1"/>
    <col min="12036" max="12036" width="10.42578125" customWidth="1"/>
    <col min="12037" max="12039" width="0" hidden="1" customWidth="1"/>
    <col min="12040" max="12040" width="10.42578125" customWidth="1"/>
    <col min="12041" max="12041" width="10.5703125" bestFit="1" customWidth="1"/>
    <col min="12042" max="12042" width="5" customWidth="1"/>
    <col min="12043" max="12043" width="13.28515625" customWidth="1"/>
    <col min="12044" max="12044" width="7" bestFit="1" customWidth="1"/>
    <col min="12045" max="12046" width="10.42578125" customWidth="1"/>
    <col min="12047" max="12048" width="4.7109375" bestFit="1" customWidth="1"/>
    <col min="12049" max="12049" width="10.5703125" customWidth="1"/>
    <col min="12050" max="12051" width="0" hidden="1" customWidth="1"/>
    <col min="12053" max="12053" width="11.5703125" bestFit="1" customWidth="1"/>
    <col min="12055" max="12055" width="11.42578125" customWidth="1"/>
    <col min="12056" max="12056" width="10.28515625" customWidth="1"/>
    <col min="12057" max="12062" width="0" hidden="1" customWidth="1"/>
    <col min="12063" max="12063" width="9" bestFit="1" customWidth="1"/>
    <col min="12064" max="12064" width="12.7109375" customWidth="1"/>
    <col min="12065" max="12065" width="12.42578125" customWidth="1"/>
    <col min="12066" max="12066" width="0" hidden="1" customWidth="1"/>
    <col min="12067" max="12067" width="11.28515625" bestFit="1" customWidth="1"/>
    <col min="12068" max="12068" width="11.5703125" bestFit="1" customWidth="1"/>
    <col min="12069" max="12069" width="10.28515625" bestFit="1" customWidth="1"/>
    <col min="12070" max="12070" width="12.85546875" bestFit="1" customWidth="1"/>
    <col min="12072" max="12072" width="10.28515625" bestFit="1" customWidth="1"/>
    <col min="12289" max="12289" width="3" bestFit="1" customWidth="1"/>
    <col min="12290" max="12290" width="18" customWidth="1"/>
    <col min="12291" max="12291" width="14.140625" customWidth="1"/>
    <col min="12292" max="12292" width="10.42578125" customWidth="1"/>
    <col min="12293" max="12295" width="0" hidden="1" customWidth="1"/>
    <col min="12296" max="12296" width="10.42578125" customWidth="1"/>
    <col min="12297" max="12297" width="10.5703125" bestFit="1" customWidth="1"/>
    <col min="12298" max="12298" width="5" customWidth="1"/>
    <col min="12299" max="12299" width="13.28515625" customWidth="1"/>
    <col min="12300" max="12300" width="7" bestFit="1" customWidth="1"/>
    <col min="12301" max="12302" width="10.42578125" customWidth="1"/>
    <col min="12303" max="12304" width="4.7109375" bestFit="1" customWidth="1"/>
    <col min="12305" max="12305" width="10.5703125" customWidth="1"/>
    <col min="12306" max="12307" width="0" hidden="1" customWidth="1"/>
    <col min="12309" max="12309" width="11.5703125" bestFit="1" customWidth="1"/>
    <col min="12311" max="12311" width="11.42578125" customWidth="1"/>
    <col min="12312" max="12312" width="10.28515625" customWidth="1"/>
    <col min="12313" max="12318" width="0" hidden="1" customWidth="1"/>
    <col min="12319" max="12319" width="9" bestFit="1" customWidth="1"/>
    <col min="12320" max="12320" width="12.7109375" customWidth="1"/>
    <col min="12321" max="12321" width="12.42578125" customWidth="1"/>
    <col min="12322" max="12322" width="0" hidden="1" customWidth="1"/>
    <col min="12323" max="12323" width="11.28515625" bestFit="1" customWidth="1"/>
    <col min="12324" max="12324" width="11.5703125" bestFit="1" customWidth="1"/>
    <col min="12325" max="12325" width="10.28515625" bestFit="1" customWidth="1"/>
    <col min="12326" max="12326" width="12.85546875" bestFit="1" customWidth="1"/>
    <col min="12328" max="12328" width="10.28515625" bestFit="1" customWidth="1"/>
    <col min="12545" max="12545" width="3" bestFit="1" customWidth="1"/>
    <col min="12546" max="12546" width="18" customWidth="1"/>
    <col min="12547" max="12547" width="14.140625" customWidth="1"/>
    <col min="12548" max="12548" width="10.42578125" customWidth="1"/>
    <col min="12549" max="12551" width="0" hidden="1" customWidth="1"/>
    <col min="12552" max="12552" width="10.42578125" customWidth="1"/>
    <col min="12553" max="12553" width="10.5703125" bestFit="1" customWidth="1"/>
    <col min="12554" max="12554" width="5" customWidth="1"/>
    <col min="12555" max="12555" width="13.28515625" customWidth="1"/>
    <col min="12556" max="12556" width="7" bestFit="1" customWidth="1"/>
    <col min="12557" max="12558" width="10.42578125" customWidth="1"/>
    <col min="12559" max="12560" width="4.7109375" bestFit="1" customWidth="1"/>
    <col min="12561" max="12561" width="10.5703125" customWidth="1"/>
    <col min="12562" max="12563" width="0" hidden="1" customWidth="1"/>
    <col min="12565" max="12565" width="11.5703125" bestFit="1" customWidth="1"/>
    <col min="12567" max="12567" width="11.42578125" customWidth="1"/>
    <col min="12568" max="12568" width="10.28515625" customWidth="1"/>
    <col min="12569" max="12574" width="0" hidden="1" customWidth="1"/>
    <col min="12575" max="12575" width="9" bestFit="1" customWidth="1"/>
    <col min="12576" max="12576" width="12.7109375" customWidth="1"/>
    <col min="12577" max="12577" width="12.42578125" customWidth="1"/>
    <col min="12578" max="12578" width="0" hidden="1" customWidth="1"/>
    <col min="12579" max="12579" width="11.28515625" bestFit="1" customWidth="1"/>
    <col min="12580" max="12580" width="11.5703125" bestFit="1" customWidth="1"/>
    <col min="12581" max="12581" width="10.28515625" bestFit="1" customWidth="1"/>
    <col min="12582" max="12582" width="12.85546875" bestFit="1" customWidth="1"/>
    <col min="12584" max="12584" width="10.28515625" bestFit="1" customWidth="1"/>
    <col min="12801" max="12801" width="3" bestFit="1" customWidth="1"/>
    <col min="12802" max="12802" width="18" customWidth="1"/>
    <col min="12803" max="12803" width="14.140625" customWidth="1"/>
    <col min="12804" max="12804" width="10.42578125" customWidth="1"/>
    <col min="12805" max="12807" width="0" hidden="1" customWidth="1"/>
    <col min="12808" max="12808" width="10.42578125" customWidth="1"/>
    <col min="12809" max="12809" width="10.5703125" bestFit="1" customWidth="1"/>
    <col min="12810" max="12810" width="5" customWidth="1"/>
    <col min="12811" max="12811" width="13.28515625" customWidth="1"/>
    <col min="12812" max="12812" width="7" bestFit="1" customWidth="1"/>
    <col min="12813" max="12814" width="10.42578125" customWidth="1"/>
    <col min="12815" max="12816" width="4.7109375" bestFit="1" customWidth="1"/>
    <col min="12817" max="12817" width="10.5703125" customWidth="1"/>
    <col min="12818" max="12819" width="0" hidden="1" customWidth="1"/>
    <col min="12821" max="12821" width="11.5703125" bestFit="1" customWidth="1"/>
    <col min="12823" max="12823" width="11.42578125" customWidth="1"/>
    <col min="12824" max="12824" width="10.28515625" customWidth="1"/>
    <col min="12825" max="12830" width="0" hidden="1" customWidth="1"/>
    <col min="12831" max="12831" width="9" bestFit="1" customWidth="1"/>
    <col min="12832" max="12832" width="12.7109375" customWidth="1"/>
    <col min="12833" max="12833" width="12.42578125" customWidth="1"/>
    <col min="12834" max="12834" width="0" hidden="1" customWidth="1"/>
    <col min="12835" max="12835" width="11.28515625" bestFit="1" customWidth="1"/>
    <col min="12836" max="12836" width="11.5703125" bestFit="1" customWidth="1"/>
    <col min="12837" max="12837" width="10.28515625" bestFit="1" customWidth="1"/>
    <col min="12838" max="12838" width="12.85546875" bestFit="1" customWidth="1"/>
    <col min="12840" max="12840" width="10.28515625" bestFit="1" customWidth="1"/>
    <col min="13057" max="13057" width="3" bestFit="1" customWidth="1"/>
    <col min="13058" max="13058" width="18" customWidth="1"/>
    <col min="13059" max="13059" width="14.140625" customWidth="1"/>
    <col min="13060" max="13060" width="10.42578125" customWidth="1"/>
    <col min="13061" max="13063" width="0" hidden="1" customWidth="1"/>
    <col min="13064" max="13064" width="10.42578125" customWidth="1"/>
    <col min="13065" max="13065" width="10.5703125" bestFit="1" customWidth="1"/>
    <col min="13066" max="13066" width="5" customWidth="1"/>
    <col min="13067" max="13067" width="13.28515625" customWidth="1"/>
    <col min="13068" max="13068" width="7" bestFit="1" customWidth="1"/>
    <col min="13069" max="13070" width="10.42578125" customWidth="1"/>
    <col min="13071" max="13072" width="4.7109375" bestFit="1" customWidth="1"/>
    <col min="13073" max="13073" width="10.5703125" customWidth="1"/>
    <col min="13074" max="13075" width="0" hidden="1" customWidth="1"/>
    <col min="13077" max="13077" width="11.5703125" bestFit="1" customWidth="1"/>
    <col min="13079" max="13079" width="11.42578125" customWidth="1"/>
    <col min="13080" max="13080" width="10.28515625" customWidth="1"/>
    <col min="13081" max="13086" width="0" hidden="1" customWidth="1"/>
    <col min="13087" max="13087" width="9" bestFit="1" customWidth="1"/>
    <col min="13088" max="13088" width="12.7109375" customWidth="1"/>
    <col min="13089" max="13089" width="12.42578125" customWidth="1"/>
    <col min="13090" max="13090" width="0" hidden="1" customWidth="1"/>
    <col min="13091" max="13091" width="11.28515625" bestFit="1" customWidth="1"/>
    <col min="13092" max="13092" width="11.5703125" bestFit="1" customWidth="1"/>
    <col min="13093" max="13093" width="10.28515625" bestFit="1" customWidth="1"/>
    <col min="13094" max="13094" width="12.85546875" bestFit="1" customWidth="1"/>
    <col min="13096" max="13096" width="10.28515625" bestFit="1" customWidth="1"/>
    <col min="13313" max="13313" width="3" bestFit="1" customWidth="1"/>
    <col min="13314" max="13314" width="18" customWidth="1"/>
    <col min="13315" max="13315" width="14.140625" customWidth="1"/>
    <col min="13316" max="13316" width="10.42578125" customWidth="1"/>
    <col min="13317" max="13319" width="0" hidden="1" customWidth="1"/>
    <col min="13320" max="13320" width="10.42578125" customWidth="1"/>
    <col min="13321" max="13321" width="10.5703125" bestFit="1" customWidth="1"/>
    <col min="13322" max="13322" width="5" customWidth="1"/>
    <col min="13323" max="13323" width="13.28515625" customWidth="1"/>
    <col min="13324" max="13324" width="7" bestFit="1" customWidth="1"/>
    <col min="13325" max="13326" width="10.42578125" customWidth="1"/>
    <col min="13327" max="13328" width="4.7109375" bestFit="1" customWidth="1"/>
    <col min="13329" max="13329" width="10.5703125" customWidth="1"/>
    <col min="13330" max="13331" width="0" hidden="1" customWidth="1"/>
    <col min="13333" max="13333" width="11.5703125" bestFit="1" customWidth="1"/>
    <col min="13335" max="13335" width="11.42578125" customWidth="1"/>
    <col min="13336" max="13336" width="10.28515625" customWidth="1"/>
    <col min="13337" max="13342" width="0" hidden="1" customWidth="1"/>
    <col min="13343" max="13343" width="9" bestFit="1" customWidth="1"/>
    <col min="13344" max="13344" width="12.7109375" customWidth="1"/>
    <col min="13345" max="13345" width="12.42578125" customWidth="1"/>
    <col min="13346" max="13346" width="0" hidden="1" customWidth="1"/>
    <col min="13347" max="13347" width="11.28515625" bestFit="1" customWidth="1"/>
    <col min="13348" max="13348" width="11.5703125" bestFit="1" customWidth="1"/>
    <col min="13349" max="13349" width="10.28515625" bestFit="1" customWidth="1"/>
    <col min="13350" max="13350" width="12.85546875" bestFit="1" customWidth="1"/>
    <col min="13352" max="13352" width="10.28515625" bestFit="1" customWidth="1"/>
    <col min="13569" max="13569" width="3" bestFit="1" customWidth="1"/>
    <col min="13570" max="13570" width="18" customWidth="1"/>
    <col min="13571" max="13571" width="14.140625" customWidth="1"/>
    <col min="13572" max="13572" width="10.42578125" customWidth="1"/>
    <col min="13573" max="13575" width="0" hidden="1" customWidth="1"/>
    <col min="13576" max="13576" width="10.42578125" customWidth="1"/>
    <col min="13577" max="13577" width="10.5703125" bestFit="1" customWidth="1"/>
    <col min="13578" max="13578" width="5" customWidth="1"/>
    <col min="13579" max="13579" width="13.28515625" customWidth="1"/>
    <col min="13580" max="13580" width="7" bestFit="1" customWidth="1"/>
    <col min="13581" max="13582" width="10.42578125" customWidth="1"/>
    <col min="13583" max="13584" width="4.7109375" bestFit="1" customWidth="1"/>
    <col min="13585" max="13585" width="10.5703125" customWidth="1"/>
    <col min="13586" max="13587" width="0" hidden="1" customWidth="1"/>
    <col min="13589" max="13589" width="11.5703125" bestFit="1" customWidth="1"/>
    <col min="13591" max="13591" width="11.42578125" customWidth="1"/>
    <col min="13592" max="13592" width="10.28515625" customWidth="1"/>
    <col min="13593" max="13598" width="0" hidden="1" customWidth="1"/>
    <col min="13599" max="13599" width="9" bestFit="1" customWidth="1"/>
    <col min="13600" max="13600" width="12.7109375" customWidth="1"/>
    <col min="13601" max="13601" width="12.42578125" customWidth="1"/>
    <col min="13602" max="13602" width="0" hidden="1" customWidth="1"/>
    <col min="13603" max="13603" width="11.28515625" bestFit="1" customWidth="1"/>
    <col min="13604" max="13604" width="11.5703125" bestFit="1" customWidth="1"/>
    <col min="13605" max="13605" width="10.28515625" bestFit="1" customWidth="1"/>
    <col min="13606" max="13606" width="12.85546875" bestFit="1" customWidth="1"/>
    <col min="13608" max="13608" width="10.28515625" bestFit="1" customWidth="1"/>
    <col min="13825" max="13825" width="3" bestFit="1" customWidth="1"/>
    <col min="13826" max="13826" width="18" customWidth="1"/>
    <col min="13827" max="13827" width="14.140625" customWidth="1"/>
    <col min="13828" max="13828" width="10.42578125" customWidth="1"/>
    <col min="13829" max="13831" width="0" hidden="1" customWidth="1"/>
    <col min="13832" max="13832" width="10.42578125" customWidth="1"/>
    <col min="13833" max="13833" width="10.5703125" bestFit="1" customWidth="1"/>
    <col min="13834" max="13834" width="5" customWidth="1"/>
    <col min="13835" max="13835" width="13.28515625" customWidth="1"/>
    <col min="13836" max="13836" width="7" bestFit="1" customWidth="1"/>
    <col min="13837" max="13838" width="10.42578125" customWidth="1"/>
    <col min="13839" max="13840" width="4.7109375" bestFit="1" customWidth="1"/>
    <col min="13841" max="13841" width="10.5703125" customWidth="1"/>
    <col min="13842" max="13843" width="0" hidden="1" customWidth="1"/>
    <col min="13845" max="13845" width="11.5703125" bestFit="1" customWidth="1"/>
    <col min="13847" max="13847" width="11.42578125" customWidth="1"/>
    <col min="13848" max="13848" width="10.28515625" customWidth="1"/>
    <col min="13849" max="13854" width="0" hidden="1" customWidth="1"/>
    <col min="13855" max="13855" width="9" bestFit="1" customWidth="1"/>
    <col min="13856" max="13856" width="12.7109375" customWidth="1"/>
    <col min="13857" max="13857" width="12.42578125" customWidth="1"/>
    <col min="13858" max="13858" width="0" hidden="1" customWidth="1"/>
    <col min="13859" max="13859" width="11.28515625" bestFit="1" customWidth="1"/>
    <col min="13860" max="13860" width="11.5703125" bestFit="1" customWidth="1"/>
    <col min="13861" max="13861" width="10.28515625" bestFit="1" customWidth="1"/>
    <col min="13862" max="13862" width="12.85546875" bestFit="1" customWidth="1"/>
    <col min="13864" max="13864" width="10.28515625" bestFit="1" customWidth="1"/>
    <col min="14081" max="14081" width="3" bestFit="1" customWidth="1"/>
    <col min="14082" max="14082" width="18" customWidth="1"/>
    <col min="14083" max="14083" width="14.140625" customWidth="1"/>
    <col min="14084" max="14084" width="10.42578125" customWidth="1"/>
    <col min="14085" max="14087" width="0" hidden="1" customWidth="1"/>
    <col min="14088" max="14088" width="10.42578125" customWidth="1"/>
    <col min="14089" max="14089" width="10.5703125" bestFit="1" customWidth="1"/>
    <col min="14090" max="14090" width="5" customWidth="1"/>
    <col min="14091" max="14091" width="13.28515625" customWidth="1"/>
    <col min="14092" max="14092" width="7" bestFit="1" customWidth="1"/>
    <col min="14093" max="14094" width="10.42578125" customWidth="1"/>
    <col min="14095" max="14096" width="4.7109375" bestFit="1" customWidth="1"/>
    <col min="14097" max="14097" width="10.5703125" customWidth="1"/>
    <col min="14098" max="14099" width="0" hidden="1" customWidth="1"/>
    <col min="14101" max="14101" width="11.5703125" bestFit="1" customWidth="1"/>
    <col min="14103" max="14103" width="11.42578125" customWidth="1"/>
    <col min="14104" max="14104" width="10.28515625" customWidth="1"/>
    <col min="14105" max="14110" width="0" hidden="1" customWidth="1"/>
    <col min="14111" max="14111" width="9" bestFit="1" customWidth="1"/>
    <col min="14112" max="14112" width="12.7109375" customWidth="1"/>
    <col min="14113" max="14113" width="12.42578125" customWidth="1"/>
    <col min="14114" max="14114" width="0" hidden="1" customWidth="1"/>
    <col min="14115" max="14115" width="11.28515625" bestFit="1" customWidth="1"/>
    <col min="14116" max="14116" width="11.5703125" bestFit="1" customWidth="1"/>
    <col min="14117" max="14117" width="10.28515625" bestFit="1" customWidth="1"/>
    <col min="14118" max="14118" width="12.85546875" bestFit="1" customWidth="1"/>
    <col min="14120" max="14120" width="10.28515625" bestFit="1" customWidth="1"/>
    <col min="14337" max="14337" width="3" bestFit="1" customWidth="1"/>
    <col min="14338" max="14338" width="18" customWidth="1"/>
    <col min="14339" max="14339" width="14.140625" customWidth="1"/>
    <col min="14340" max="14340" width="10.42578125" customWidth="1"/>
    <col min="14341" max="14343" width="0" hidden="1" customWidth="1"/>
    <col min="14344" max="14344" width="10.42578125" customWidth="1"/>
    <col min="14345" max="14345" width="10.5703125" bestFit="1" customWidth="1"/>
    <col min="14346" max="14346" width="5" customWidth="1"/>
    <col min="14347" max="14347" width="13.28515625" customWidth="1"/>
    <col min="14348" max="14348" width="7" bestFit="1" customWidth="1"/>
    <col min="14349" max="14350" width="10.42578125" customWidth="1"/>
    <col min="14351" max="14352" width="4.7109375" bestFit="1" customWidth="1"/>
    <col min="14353" max="14353" width="10.5703125" customWidth="1"/>
    <col min="14354" max="14355" width="0" hidden="1" customWidth="1"/>
    <col min="14357" max="14357" width="11.5703125" bestFit="1" customWidth="1"/>
    <col min="14359" max="14359" width="11.42578125" customWidth="1"/>
    <col min="14360" max="14360" width="10.28515625" customWidth="1"/>
    <col min="14361" max="14366" width="0" hidden="1" customWidth="1"/>
    <col min="14367" max="14367" width="9" bestFit="1" customWidth="1"/>
    <col min="14368" max="14368" width="12.7109375" customWidth="1"/>
    <col min="14369" max="14369" width="12.42578125" customWidth="1"/>
    <col min="14370" max="14370" width="0" hidden="1" customWidth="1"/>
    <col min="14371" max="14371" width="11.28515625" bestFit="1" customWidth="1"/>
    <col min="14372" max="14372" width="11.5703125" bestFit="1" customWidth="1"/>
    <col min="14373" max="14373" width="10.28515625" bestFit="1" customWidth="1"/>
    <col min="14374" max="14374" width="12.85546875" bestFit="1" customWidth="1"/>
    <col min="14376" max="14376" width="10.28515625" bestFit="1" customWidth="1"/>
    <col min="14593" max="14593" width="3" bestFit="1" customWidth="1"/>
    <col min="14594" max="14594" width="18" customWidth="1"/>
    <col min="14595" max="14595" width="14.140625" customWidth="1"/>
    <col min="14596" max="14596" width="10.42578125" customWidth="1"/>
    <col min="14597" max="14599" width="0" hidden="1" customWidth="1"/>
    <col min="14600" max="14600" width="10.42578125" customWidth="1"/>
    <col min="14601" max="14601" width="10.5703125" bestFit="1" customWidth="1"/>
    <col min="14602" max="14602" width="5" customWidth="1"/>
    <col min="14603" max="14603" width="13.28515625" customWidth="1"/>
    <col min="14604" max="14604" width="7" bestFit="1" customWidth="1"/>
    <col min="14605" max="14606" width="10.42578125" customWidth="1"/>
    <col min="14607" max="14608" width="4.7109375" bestFit="1" customWidth="1"/>
    <col min="14609" max="14609" width="10.5703125" customWidth="1"/>
    <col min="14610" max="14611" width="0" hidden="1" customWidth="1"/>
    <col min="14613" max="14613" width="11.5703125" bestFit="1" customWidth="1"/>
    <col min="14615" max="14615" width="11.42578125" customWidth="1"/>
    <col min="14616" max="14616" width="10.28515625" customWidth="1"/>
    <col min="14617" max="14622" width="0" hidden="1" customWidth="1"/>
    <col min="14623" max="14623" width="9" bestFit="1" customWidth="1"/>
    <col min="14624" max="14624" width="12.7109375" customWidth="1"/>
    <col min="14625" max="14625" width="12.42578125" customWidth="1"/>
    <col min="14626" max="14626" width="0" hidden="1" customWidth="1"/>
    <col min="14627" max="14627" width="11.28515625" bestFit="1" customWidth="1"/>
    <col min="14628" max="14628" width="11.5703125" bestFit="1" customWidth="1"/>
    <col min="14629" max="14629" width="10.28515625" bestFit="1" customWidth="1"/>
    <col min="14630" max="14630" width="12.85546875" bestFit="1" customWidth="1"/>
    <col min="14632" max="14632" width="10.28515625" bestFit="1" customWidth="1"/>
    <col min="14849" max="14849" width="3" bestFit="1" customWidth="1"/>
    <col min="14850" max="14850" width="18" customWidth="1"/>
    <col min="14851" max="14851" width="14.140625" customWidth="1"/>
    <col min="14852" max="14852" width="10.42578125" customWidth="1"/>
    <col min="14853" max="14855" width="0" hidden="1" customWidth="1"/>
    <col min="14856" max="14856" width="10.42578125" customWidth="1"/>
    <col min="14857" max="14857" width="10.5703125" bestFit="1" customWidth="1"/>
    <col min="14858" max="14858" width="5" customWidth="1"/>
    <col min="14859" max="14859" width="13.28515625" customWidth="1"/>
    <col min="14860" max="14860" width="7" bestFit="1" customWidth="1"/>
    <col min="14861" max="14862" width="10.42578125" customWidth="1"/>
    <col min="14863" max="14864" width="4.7109375" bestFit="1" customWidth="1"/>
    <col min="14865" max="14865" width="10.5703125" customWidth="1"/>
    <col min="14866" max="14867" width="0" hidden="1" customWidth="1"/>
    <col min="14869" max="14869" width="11.5703125" bestFit="1" customWidth="1"/>
    <col min="14871" max="14871" width="11.42578125" customWidth="1"/>
    <col min="14872" max="14872" width="10.28515625" customWidth="1"/>
    <col min="14873" max="14878" width="0" hidden="1" customWidth="1"/>
    <col min="14879" max="14879" width="9" bestFit="1" customWidth="1"/>
    <col min="14880" max="14880" width="12.7109375" customWidth="1"/>
    <col min="14881" max="14881" width="12.42578125" customWidth="1"/>
    <col min="14882" max="14882" width="0" hidden="1" customWidth="1"/>
    <col min="14883" max="14883" width="11.28515625" bestFit="1" customWidth="1"/>
    <col min="14884" max="14884" width="11.5703125" bestFit="1" customWidth="1"/>
    <col min="14885" max="14885" width="10.28515625" bestFit="1" customWidth="1"/>
    <col min="14886" max="14886" width="12.85546875" bestFit="1" customWidth="1"/>
    <col min="14888" max="14888" width="10.28515625" bestFit="1" customWidth="1"/>
    <col min="15105" max="15105" width="3" bestFit="1" customWidth="1"/>
    <col min="15106" max="15106" width="18" customWidth="1"/>
    <col min="15107" max="15107" width="14.140625" customWidth="1"/>
    <col min="15108" max="15108" width="10.42578125" customWidth="1"/>
    <col min="15109" max="15111" width="0" hidden="1" customWidth="1"/>
    <col min="15112" max="15112" width="10.42578125" customWidth="1"/>
    <col min="15113" max="15113" width="10.5703125" bestFit="1" customWidth="1"/>
    <col min="15114" max="15114" width="5" customWidth="1"/>
    <col min="15115" max="15115" width="13.28515625" customWidth="1"/>
    <col min="15116" max="15116" width="7" bestFit="1" customWidth="1"/>
    <col min="15117" max="15118" width="10.42578125" customWidth="1"/>
    <col min="15119" max="15120" width="4.7109375" bestFit="1" customWidth="1"/>
    <col min="15121" max="15121" width="10.5703125" customWidth="1"/>
    <col min="15122" max="15123" width="0" hidden="1" customWidth="1"/>
    <col min="15125" max="15125" width="11.5703125" bestFit="1" customWidth="1"/>
    <col min="15127" max="15127" width="11.42578125" customWidth="1"/>
    <col min="15128" max="15128" width="10.28515625" customWidth="1"/>
    <col min="15129" max="15134" width="0" hidden="1" customWidth="1"/>
    <col min="15135" max="15135" width="9" bestFit="1" customWidth="1"/>
    <col min="15136" max="15136" width="12.7109375" customWidth="1"/>
    <col min="15137" max="15137" width="12.42578125" customWidth="1"/>
    <col min="15138" max="15138" width="0" hidden="1" customWidth="1"/>
    <col min="15139" max="15139" width="11.28515625" bestFit="1" customWidth="1"/>
    <col min="15140" max="15140" width="11.5703125" bestFit="1" customWidth="1"/>
    <col min="15141" max="15141" width="10.28515625" bestFit="1" customWidth="1"/>
    <col min="15142" max="15142" width="12.85546875" bestFit="1" customWidth="1"/>
    <col min="15144" max="15144" width="10.28515625" bestFit="1" customWidth="1"/>
    <col min="15361" max="15361" width="3" bestFit="1" customWidth="1"/>
    <col min="15362" max="15362" width="18" customWidth="1"/>
    <col min="15363" max="15363" width="14.140625" customWidth="1"/>
    <col min="15364" max="15364" width="10.42578125" customWidth="1"/>
    <col min="15365" max="15367" width="0" hidden="1" customWidth="1"/>
    <col min="15368" max="15368" width="10.42578125" customWidth="1"/>
    <col min="15369" max="15369" width="10.5703125" bestFit="1" customWidth="1"/>
    <col min="15370" max="15370" width="5" customWidth="1"/>
    <col min="15371" max="15371" width="13.28515625" customWidth="1"/>
    <col min="15372" max="15372" width="7" bestFit="1" customWidth="1"/>
    <col min="15373" max="15374" width="10.42578125" customWidth="1"/>
    <col min="15375" max="15376" width="4.7109375" bestFit="1" customWidth="1"/>
    <col min="15377" max="15377" width="10.5703125" customWidth="1"/>
    <col min="15378" max="15379" width="0" hidden="1" customWidth="1"/>
    <col min="15381" max="15381" width="11.5703125" bestFit="1" customWidth="1"/>
    <col min="15383" max="15383" width="11.42578125" customWidth="1"/>
    <col min="15384" max="15384" width="10.28515625" customWidth="1"/>
    <col min="15385" max="15390" width="0" hidden="1" customWidth="1"/>
    <col min="15391" max="15391" width="9" bestFit="1" customWidth="1"/>
    <col min="15392" max="15392" width="12.7109375" customWidth="1"/>
    <col min="15393" max="15393" width="12.42578125" customWidth="1"/>
    <col min="15394" max="15394" width="0" hidden="1" customWidth="1"/>
    <col min="15395" max="15395" width="11.28515625" bestFit="1" customWidth="1"/>
    <col min="15396" max="15396" width="11.5703125" bestFit="1" customWidth="1"/>
    <col min="15397" max="15397" width="10.28515625" bestFit="1" customWidth="1"/>
    <col min="15398" max="15398" width="12.85546875" bestFit="1" customWidth="1"/>
    <col min="15400" max="15400" width="10.28515625" bestFit="1" customWidth="1"/>
    <col min="15617" max="15617" width="3" bestFit="1" customWidth="1"/>
    <col min="15618" max="15618" width="18" customWidth="1"/>
    <col min="15619" max="15619" width="14.140625" customWidth="1"/>
    <col min="15620" max="15620" width="10.42578125" customWidth="1"/>
    <col min="15621" max="15623" width="0" hidden="1" customWidth="1"/>
    <col min="15624" max="15624" width="10.42578125" customWidth="1"/>
    <col min="15625" max="15625" width="10.5703125" bestFit="1" customWidth="1"/>
    <col min="15626" max="15626" width="5" customWidth="1"/>
    <col min="15627" max="15627" width="13.28515625" customWidth="1"/>
    <col min="15628" max="15628" width="7" bestFit="1" customWidth="1"/>
    <col min="15629" max="15630" width="10.42578125" customWidth="1"/>
    <col min="15631" max="15632" width="4.7109375" bestFit="1" customWidth="1"/>
    <col min="15633" max="15633" width="10.5703125" customWidth="1"/>
    <col min="15634" max="15635" width="0" hidden="1" customWidth="1"/>
    <col min="15637" max="15637" width="11.5703125" bestFit="1" customWidth="1"/>
    <col min="15639" max="15639" width="11.42578125" customWidth="1"/>
    <col min="15640" max="15640" width="10.28515625" customWidth="1"/>
    <col min="15641" max="15646" width="0" hidden="1" customWidth="1"/>
    <col min="15647" max="15647" width="9" bestFit="1" customWidth="1"/>
    <col min="15648" max="15648" width="12.7109375" customWidth="1"/>
    <col min="15649" max="15649" width="12.42578125" customWidth="1"/>
    <col min="15650" max="15650" width="0" hidden="1" customWidth="1"/>
    <col min="15651" max="15651" width="11.28515625" bestFit="1" customWidth="1"/>
    <col min="15652" max="15652" width="11.5703125" bestFit="1" customWidth="1"/>
    <col min="15653" max="15653" width="10.28515625" bestFit="1" customWidth="1"/>
    <col min="15654" max="15654" width="12.85546875" bestFit="1" customWidth="1"/>
    <col min="15656" max="15656" width="10.28515625" bestFit="1" customWidth="1"/>
    <col min="15873" max="15873" width="3" bestFit="1" customWidth="1"/>
    <col min="15874" max="15874" width="18" customWidth="1"/>
    <col min="15875" max="15875" width="14.140625" customWidth="1"/>
    <col min="15876" max="15876" width="10.42578125" customWidth="1"/>
    <col min="15877" max="15879" width="0" hidden="1" customWidth="1"/>
    <col min="15880" max="15880" width="10.42578125" customWidth="1"/>
    <col min="15881" max="15881" width="10.5703125" bestFit="1" customWidth="1"/>
    <col min="15882" max="15882" width="5" customWidth="1"/>
    <col min="15883" max="15883" width="13.28515625" customWidth="1"/>
    <col min="15884" max="15884" width="7" bestFit="1" customWidth="1"/>
    <col min="15885" max="15886" width="10.42578125" customWidth="1"/>
    <col min="15887" max="15888" width="4.7109375" bestFit="1" customWidth="1"/>
    <col min="15889" max="15889" width="10.5703125" customWidth="1"/>
    <col min="15890" max="15891" width="0" hidden="1" customWidth="1"/>
    <col min="15893" max="15893" width="11.5703125" bestFit="1" customWidth="1"/>
    <col min="15895" max="15895" width="11.42578125" customWidth="1"/>
    <col min="15896" max="15896" width="10.28515625" customWidth="1"/>
    <col min="15897" max="15902" width="0" hidden="1" customWidth="1"/>
    <col min="15903" max="15903" width="9" bestFit="1" customWidth="1"/>
    <col min="15904" max="15904" width="12.7109375" customWidth="1"/>
    <col min="15905" max="15905" width="12.42578125" customWidth="1"/>
    <col min="15906" max="15906" width="0" hidden="1" customWidth="1"/>
    <col min="15907" max="15907" width="11.28515625" bestFit="1" customWidth="1"/>
    <col min="15908" max="15908" width="11.5703125" bestFit="1" customWidth="1"/>
    <col min="15909" max="15909" width="10.28515625" bestFit="1" customWidth="1"/>
    <col min="15910" max="15910" width="12.85546875" bestFit="1" customWidth="1"/>
    <col min="15912" max="15912" width="10.28515625" bestFit="1" customWidth="1"/>
    <col min="16129" max="16129" width="3" bestFit="1" customWidth="1"/>
    <col min="16130" max="16130" width="18" customWidth="1"/>
    <col min="16131" max="16131" width="14.140625" customWidth="1"/>
    <col min="16132" max="16132" width="10.42578125" customWidth="1"/>
    <col min="16133" max="16135" width="0" hidden="1" customWidth="1"/>
    <col min="16136" max="16136" width="10.42578125" customWidth="1"/>
    <col min="16137" max="16137" width="10.5703125" bestFit="1" customWidth="1"/>
    <col min="16138" max="16138" width="5" customWidth="1"/>
    <col min="16139" max="16139" width="13.28515625" customWidth="1"/>
    <col min="16140" max="16140" width="7" bestFit="1" customWidth="1"/>
    <col min="16141" max="16142" width="10.42578125" customWidth="1"/>
    <col min="16143" max="16144" width="4.7109375" bestFit="1" customWidth="1"/>
    <col min="16145" max="16145" width="10.5703125" customWidth="1"/>
    <col min="16146" max="16147" width="0" hidden="1" customWidth="1"/>
    <col min="16149" max="16149" width="11.5703125" bestFit="1" customWidth="1"/>
    <col min="16151" max="16151" width="11.42578125" customWidth="1"/>
    <col min="16152" max="16152" width="10.28515625" customWidth="1"/>
    <col min="16153" max="16158" width="0" hidden="1" customWidth="1"/>
    <col min="16159" max="16159" width="9" bestFit="1" customWidth="1"/>
    <col min="16160" max="16160" width="12.7109375" customWidth="1"/>
    <col min="16161" max="16161" width="12.42578125" customWidth="1"/>
    <col min="16162" max="16162" width="0" hidden="1" customWidth="1"/>
    <col min="16163" max="16163" width="11.28515625" bestFit="1" customWidth="1"/>
    <col min="16164" max="16164" width="11.5703125" bestFit="1" customWidth="1"/>
    <col min="16165" max="16165" width="10.28515625" bestFit="1" customWidth="1"/>
    <col min="16166" max="16166" width="12.85546875" bestFit="1" customWidth="1"/>
    <col min="16168" max="16168" width="10.28515625" bestFit="1" customWidth="1"/>
  </cols>
  <sheetData>
    <row r="1" spans="1:40" ht="15.75">
      <c r="A1" s="1"/>
      <c r="B1" s="1" t="s">
        <v>0</v>
      </c>
      <c r="C1" s="1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79"/>
      <c r="P1" s="79"/>
      <c r="Q1" s="79"/>
      <c r="R1" s="4"/>
      <c r="S1" s="5"/>
      <c r="T1" s="5"/>
      <c r="U1" s="3"/>
      <c r="V1" s="3"/>
      <c r="W1" s="3"/>
      <c r="X1" s="3"/>
      <c r="Y1" s="5"/>
      <c r="Z1" s="3"/>
      <c r="AA1" s="3"/>
      <c r="AB1" s="3"/>
      <c r="AC1" s="3"/>
      <c r="AD1" s="6"/>
      <c r="AE1" s="7"/>
      <c r="AF1" s="3"/>
      <c r="AG1" s="3"/>
      <c r="AH1" s="3"/>
      <c r="AI1" s="8"/>
      <c r="AJ1" s="8"/>
    </row>
    <row r="2" spans="1:40" ht="15.75">
      <c r="A2" s="10"/>
      <c r="B2" s="3"/>
      <c r="C2" s="11" t="s">
        <v>73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9"/>
      <c r="P2" s="79"/>
      <c r="Q2" s="12"/>
      <c r="R2" s="3"/>
      <c r="S2" s="13" t="s">
        <v>1</v>
      </c>
      <c r="T2" s="8"/>
      <c r="U2" s="8"/>
      <c r="V2" s="3"/>
      <c r="W2" s="13" t="s">
        <v>1</v>
      </c>
      <c r="X2" s="3"/>
      <c r="Y2" s="3"/>
      <c r="Z2" s="3"/>
      <c r="AA2" s="3"/>
      <c r="AB2" s="3"/>
      <c r="AC2" s="3"/>
      <c r="AD2" s="3"/>
      <c r="AE2" s="7"/>
      <c r="AF2" s="3"/>
      <c r="AG2" s="3"/>
      <c r="AH2" s="3"/>
      <c r="AI2" s="8"/>
      <c r="AJ2" s="8"/>
    </row>
    <row r="3" spans="1:40">
      <c r="A3" s="10"/>
      <c r="B3" s="14"/>
      <c r="C3" s="5"/>
      <c r="D3" s="5"/>
      <c r="E3" s="5"/>
      <c r="F3" s="3"/>
      <c r="G3" s="3"/>
      <c r="H3" s="3"/>
      <c r="I3" s="3"/>
      <c r="J3" s="3"/>
      <c r="K3" s="12"/>
      <c r="L3" s="12"/>
      <c r="M3" s="12"/>
      <c r="N3" s="12"/>
      <c r="O3" s="79"/>
      <c r="P3" s="79"/>
      <c r="Q3" s="12"/>
      <c r="R3" s="3"/>
      <c r="S3" s="15"/>
      <c r="T3" s="8"/>
      <c r="U3" s="8"/>
      <c r="V3" s="3"/>
      <c r="W3" s="15"/>
      <c r="X3" s="3"/>
      <c r="Y3" s="3"/>
      <c r="Z3" s="3"/>
      <c r="AA3" s="16"/>
      <c r="AB3" s="3"/>
      <c r="AC3" s="3"/>
      <c r="AD3" s="3"/>
      <c r="AE3" s="7"/>
      <c r="AF3" s="3"/>
      <c r="AG3" s="3"/>
      <c r="AH3" s="3"/>
      <c r="AI3" s="8"/>
      <c r="AJ3" s="8"/>
    </row>
    <row r="4" spans="1:40" ht="18.75">
      <c r="A4" s="10"/>
      <c r="B4" s="17" t="s">
        <v>2</v>
      </c>
      <c r="C4" s="3"/>
      <c r="D4" s="5"/>
      <c r="E4" s="5"/>
      <c r="F4" s="3"/>
      <c r="G4" s="3"/>
      <c r="H4" s="5"/>
      <c r="I4" s="5"/>
      <c r="J4" s="3"/>
      <c r="K4" s="3"/>
      <c r="L4" s="3"/>
      <c r="M4" s="3"/>
      <c r="N4" s="3"/>
      <c r="O4" s="79"/>
      <c r="P4" s="79"/>
      <c r="Q4" s="79"/>
      <c r="R4" s="3"/>
      <c r="S4" s="18" t="s">
        <v>3</v>
      </c>
      <c r="T4" s="8"/>
      <c r="U4" s="8"/>
      <c r="V4" s="3"/>
      <c r="W4" s="18" t="s">
        <v>3</v>
      </c>
      <c r="X4" s="5"/>
      <c r="Y4" s="19"/>
      <c r="Z4" s="5"/>
      <c r="AA4" s="5"/>
      <c r="AB4" s="5"/>
      <c r="AC4" s="5"/>
      <c r="AD4" s="5"/>
      <c r="AE4" s="7"/>
      <c r="AF4" s="3"/>
      <c r="AG4" s="3"/>
      <c r="AH4" s="3"/>
      <c r="AI4" s="8"/>
      <c r="AJ4" s="8"/>
    </row>
    <row r="5" spans="1:40" ht="15.75" thickBot="1">
      <c r="A5" s="10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12"/>
      <c r="P5" s="4"/>
      <c r="Q5" s="5"/>
      <c r="R5" s="5"/>
      <c r="S5" s="5"/>
      <c r="T5" s="5"/>
      <c r="U5" s="77"/>
      <c r="V5" s="3"/>
      <c r="W5" s="3"/>
      <c r="X5" s="3"/>
      <c r="Y5" s="5"/>
      <c r="Z5" s="5"/>
      <c r="AA5" s="5"/>
      <c r="AB5" s="5"/>
      <c r="AC5" s="5"/>
      <c r="AD5" s="3"/>
      <c r="AE5" s="7"/>
      <c r="AF5" s="12"/>
      <c r="AG5" s="3"/>
      <c r="AH5" s="3"/>
      <c r="AI5" s="20"/>
      <c r="AJ5" s="20"/>
    </row>
    <row r="6" spans="1:40" ht="19.5" customHeight="1" thickBot="1">
      <c r="A6" s="80" t="s">
        <v>4</v>
      </c>
      <c r="B6" s="83" t="s">
        <v>5</v>
      </c>
      <c r="C6" s="83" t="s">
        <v>6</v>
      </c>
      <c r="D6" s="83" t="s">
        <v>7</v>
      </c>
      <c r="E6" s="86" t="s">
        <v>8</v>
      </c>
      <c r="F6" s="87"/>
      <c r="G6" s="83" t="s">
        <v>9</v>
      </c>
      <c r="H6" s="83" t="s">
        <v>10</v>
      </c>
      <c r="I6" s="83" t="s">
        <v>11</v>
      </c>
      <c r="J6" s="83" t="s">
        <v>12</v>
      </c>
      <c r="K6" s="108" t="s">
        <v>13</v>
      </c>
      <c r="L6" s="108"/>
      <c r="M6" s="108"/>
      <c r="N6" s="108"/>
      <c r="O6" s="108"/>
      <c r="P6" s="108"/>
      <c r="Q6" s="83" t="s">
        <v>14</v>
      </c>
      <c r="R6" s="102" t="s">
        <v>15</v>
      </c>
      <c r="S6" s="102" t="s">
        <v>16</v>
      </c>
      <c r="T6" s="83" t="s">
        <v>17</v>
      </c>
      <c r="U6" s="105" t="s">
        <v>18</v>
      </c>
      <c r="V6" s="106"/>
      <c r="W6" s="106"/>
      <c r="X6" s="106"/>
      <c r="Y6" s="106"/>
      <c r="Z6" s="106"/>
      <c r="AA6" s="106"/>
      <c r="AB6" s="106"/>
      <c r="AC6" s="107"/>
      <c r="AD6" s="107"/>
      <c r="AE6" s="107"/>
      <c r="AF6" s="83" t="s">
        <v>19</v>
      </c>
      <c r="AG6" s="83" t="s">
        <v>20</v>
      </c>
      <c r="AH6" s="83" t="s">
        <v>21</v>
      </c>
      <c r="AI6" s="21">
        <v>350000</v>
      </c>
      <c r="AJ6" s="22" t="s">
        <v>22</v>
      </c>
    </row>
    <row r="7" spans="1:40" ht="23.25" customHeight="1" thickBot="1">
      <c r="A7" s="81"/>
      <c r="B7" s="84"/>
      <c r="C7" s="84"/>
      <c r="D7" s="84"/>
      <c r="E7" s="90" t="s">
        <v>23</v>
      </c>
      <c r="F7" s="92" t="s">
        <v>24</v>
      </c>
      <c r="G7" s="84"/>
      <c r="H7" s="84"/>
      <c r="I7" s="84"/>
      <c r="J7" s="84"/>
      <c r="K7" s="111" t="s">
        <v>77</v>
      </c>
      <c r="L7" s="113" t="s">
        <v>25</v>
      </c>
      <c r="M7" s="113" t="s">
        <v>26</v>
      </c>
      <c r="N7" s="88" t="s">
        <v>76</v>
      </c>
      <c r="O7" s="109" t="s">
        <v>27</v>
      </c>
      <c r="P7" s="110"/>
      <c r="Q7" s="84"/>
      <c r="R7" s="103"/>
      <c r="S7" s="103"/>
      <c r="T7" s="84"/>
      <c r="U7" s="94" t="s">
        <v>28</v>
      </c>
      <c r="V7" s="94" t="s">
        <v>29</v>
      </c>
      <c r="W7" s="96" t="s">
        <v>30</v>
      </c>
      <c r="X7" s="96" t="s">
        <v>31</v>
      </c>
      <c r="Y7" s="117" t="s">
        <v>32</v>
      </c>
      <c r="Z7" s="117" t="s">
        <v>74</v>
      </c>
      <c r="AA7" s="117" t="s">
        <v>33</v>
      </c>
      <c r="AB7" s="117" t="s">
        <v>34</v>
      </c>
      <c r="AC7" s="98" t="s">
        <v>35</v>
      </c>
      <c r="AD7" s="100" t="s">
        <v>36</v>
      </c>
      <c r="AE7" s="115" t="s">
        <v>75</v>
      </c>
      <c r="AF7" s="84"/>
      <c r="AG7" s="84"/>
      <c r="AH7" s="84"/>
      <c r="AI7" s="23"/>
      <c r="AJ7" s="24"/>
    </row>
    <row r="8" spans="1:40" ht="16.5" thickBot="1">
      <c r="A8" s="82"/>
      <c r="B8" s="85"/>
      <c r="C8" s="85"/>
      <c r="D8" s="85"/>
      <c r="E8" s="91"/>
      <c r="F8" s="93"/>
      <c r="G8" s="85"/>
      <c r="H8" s="85"/>
      <c r="I8" s="85"/>
      <c r="J8" s="85"/>
      <c r="K8" s="112"/>
      <c r="L8" s="114"/>
      <c r="M8" s="114"/>
      <c r="N8" s="89"/>
      <c r="O8" s="25" t="s">
        <v>37</v>
      </c>
      <c r="P8" s="26" t="s">
        <v>24</v>
      </c>
      <c r="Q8" s="85"/>
      <c r="R8" s="104"/>
      <c r="S8" s="104"/>
      <c r="T8" s="85"/>
      <c r="U8" s="95"/>
      <c r="V8" s="95"/>
      <c r="W8" s="97"/>
      <c r="X8" s="97"/>
      <c r="Y8" s="118"/>
      <c r="Z8" s="118"/>
      <c r="AA8" s="118"/>
      <c r="AB8" s="118"/>
      <c r="AC8" s="99"/>
      <c r="AD8" s="101"/>
      <c r="AE8" s="116"/>
      <c r="AF8" s="85"/>
      <c r="AG8" s="85"/>
      <c r="AH8" s="85"/>
      <c r="AI8" s="24"/>
      <c r="AJ8" s="27"/>
    </row>
    <row r="9" spans="1:40" ht="15.75" thickBot="1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>
        <v>7</v>
      </c>
      <c r="H9" s="28">
        <v>8</v>
      </c>
      <c r="I9" s="28">
        <v>9</v>
      </c>
      <c r="J9" s="28">
        <v>10</v>
      </c>
      <c r="K9" s="28">
        <v>11</v>
      </c>
      <c r="L9" s="28">
        <v>12</v>
      </c>
      <c r="M9" s="28">
        <v>13</v>
      </c>
      <c r="N9" s="28">
        <v>14</v>
      </c>
      <c r="O9" s="28">
        <v>15</v>
      </c>
      <c r="P9" s="28">
        <v>16</v>
      </c>
      <c r="Q9" s="28">
        <v>17</v>
      </c>
      <c r="R9" s="29">
        <v>18</v>
      </c>
      <c r="S9" s="29">
        <v>19</v>
      </c>
      <c r="T9" s="28">
        <v>20</v>
      </c>
      <c r="U9" s="28">
        <v>21</v>
      </c>
      <c r="V9" s="28">
        <v>22</v>
      </c>
      <c r="W9" s="28">
        <v>23</v>
      </c>
      <c r="X9" s="28">
        <v>24</v>
      </c>
      <c r="Y9" s="28">
        <v>25</v>
      </c>
      <c r="Z9" s="28">
        <v>26</v>
      </c>
      <c r="AA9" s="28">
        <v>27</v>
      </c>
      <c r="AB9" s="28">
        <v>28</v>
      </c>
      <c r="AC9" s="28">
        <v>29</v>
      </c>
      <c r="AD9" s="28">
        <v>30</v>
      </c>
      <c r="AE9" s="28">
        <v>32</v>
      </c>
      <c r="AF9" s="28">
        <v>33</v>
      </c>
      <c r="AG9" s="28">
        <v>34</v>
      </c>
      <c r="AH9" s="28">
        <v>35</v>
      </c>
      <c r="AI9" s="30"/>
      <c r="AJ9" s="31"/>
    </row>
    <row r="10" spans="1:40">
      <c r="A10" s="32">
        <v>1</v>
      </c>
      <c r="B10" s="68" t="s">
        <v>38</v>
      </c>
      <c r="C10" s="68" t="s">
        <v>39</v>
      </c>
      <c r="D10" s="69">
        <v>350000</v>
      </c>
      <c r="E10" s="35"/>
      <c r="F10" s="36"/>
      <c r="G10" s="36"/>
      <c r="H10" s="36"/>
      <c r="I10" s="70">
        <f>D10+F10+G10+H10</f>
        <v>350000</v>
      </c>
      <c r="J10" s="36">
        <v>10</v>
      </c>
      <c r="K10" s="36"/>
      <c r="L10" s="69">
        <f>J10*8</f>
        <v>80</v>
      </c>
      <c r="M10" s="69">
        <f>I10/22*J10</f>
        <v>159090.90909090909</v>
      </c>
      <c r="N10" s="69">
        <f>79590*5</f>
        <v>397950</v>
      </c>
      <c r="O10" s="36"/>
      <c r="P10" s="36"/>
      <c r="Q10" s="71">
        <f>M10+P10</f>
        <v>159090.90909090909</v>
      </c>
      <c r="R10" s="72"/>
      <c r="S10" s="72"/>
      <c r="T10" s="73">
        <f>Q10*1%</f>
        <v>1590.909090909091</v>
      </c>
      <c r="U10" s="36">
        <f>IF((Q10)&lt;1,0,IF((((Q10+R10)-S10))&lt;($AI$6*5),((((Q10+R10)-S10))*8%)-S10,IF((((Q10+R10)-S10))&lt;($AI$6*10),(((((Q10+R10)-S10)-S10)-($AI$6*5+1))*16%+(($AI$6*5)*8%))-S10,(((((Q10+R10)-S10))-($AI$6*10+1))*22%+((($AI$6*5)*16%)+(($AI$6*5)*8%)))-S10)))</f>
        <v>12727.272727272728</v>
      </c>
      <c r="V10" s="36">
        <f>U10-T10</f>
        <v>11136.363636363636</v>
      </c>
      <c r="W10" s="42"/>
      <c r="X10" s="43"/>
      <c r="Y10" s="74"/>
      <c r="Z10" s="75"/>
      <c r="AA10" s="36"/>
      <c r="AB10" s="74"/>
      <c r="AC10" s="36"/>
      <c r="AD10" s="74"/>
      <c r="AE10" s="36">
        <f>SUM(Q10)*6%</f>
        <v>9545.4545454545441</v>
      </c>
      <c r="AF10" s="36">
        <f t="shared" ref="AF10:AF28" si="0">AE10+AD10+AC10+AB10+AA10+Z10+Y10+X10+V10+T10+W10</f>
        <v>22272.727272727272</v>
      </c>
      <c r="AG10" s="36">
        <f>K10+Q10-AF10+N10</f>
        <v>534768.18181818188</v>
      </c>
      <c r="AH10" s="37"/>
      <c r="AI10" s="9"/>
    </row>
    <row r="11" spans="1:40">
      <c r="A11" s="45">
        <v>2</v>
      </c>
      <c r="B11" s="46" t="s">
        <v>40</v>
      </c>
      <c r="C11" s="46" t="s">
        <v>41</v>
      </c>
      <c r="D11" s="69">
        <v>350000</v>
      </c>
      <c r="E11" s="34"/>
      <c r="F11" s="34"/>
      <c r="G11" s="34"/>
      <c r="H11" s="34"/>
      <c r="I11" s="38">
        <f t="shared" ref="I11:I28" si="1">D11+F11+G11+H11</f>
        <v>350000</v>
      </c>
      <c r="J11" s="37"/>
      <c r="K11" s="37"/>
      <c r="L11" s="34">
        <f t="shared" ref="L11:L27" si="2">J11*8</f>
        <v>0</v>
      </c>
      <c r="M11" s="34">
        <f t="shared" ref="M11:M28" si="3">I11/22*J11</f>
        <v>0</v>
      </c>
      <c r="N11" s="34"/>
      <c r="O11" s="37">
        <v>10</v>
      </c>
      <c r="P11" s="37">
        <v>98425.2</v>
      </c>
      <c r="Q11" s="39">
        <f t="shared" ref="Q11:Q28" si="4">M11+N11+P11</f>
        <v>98425.2</v>
      </c>
      <c r="R11" s="40"/>
      <c r="S11" s="40"/>
      <c r="T11" s="41">
        <f t="shared" ref="T11:T27" si="5">Q11*1%</f>
        <v>984.25199999999995</v>
      </c>
      <c r="U11" s="36">
        <f t="shared" ref="U11:U28" si="6">IF((Q11)&lt;1,0,IF((((Q11+R11)-S11))&lt;($AI$6*5),((((Q11+R11)-S11))*8%)-S11,IF((((Q11+R11)-S11))&lt;($AI$6*10),(((((Q11+R11)-S11)-S11)-($AI$6*5+1))*16%+(($AI$6*5)*8%))-S11,(((((Q11+R11)-S11))-($AI$6*10+1))*22%+((($AI$6*5)*16%)+(($AI$6*5)*8%)))-S11)))</f>
        <v>7874.0159999999996</v>
      </c>
      <c r="V11" s="37">
        <f t="shared" ref="V11:V27" si="7">U11-T11</f>
        <v>6889.7639999999992</v>
      </c>
      <c r="W11" s="47"/>
      <c r="X11" s="38"/>
      <c r="Y11" s="44"/>
      <c r="Z11" s="37"/>
      <c r="AA11" s="37"/>
      <c r="AB11" s="44"/>
      <c r="AC11" s="37"/>
      <c r="AD11" s="44"/>
      <c r="AE11" s="36">
        <f t="shared" ref="AE11:AE28" si="8">SUM(Q11)*6%</f>
        <v>5905.5119999999997</v>
      </c>
      <c r="AF11" s="37">
        <f t="shared" si="0"/>
        <v>13779.527999999998</v>
      </c>
      <c r="AG11" s="37">
        <f>K11+Q11-AF11</f>
        <v>84645.671999999991</v>
      </c>
      <c r="AH11" s="37"/>
      <c r="AI11" s="9"/>
      <c r="AJ11" s="48"/>
    </row>
    <row r="12" spans="1:40">
      <c r="A12" s="32">
        <v>3</v>
      </c>
      <c r="B12" s="33" t="s">
        <v>42</v>
      </c>
      <c r="C12" s="50" t="s">
        <v>43</v>
      </c>
      <c r="D12" s="69">
        <v>350000</v>
      </c>
      <c r="E12" s="34"/>
      <c r="F12" s="34"/>
      <c r="G12" s="34"/>
      <c r="H12" s="34"/>
      <c r="I12" s="38">
        <f t="shared" si="1"/>
        <v>350000</v>
      </c>
      <c r="J12" s="37">
        <v>22</v>
      </c>
      <c r="K12" s="37"/>
      <c r="L12" s="34">
        <f t="shared" si="2"/>
        <v>176</v>
      </c>
      <c r="M12" s="34">
        <f t="shared" si="3"/>
        <v>350000</v>
      </c>
      <c r="N12" s="34"/>
      <c r="O12" s="37"/>
      <c r="P12" s="37"/>
      <c r="Q12" s="39">
        <f t="shared" si="4"/>
        <v>350000</v>
      </c>
      <c r="R12" s="40"/>
      <c r="S12" s="40"/>
      <c r="T12" s="41">
        <f t="shared" si="5"/>
        <v>3500</v>
      </c>
      <c r="U12" s="36">
        <f t="shared" si="6"/>
        <v>28000</v>
      </c>
      <c r="V12" s="37">
        <f t="shared" si="7"/>
        <v>24500</v>
      </c>
      <c r="W12" s="47"/>
      <c r="X12" s="38"/>
      <c r="Y12" s="44"/>
      <c r="Z12" s="37"/>
      <c r="AA12" s="37"/>
      <c r="AB12" s="44"/>
      <c r="AC12" s="37"/>
      <c r="AD12" s="44"/>
      <c r="AE12" s="36">
        <f t="shared" si="8"/>
        <v>21000</v>
      </c>
      <c r="AF12" s="37">
        <f t="shared" si="0"/>
        <v>49000</v>
      </c>
      <c r="AG12" s="37">
        <f>K12+Q12-AF12</f>
        <v>301000</v>
      </c>
      <c r="AH12" s="37"/>
      <c r="AI12" s="49"/>
      <c r="AJ12" s="48"/>
    </row>
    <row r="13" spans="1:40">
      <c r="A13" s="32">
        <v>4</v>
      </c>
      <c r="B13" s="33" t="s">
        <v>44</v>
      </c>
      <c r="C13" s="50" t="s">
        <v>45</v>
      </c>
      <c r="D13" s="69">
        <v>350000</v>
      </c>
      <c r="E13" s="34"/>
      <c r="F13" s="34"/>
      <c r="G13" s="34"/>
      <c r="H13" s="34"/>
      <c r="I13" s="38">
        <f t="shared" si="1"/>
        <v>350000</v>
      </c>
      <c r="J13" s="37">
        <v>22</v>
      </c>
      <c r="K13" s="37"/>
      <c r="L13" s="34">
        <f t="shared" si="2"/>
        <v>176</v>
      </c>
      <c r="M13" s="34">
        <f t="shared" si="3"/>
        <v>350000</v>
      </c>
      <c r="N13" s="34"/>
      <c r="O13" s="37"/>
      <c r="P13" s="51"/>
      <c r="Q13" s="39">
        <f t="shared" si="4"/>
        <v>350000</v>
      </c>
      <c r="R13" s="40"/>
      <c r="S13" s="40"/>
      <c r="T13" s="41">
        <f t="shared" si="5"/>
        <v>3500</v>
      </c>
      <c r="U13" s="36">
        <f t="shared" si="6"/>
        <v>28000</v>
      </c>
      <c r="V13" s="37">
        <f t="shared" si="7"/>
        <v>24500</v>
      </c>
      <c r="W13" s="52"/>
      <c r="X13" s="43"/>
      <c r="Y13" s="44"/>
      <c r="Z13" s="38"/>
      <c r="AA13" s="38">
        <v>25000</v>
      </c>
      <c r="AB13" s="44"/>
      <c r="AC13" s="37"/>
      <c r="AD13" s="44"/>
      <c r="AE13" s="36">
        <f t="shared" si="8"/>
        <v>21000</v>
      </c>
      <c r="AF13" s="37">
        <f t="shared" si="0"/>
        <v>74000</v>
      </c>
      <c r="AG13" s="37">
        <f>K13+Q13-AF13</f>
        <v>276000</v>
      </c>
      <c r="AH13" s="37"/>
      <c r="AI13" s="53"/>
      <c r="AJ13" s="48"/>
      <c r="AL13" s="54"/>
    </row>
    <row r="14" spans="1:40">
      <c r="A14" s="45">
        <v>5</v>
      </c>
      <c r="B14" s="33" t="s">
        <v>46</v>
      </c>
      <c r="C14" s="50" t="s">
        <v>47</v>
      </c>
      <c r="D14" s="34">
        <v>250000</v>
      </c>
      <c r="E14" s="34"/>
      <c r="F14" s="34"/>
      <c r="G14" s="34"/>
      <c r="H14" s="34"/>
      <c r="I14" s="38">
        <f t="shared" si="1"/>
        <v>250000</v>
      </c>
      <c r="J14" s="37">
        <v>22</v>
      </c>
      <c r="K14" s="37"/>
      <c r="L14" s="34">
        <f t="shared" si="2"/>
        <v>176</v>
      </c>
      <c r="M14" s="34">
        <f t="shared" si="3"/>
        <v>250000</v>
      </c>
      <c r="N14" s="55"/>
      <c r="O14" s="37"/>
      <c r="P14" s="37"/>
      <c r="Q14" s="39">
        <f t="shared" si="4"/>
        <v>250000</v>
      </c>
      <c r="R14" s="40"/>
      <c r="S14" s="40"/>
      <c r="T14" s="41">
        <f t="shared" si="5"/>
        <v>2500</v>
      </c>
      <c r="U14" s="36">
        <f t="shared" si="6"/>
        <v>20000</v>
      </c>
      <c r="V14" s="37">
        <f t="shared" si="7"/>
        <v>17500</v>
      </c>
      <c r="W14" s="47"/>
      <c r="X14" s="38"/>
      <c r="Y14" s="44"/>
      <c r="Z14" s="38"/>
      <c r="AA14" s="38">
        <v>25000</v>
      </c>
      <c r="AB14" s="44"/>
      <c r="AC14" s="37"/>
      <c r="AD14" s="44"/>
      <c r="AE14" s="36">
        <f t="shared" si="8"/>
        <v>15000</v>
      </c>
      <c r="AF14" s="37">
        <f t="shared" si="0"/>
        <v>60000</v>
      </c>
      <c r="AG14" s="37">
        <f t="shared" ref="AG14:AG28" si="9">K14+Q14-AF14</f>
        <v>190000</v>
      </c>
      <c r="AH14" s="37"/>
      <c r="AI14" s="49"/>
      <c r="AJ14" s="48"/>
      <c r="AL14" s="9"/>
    </row>
    <row r="15" spans="1:40">
      <c r="A15" s="32">
        <v>6</v>
      </c>
      <c r="B15" s="33" t="s">
        <v>48</v>
      </c>
      <c r="C15" s="50" t="s">
        <v>49</v>
      </c>
      <c r="D15" s="34"/>
      <c r="E15" s="34"/>
      <c r="F15" s="34"/>
      <c r="G15" s="34"/>
      <c r="H15" s="34"/>
      <c r="I15" s="38">
        <f t="shared" si="1"/>
        <v>0</v>
      </c>
      <c r="J15" s="37"/>
      <c r="K15" s="37"/>
      <c r="L15" s="34">
        <f t="shared" si="2"/>
        <v>0</v>
      </c>
      <c r="M15" s="34">
        <f t="shared" si="3"/>
        <v>0</v>
      </c>
      <c r="N15" s="55"/>
      <c r="O15" s="37"/>
      <c r="P15" s="51"/>
      <c r="Q15" s="39">
        <f t="shared" si="4"/>
        <v>0</v>
      </c>
      <c r="R15" s="40"/>
      <c r="S15" s="40"/>
      <c r="T15" s="41">
        <f t="shared" si="5"/>
        <v>0</v>
      </c>
      <c r="U15" s="36">
        <f t="shared" si="6"/>
        <v>0</v>
      </c>
      <c r="V15" s="37">
        <f t="shared" si="7"/>
        <v>0</v>
      </c>
      <c r="W15" s="47"/>
      <c r="X15" s="38"/>
      <c r="Y15" s="44"/>
      <c r="Z15" s="37"/>
      <c r="AA15" s="37"/>
      <c r="AB15" s="44"/>
      <c r="AC15" s="37"/>
      <c r="AD15" s="44"/>
      <c r="AE15" s="36">
        <f t="shared" si="8"/>
        <v>0</v>
      </c>
      <c r="AF15" s="37">
        <f t="shared" si="0"/>
        <v>0</v>
      </c>
      <c r="AG15" s="37">
        <f t="shared" si="9"/>
        <v>0</v>
      </c>
      <c r="AH15" s="37"/>
      <c r="AI15" s="49"/>
      <c r="AJ15" s="48"/>
      <c r="AL15" s="9"/>
      <c r="AN15" s="9"/>
    </row>
    <row r="16" spans="1:40">
      <c r="A16" s="32">
        <v>7</v>
      </c>
      <c r="B16" s="33" t="s">
        <v>50</v>
      </c>
      <c r="C16" s="50" t="s">
        <v>51</v>
      </c>
      <c r="D16" s="34">
        <v>150000</v>
      </c>
      <c r="E16" s="34"/>
      <c r="F16" s="34"/>
      <c r="G16" s="34"/>
      <c r="H16" s="34"/>
      <c r="I16" s="38">
        <f t="shared" si="1"/>
        <v>150000</v>
      </c>
      <c r="J16" s="37">
        <v>22</v>
      </c>
      <c r="K16" s="37"/>
      <c r="L16" s="34">
        <f t="shared" si="2"/>
        <v>176</v>
      </c>
      <c r="M16" s="34">
        <f t="shared" si="3"/>
        <v>150000</v>
      </c>
      <c r="N16" s="34"/>
      <c r="O16" s="37"/>
      <c r="P16" s="51"/>
      <c r="Q16" s="39">
        <f t="shared" si="4"/>
        <v>150000</v>
      </c>
      <c r="R16" s="40"/>
      <c r="S16" s="40"/>
      <c r="T16" s="41">
        <f t="shared" si="5"/>
        <v>1500</v>
      </c>
      <c r="U16" s="36">
        <f t="shared" si="6"/>
        <v>12000</v>
      </c>
      <c r="V16" s="37">
        <f t="shared" si="7"/>
        <v>10500</v>
      </c>
      <c r="W16" s="47"/>
      <c r="X16" s="43"/>
      <c r="Y16" s="44"/>
      <c r="Z16" s="37"/>
      <c r="AA16" s="37"/>
      <c r="AB16" s="44"/>
      <c r="AC16" s="37"/>
      <c r="AD16" s="44"/>
      <c r="AE16" s="36">
        <f t="shared" si="8"/>
        <v>9000</v>
      </c>
      <c r="AF16" s="37">
        <f t="shared" si="0"/>
        <v>21000</v>
      </c>
      <c r="AG16" s="37">
        <f t="shared" si="9"/>
        <v>129000</v>
      </c>
      <c r="AH16" s="37"/>
      <c r="AI16" s="49"/>
      <c r="AJ16" s="48"/>
      <c r="AN16" s="9"/>
    </row>
    <row r="17" spans="1:40">
      <c r="A17" s="45">
        <v>8</v>
      </c>
      <c r="B17" s="33" t="s">
        <v>52</v>
      </c>
      <c r="C17" s="50" t="s">
        <v>53</v>
      </c>
      <c r="D17" s="34"/>
      <c r="E17" s="34"/>
      <c r="F17" s="34"/>
      <c r="G17" s="34"/>
      <c r="H17" s="34"/>
      <c r="I17" s="38">
        <f t="shared" si="1"/>
        <v>0</v>
      </c>
      <c r="J17" s="37"/>
      <c r="K17" s="37"/>
      <c r="L17" s="34">
        <f t="shared" si="2"/>
        <v>0</v>
      </c>
      <c r="M17" s="34">
        <f t="shared" si="3"/>
        <v>0</v>
      </c>
      <c r="N17" s="34"/>
      <c r="O17" s="37"/>
      <c r="P17" s="56"/>
      <c r="Q17" s="39">
        <f t="shared" si="4"/>
        <v>0</v>
      </c>
      <c r="R17" s="40"/>
      <c r="S17" s="40"/>
      <c r="T17" s="41">
        <f t="shared" si="5"/>
        <v>0</v>
      </c>
      <c r="U17" s="36">
        <f t="shared" si="6"/>
        <v>0</v>
      </c>
      <c r="V17" s="37">
        <f t="shared" si="7"/>
        <v>0</v>
      </c>
      <c r="W17" s="47"/>
      <c r="X17" s="38"/>
      <c r="Y17" s="44"/>
      <c r="Z17" s="37"/>
      <c r="AA17" s="37"/>
      <c r="AB17" s="44"/>
      <c r="AC17" s="37"/>
      <c r="AD17" s="44"/>
      <c r="AE17" s="36">
        <f t="shared" si="8"/>
        <v>0</v>
      </c>
      <c r="AF17" s="37">
        <f t="shared" si="0"/>
        <v>0</v>
      </c>
      <c r="AG17" s="37">
        <f t="shared" si="9"/>
        <v>0</v>
      </c>
      <c r="AH17" s="37"/>
      <c r="AI17" s="49"/>
      <c r="AJ17" s="48"/>
      <c r="AN17" s="9"/>
    </row>
    <row r="18" spans="1:40">
      <c r="A18" s="32">
        <v>9</v>
      </c>
      <c r="B18" s="33" t="s">
        <v>54</v>
      </c>
      <c r="C18" s="50" t="s">
        <v>55</v>
      </c>
      <c r="D18" s="34"/>
      <c r="E18" s="34"/>
      <c r="F18" s="34"/>
      <c r="G18" s="34"/>
      <c r="H18" s="34"/>
      <c r="I18" s="38">
        <f t="shared" si="1"/>
        <v>0</v>
      </c>
      <c r="J18" s="37"/>
      <c r="K18" s="37"/>
      <c r="L18" s="34">
        <f t="shared" si="2"/>
        <v>0</v>
      </c>
      <c r="M18" s="34">
        <f t="shared" si="3"/>
        <v>0</v>
      </c>
      <c r="N18" s="34"/>
      <c r="O18" s="37"/>
      <c r="P18" s="37"/>
      <c r="Q18" s="39">
        <f t="shared" si="4"/>
        <v>0</v>
      </c>
      <c r="R18" s="40"/>
      <c r="S18" s="40"/>
      <c r="T18" s="41">
        <f t="shared" si="5"/>
        <v>0</v>
      </c>
      <c r="U18" s="36">
        <f t="shared" si="6"/>
        <v>0</v>
      </c>
      <c r="V18" s="37">
        <f t="shared" si="7"/>
        <v>0</v>
      </c>
      <c r="W18" s="47"/>
      <c r="X18" s="38"/>
      <c r="Y18" s="44"/>
      <c r="Z18" s="37"/>
      <c r="AA18" s="37"/>
      <c r="AB18" s="44"/>
      <c r="AC18" s="37"/>
      <c r="AD18" s="44"/>
      <c r="AE18" s="36">
        <f t="shared" si="8"/>
        <v>0</v>
      </c>
      <c r="AF18" s="37">
        <f t="shared" si="0"/>
        <v>0</v>
      </c>
      <c r="AG18" s="37">
        <f t="shared" si="9"/>
        <v>0</v>
      </c>
      <c r="AH18" s="37"/>
      <c r="AI18" s="49"/>
      <c r="AJ18" s="48"/>
      <c r="AN18" s="9"/>
    </row>
    <row r="19" spans="1:40">
      <c r="A19" s="32">
        <v>10</v>
      </c>
      <c r="B19" s="33" t="s">
        <v>56</v>
      </c>
      <c r="C19" s="50" t="s">
        <v>57</v>
      </c>
      <c r="D19" s="34"/>
      <c r="E19" s="34"/>
      <c r="F19" s="34"/>
      <c r="G19" s="34"/>
      <c r="H19" s="34"/>
      <c r="I19" s="38">
        <f t="shared" si="1"/>
        <v>0</v>
      </c>
      <c r="J19" s="37"/>
      <c r="K19" s="37"/>
      <c r="L19" s="34">
        <f t="shared" si="2"/>
        <v>0</v>
      </c>
      <c r="M19" s="34">
        <f t="shared" si="3"/>
        <v>0</v>
      </c>
      <c r="N19" s="34"/>
      <c r="O19" s="37"/>
      <c r="P19" s="37"/>
      <c r="Q19" s="39">
        <f t="shared" si="4"/>
        <v>0</v>
      </c>
      <c r="R19" s="40"/>
      <c r="S19" s="40"/>
      <c r="T19" s="41">
        <f t="shared" si="5"/>
        <v>0</v>
      </c>
      <c r="U19" s="36">
        <f t="shared" si="6"/>
        <v>0</v>
      </c>
      <c r="V19" s="37">
        <f t="shared" si="7"/>
        <v>0</v>
      </c>
      <c r="W19" s="47"/>
      <c r="X19" s="38"/>
      <c r="Y19" s="44"/>
      <c r="Z19" s="37"/>
      <c r="AA19" s="37"/>
      <c r="AB19" s="44"/>
      <c r="AC19" s="37"/>
      <c r="AD19" s="44"/>
      <c r="AE19" s="36">
        <f t="shared" si="8"/>
        <v>0</v>
      </c>
      <c r="AF19" s="37">
        <f t="shared" si="0"/>
        <v>0</v>
      </c>
      <c r="AG19" s="37">
        <f t="shared" si="9"/>
        <v>0</v>
      </c>
      <c r="AH19" s="37"/>
      <c r="AI19" s="49"/>
      <c r="AJ19" s="48"/>
    </row>
    <row r="20" spans="1:40">
      <c r="A20" s="45">
        <v>11</v>
      </c>
      <c r="B20" s="33" t="s">
        <v>58</v>
      </c>
      <c r="C20" s="50" t="s">
        <v>59</v>
      </c>
      <c r="D20" s="34"/>
      <c r="E20" s="34"/>
      <c r="F20" s="34"/>
      <c r="G20" s="34"/>
      <c r="H20" s="34"/>
      <c r="I20" s="38">
        <f t="shared" si="1"/>
        <v>0</v>
      </c>
      <c r="J20" s="37"/>
      <c r="K20" s="37"/>
      <c r="L20" s="34">
        <f t="shared" si="2"/>
        <v>0</v>
      </c>
      <c r="M20" s="34">
        <f t="shared" si="3"/>
        <v>0</v>
      </c>
      <c r="N20" s="34"/>
      <c r="O20" s="37"/>
      <c r="P20" s="51"/>
      <c r="Q20" s="39">
        <f t="shared" si="4"/>
        <v>0</v>
      </c>
      <c r="R20" s="40"/>
      <c r="S20" s="40"/>
      <c r="T20" s="41">
        <f t="shared" si="5"/>
        <v>0</v>
      </c>
      <c r="U20" s="36">
        <f t="shared" si="6"/>
        <v>0</v>
      </c>
      <c r="V20" s="37">
        <f t="shared" si="7"/>
        <v>0</v>
      </c>
      <c r="W20" s="52"/>
      <c r="X20" s="38"/>
      <c r="Y20" s="44"/>
      <c r="Z20" s="37"/>
      <c r="AA20" s="37"/>
      <c r="AB20" s="44"/>
      <c r="AC20" s="37"/>
      <c r="AD20" s="44"/>
      <c r="AE20" s="36">
        <f t="shared" si="8"/>
        <v>0</v>
      </c>
      <c r="AF20" s="37">
        <f t="shared" si="0"/>
        <v>0</v>
      </c>
      <c r="AG20" s="37">
        <f t="shared" si="9"/>
        <v>0</v>
      </c>
      <c r="AH20" s="37"/>
      <c r="AI20" s="53"/>
      <c r="AJ20" s="48"/>
    </row>
    <row r="21" spans="1:40">
      <c r="A21" s="32">
        <v>12</v>
      </c>
      <c r="B21" s="33" t="s">
        <v>60</v>
      </c>
      <c r="C21" s="50" t="s">
        <v>61</v>
      </c>
      <c r="D21" s="34"/>
      <c r="E21" s="34"/>
      <c r="F21" s="34"/>
      <c r="G21" s="34"/>
      <c r="H21" s="34">
        <v>0</v>
      </c>
      <c r="I21" s="38">
        <f t="shared" si="1"/>
        <v>0</v>
      </c>
      <c r="J21" s="37"/>
      <c r="K21" s="37"/>
      <c r="L21" s="34">
        <f t="shared" si="2"/>
        <v>0</v>
      </c>
      <c r="M21" s="34">
        <f t="shared" si="3"/>
        <v>0</v>
      </c>
      <c r="N21" s="34"/>
      <c r="O21" s="37"/>
      <c r="P21" s="37"/>
      <c r="Q21" s="39">
        <f t="shared" si="4"/>
        <v>0</v>
      </c>
      <c r="R21" s="40"/>
      <c r="S21" s="40"/>
      <c r="T21" s="41">
        <f t="shared" si="5"/>
        <v>0</v>
      </c>
      <c r="U21" s="36">
        <f t="shared" si="6"/>
        <v>0</v>
      </c>
      <c r="V21" s="37">
        <f t="shared" si="7"/>
        <v>0</v>
      </c>
      <c r="W21" s="47"/>
      <c r="X21" s="38"/>
      <c r="Y21" s="44"/>
      <c r="Z21" s="37"/>
      <c r="AA21" s="37"/>
      <c r="AB21" s="44"/>
      <c r="AC21" s="37"/>
      <c r="AD21" s="44"/>
      <c r="AE21" s="36">
        <f t="shared" si="8"/>
        <v>0</v>
      </c>
      <c r="AF21" s="37">
        <f t="shared" si="0"/>
        <v>0</v>
      </c>
      <c r="AG21" s="37">
        <f t="shared" si="9"/>
        <v>0</v>
      </c>
      <c r="AH21" s="37"/>
      <c r="AI21" s="49"/>
      <c r="AJ21" s="48"/>
    </row>
    <row r="22" spans="1:40">
      <c r="A22" s="32">
        <v>13</v>
      </c>
      <c r="B22" s="33" t="s">
        <v>62</v>
      </c>
      <c r="C22" s="50" t="s">
        <v>63</v>
      </c>
      <c r="D22" s="34">
        <v>150000</v>
      </c>
      <c r="E22" s="34"/>
      <c r="F22" s="34"/>
      <c r="G22" s="34"/>
      <c r="H22" s="34"/>
      <c r="I22" s="38">
        <f t="shared" si="1"/>
        <v>150000</v>
      </c>
      <c r="J22" s="37">
        <v>22</v>
      </c>
      <c r="K22" s="37"/>
      <c r="L22" s="34">
        <f t="shared" si="2"/>
        <v>176</v>
      </c>
      <c r="M22" s="34">
        <f t="shared" si="3"/>
        <v>150000</v>
      </c>
      <c r="N22" s="57"/>
      <c r="O22" s="37"/>
      <c r="P22" s="37"/>
      <c r="Q22" s="39">
        <f t="shared" si="4"/>
        <v>150000</v>
      </c>
      <c r="R22" s="40"/>
      <c r="S22" s="40"/>
      <c r="T22" s="41">
        <f t="shared" si="5"/>
        <v>1500</v>
      </c>
      <c r="U22" s="36">
        <f t="shared" si="6"/>
        <v>12000</v>
      </c>
      <c r="V22" s="37">
        <f t="shared" si="7"/>
        <v>10500</v>
      </c>
      <c r="W22" s="47"/>
      <c r="X22" s="38"/>
      <c r="Y22" s="44"/>
      <c r="Z22" s="37"/>
      <c r="AA22" s="37"/>
      <c r="AB22" s="44"/>
      <c r="AC22" s="37"/>
      <c r="AD22" s="44"/>
      <c r="AE22" s="36">
        <f t="shared" si="8"/>
        <v>9000</v>
      </c>
      <c r="AF22" s="37">
        <f t="shared" si="0"/>
        <v>21000</v>
      </c>
      <c r="AG22" s="37">
        <f t="shared" si="9"/>
        <v>129000</v>
      </c>
      <c r="AH22" s="37"/>
      <c r="AI22" s="49"/>
      <c r="AJ22" s="48"/>
    </row>
    <row r="23" spans="1:40">
      <c r="A23" s="45">
        <v>14</v>
      </c>
      <c r="B23" s="33" t="s">
        <v>64</v>
      </c>
      <c r="C23" s="50" t="s">
        <v>65</v>
      </c>
      <c r="D23" s="34"/>
      <c r="E23" s="34"/>
      <c r="F23" s="34"/>
      <c r="G23" s="34"/>
      <c r="H23" s="34"/>
      <c r="I23" s="38">
        <f t="shared" si="1"/>
        <v>0</v>
      </c>
      <c r="J23" s="37"/>
      <c r="K23" s="37"/>
      <c r="L23" s="34">
        <f t="shared" si="2"/>
        <v>0</v>
      </c>
      <c r="M23" s="34">
        <f t="shared" si="3"/>
        <v>0</v>
      </c>
      <c r="N23" s="34"/>
      <c r="O23" s="37"/>
      <c r="P23" s="37"/>
      <c r="Q23" s="39">
        <f t="shared" si="4"/>
        <v>0</v>
      </c>
      <c r="R23" s="40"/>
      <c r="S23" s="40"/>
      <c r="T23" s="41">
        <f t="shared" si="5"/>
        <v>0</v>
      </c>
      <c r="U23" s="36">
        <f t="shared" si="6"/>
        <v>0</v>
      </c>
      <c r="V23" s="37">
        <f t="shared" si="7"/>
        <v>0</v>
      </c>
      <c r="W23" s="47"/>
      <c r="X23" s="38"/>
      <c r="Y23" s="44"/>
      <c r="Z23" s="37"/>
      <c r="AA23" s="37"/>
      <c r="AB23" s="44"/>
      <c r="AC23" s="37"/>
      <c r="AD23" s="44"/>
      <c r="AE23" s="36">
        <f t="shared" si="8"/>
        <v>0</v>
      </c>
      <c r="AF23" s="37">
        <f t="shared" si="0"/>
        <v>0</v>
      </c>
      <c r="AG23" s="37">
        <f t="shared" si="9"/>
        <v>0</v>
      </c>
      <c r="AH23" s="37"/>
      <c r="AI23" s="49"/>
      <c r="AJ23" s="48"/>
    </row>
    <row r="24" spans="1:40">
      <c r="A24" s="32">
        <v>15</v>
      </c>
      <c r="B24" s="58" t="s">
        <v>66</v>
      </c>
      <c r="C24" s="59" t="s">
        <v>67</v>
      </c>
      <c r="D24" s="34">
        <v>525000</v>
      </c>
      <c r="E24" s="34"/>
      <c r="F24" s="34"/>
      <c r="G24" s="34"/>
      <c r="H24" s="34"/>
      <c r="I24" s="38">
        <f t="shared" si="1"/>
        <v>525000</v>
      </c>
      <c r="J24" s="37">
        <v>22</v>
      </c>
      <c r="K24" s="37"/>
      <c r="L24" s="34">
        <f t="shared" si="2"/>
        <v>176</v>
      </c>
      <c r="M24" s="34">
        <f t="shared" si="3"/>
        <v>525000</v>
      </c>
      <c r="N24" s="34"/>
      <c r="O24" s="37"/>
      <c r="P24" s="37"/>
      <c r="Q24" s="39">
        <f t="shared" si="4"/>
        <v>525000</v>
      </c>
      <c r="R24" s="40"/>
      <c r="S24" s="40"/>
      <c r="T24" s="41">
        <f t="shared" si="5"/>
        <v>5250</v>
      </c>
      <c r="U24" s="36">
        <f t="shared" si="6"/>
        <v>42000</v>
      </c>
      <c r="V24" s="37">
        <f t="shared" si="7"/>
        <v>36750</v>
      </c>
      <c r="W24" s="47"/>
      <c r="X24" s="38"/>
      <c r="Y24" s="44"/>
      <c r="Z24" s="37"/>
      <c r="AA24" s="37"/>
      <c r="AB24" s="44"/>
      <c r="AC24" s="37"/>
      <c r="AD24" s="44"/>
      <c r="AE24" s="36">
        <f t="shared" si="8"/>
        <v>31500</v>
      </c>
      <c r="AF24" s="37">
        <f t="shared" si="0"/>
        <v>73500</v>
      </c>
      <c r="AG24" s="37">
        <f t="shared" si="9"/>
        <v>451500</v>
      </c>
      <c r="AH24" s="38"/>
      <c r="AI24" s="49"/>
      <c r="AJ24" s="48"/>
    </row>
    <row r="25" spans="1:40">
      <c r="A25" s="32">
        <v>16</v>
      </c>
      <c r="B25" s="58" t="s">
        <v>68</v>
      </c>
      <c r="C25" s="59" t="s">
        <v>53</v>
      </c>
      <c r="D25" s="34">
        <v>250000</v>
      </c>
      <c r="E25" s="34"/>
      <c r="F25" s="34"/>
      <c r="G25" s="34"/>
      <c r="H25" s="34"/>
      <c r="I25" s="38">
        <f t="shared" si="1"/>
        <v>250000</v>
      </c>
      <c r="J25" s="37">
        <v>13</v>
      </c>
      <c r="K25" s="37"/>
      <c r="L25" s="34">
        <f t="shared" si="2"/>
        <v>104</v>
      </c>
      <c r="M25" s="34">
        <f t="shared" si="3"/>
        <v>147727.27272727274</v>
      </c>
      <c r="N25" s="34"/>
      <c r="O25" s="37"/>
      <c r="P25" s="37"/>
      <c r="Q25" s="39">
        <f t="shared" si="4"/>
        <v>147727.27272727274</v>
      </c>
      <c r="R25" s="40"/>
      <c r="S25" s="40"/>
      <c r="T25" s="41">
        <f t="shared" si="5"/>
        <v>1477.2727272727275</v>
      </c>
      <c r="U25" s="36">
        <f t="shared" si="6"/>
        <v>11818.18181818182</v>
      </c>
      <c r="V25" s="37">
        <f t="shared" si="7"/>
        <v>10340.909090909092</v>
      </c>
      <c r="W25" s="47"/>
      <c r="X25" s="38"/>
      <c r="Y25" s="44"/>
      <c r="Z25" s="37"/>
      <c r="AA25" s="37"/>
      <c r="AB25" s="44"/>
      <c r="AC25" s="37"/>
      <c r="AD25" s="44"/>
      <c r="AE25" s="36">
        <f t="shared" si="8"/>
        <v>8863.636363636364</v>
      </c>
      <c r="AF25" s="37">
        <f t="shared" si="0"/>
        <v>20681.818181818184</v>
      </c>
      <c r="AG25" s="37">
        <f t="shared" si="9"/>
        <v>127045.45454545456</v>
      </c>
      <c r="AH25" s="38"/>
      <c r="AI25" s="49"/>
      <c r="AJ25" s="48"/>
    </row>
    <row r="26" spans="1:40">
      <c r="A26" s="45">
        <v>17</v>
      </c>
      <c r="B26" s="58" t="s">
        <v>69</v>
      </c>
      <c r="C26" s="50" t="s">
        <v>53</v>
      </c>
      <c r="D26" s="34"/>
      <c r="E26" s="34"/>
      <c r="F26" s="34"/>
      <c r="G26" s="34"/>
      <c r="H26" s="34"/>
      <c r="I26" s="38">
        <f t="shared" si="1"/>
        <v>0</v>
      </c>
      <c r="J26" s="37"/>
      <c r="K26" s="37"/>
      <c r="L26" s="34">
        <f t="shared" si="2"/>
        <v>0</v>
      </c>
      <c r="M26" s="34">
        <f t="shared" si="3"/>
        <v>0</v>
      </c>
      <c r="N26" s="34"/>
      <c r="O26" s="37"/>
      <c r="P26" s="37"/>
      <c r="Q26" s="39">
        <f t="shared" si="4"/>
        <v>0</v>
      </c>
      <c r="R26" s="40"/>
      <c r="S26" s="40"/>
      <c r="T26" s="41">
        <f t="shared" si="5"/>
        <v>0</v>
      </c>
      <c r="U26" s="36">
        <f t="shared" si="6"/>
        <v>0</v>
      </c>
      <c r="V26" s="37">
        <f t="shared" si="7"/>
        <v>0</v>
      </c>
      <c r="W26" s="47"/>
      <c r="X26" s="38"/>
      <c r="Y26" s="44"/>
      <c r="Z26" s="37"/>
      <c r="AA26" s="37"/>
      <c r="AB26" s="44"/>
      <c r="AC26" s="37"/>
      <c r="AD26" s="44"/>
      <c r="AE26" s="36">
        <f t="shared" si="8"/>
        <v>0</v>
      </c>
      <c r="AF26" s="37">
        <f t="shared" si="0"/>
        <v>0</v>
      </c>
      <c r="AG26" s="37">
        <f t="shared" si="9"/>
        <v>0</v>
      </c>
      <c r="AH26" s="38"/>
      <c r="AI26" s="49"/>
      <c r="AJ26" s="48"/>
    </row>
    <row r="27" spans="1:40">
      <c r="A27" s="32">
        <v>18</v>
      </c>
      <c r="B27" s="58" t="s">
        <v>70</v>
      </c>
      <c r="C27" s="50" t="s">
        <v>45</v>
      </c>
      <c r="D27" s="34">
        <v>500000</v>
      </c>
      <c r="E27" s="34"/>
      <c r="F27" s="34"/>
      <c r="G27" s="34"/>
      <c r="H27" s="39"/>
      <c r="I27" s="38">
        <f t="shared" si="1"/>
        <v>500000</v>
      </c>
      <c r="J27" s="37">
        <v>22</v>
      </c>
      <c r="K27" s="37"/>
      <c r="L27" s="34">
        <f t="shared" si="2"/>
        <v>176</v>
      </c>
      <c r="M27" s="34">
        <f t="shared" si="3"/>
        <v>500000</v>
      </c>
      <c r="N27" s="55"/>
      <c r="O27" s="37"/>
      <c r="P27" s="37"/>
      <c r="Q27" s="39">
        <f t="shared" si="4"/>
        <v>500000</v>
      </c>
      <c r="R27" s="40"/>
      <c r="S27" s="40"/>
      <c r="T27" s="41">
        <f t="shared" si="5"/>
        <v>5000</v>
      </c>
      <c r="U27" s="36">
        <f t="shared" si="6"/>
        <v>40000</v>
      </c>
      <c r="V27" s="37">
        <f t="shared" si="7"/>
        <v>35000</v>
      </c>
      <c r="W27" s="38"/>
      <c r="X27" s="38"/>
      <c r="Y27" s="44"/>
      <c r="Z27" s="37"/>
      <c r="AA27" s="37"/>
      <c r="AB27" s="44"/>
      <c r="AC27" s="37"/>
      <c r="AD27" s="44"/>
      <c r="AE27" s="36">
        <f t="shared" si="8"/>
        <v>30000</v>
      </c>
      <c r="AF27" s="37">
        <f t="shared" si="0"/>
        <v>70000</v>
      </c>
      <c r="AG27" s="37">
        <f t="shared" si="9"/>
        <v>430000</v>
      </c>
      <c r="AH27" s="37"/>
      <c r="AI27" s="49"/>
      <c r="AJ27" s="48"/>
    </row>
    <row r="28" spans="1:40">
      <c r="A28" s="32">
        <v>19</v>
      </c>
      <c r="B28" s="58" t="s">
        <v>71</v>
      </c>
      <c r="C28" s="50" t="s">
        <v>72</v>
      </c>
      <c r="D28" s="34">
        <v>300000</v>
      </c>
      <c r="E28" s="34"/>
      <c r="F28" s="34"/>
      <c r="G28" s="34"/>
      <c r="H28" s="34">
        <v>150000</v>
      </c>
      <c r="I28" s="38">
        <f t="shared" si="1"/>
        <v>450000</v>
      </c>
      <c r="J28" s="37">
        <v>22</v>
      </c>
      <c r="K28" s="37"/>
      <c r="L28" s="34">
        <f>J28*8</f>
        <v>176</v>
      </c>
      <c r="M28" s="34">
        <f t="shared" si="3"/>
        <v>450000</v>
      </c>
      <c r="N28" s="34"/>
      <c r="O28" s="37"/>
      <c r="P28" s="37"/>
      <c r="Q28" s="39">
        <f t="shared" si="4"/>
        <v>450000</v>
      </c>
      <c r="R28" s="40"/>
      <c r="S28" s="40"/>
      <c r="T28" s="41">
        <f>Q28*1%</f>
        <v>4500</v>
      </c>
      <c r="U28" s="36">
        <f t="shared" si="6"/>
        <v>36000</v>
      </c>
      <c r="V28" s="37">
        <f>U28-T28</f>
        <v>31500</v>
      </c>
      <c r="W28" s="47"/>
      <c r="X28" s="38"/>
      <c r="Y28" s="44"/>
      <c r="Z28" s="37"/>
      <c r="AA28" s="37"/>
      <c r="AB28" s="44"/>
      <c r="AC28" s="37"/>
      <c r="AD28" s="44"/>
      <c r="AE28" s="36">
        <f t="shared" si="8"/>
        <v>27000</v>
      </c>
      <c r="AF28" s="37">
        <f t="shared" si="0"/>
        <v>63000</v>
      </c>
      <c r="AG28" s="37">
        <f t="shared" si="9"/>
        <v>387000</v>
      </c>
      <c r="AH28" s="37"/>
      <c r="AI28" s="49"/>
      <c r="AJ28" s="48"/>
    </row>
    <row r="29" spans="1:40">
      <c r="D29" s="60">
        <f>SUM(D10:D28)</f>
        <v>3525000</v>
      </c>
      <c r="G29" s="60"/>
      <c r="H29" s="60">
        <f t="shared" ref="H29:N29" si="10">SUM(H10:H28)</f>
        <v>150000</v>
      </c>
      <c r="I29" s="60">
        <f t="shared" si="10"/>
        <v>3675000</v>
      </c>
      <c r="J29" s="60">
        <f t="shared" si="10"/>
        <v>199</v>
      </c>
      <c r="K29" s="60"/>
      <c r="L29" s="60">
        <f t="shared" si="10"/>
        <v>1592</v>
      </c>
      <c r="M29" s="60">
        <f t="shared" si="10"/>
        <v>3031818.1818181816</v>
      </c>
      <c r="N29" s="76">
        <f t="shared" si="10"/>
        <v>397950</v>
      </c>
      <c r="O29" s="60"/>
      <c r="P29" s="60"/>
      <c r="Q29" s="61">
        <f>SUM(Q10:Q28)</f>
        <v>3130243.3818181818</v>
      </c>
      <c r="T29" s="62">
        <f>SUM(T10:T28)</f>
        <v>31302.433818181817</v>
      </c>
      <c r="U29" s="63">
        <f>SUM(U10:U28)</f>
        <v>250419.47054545453</v>
      </c>
      <c r="V29" s="63">
        <f>SUM(V10:V28)</f>
        <v>219117.03672727273</v>
      </c>
      <c r="W29" s="64">
        <f>SUM(W10:W28)</f>
        <v>0</v>
      </c>
      <c r="X29" s="64">
        <f>SUM(X10:X28)</f>
        <v>0</v>
      </c>
      <c r="Y29" s="64"/>
      <c r="Z29" s="60"/>
      <c r="AA29" s="78">
        <f>SUM(AA10:AA28)</f>
        <v>50000</v>
      </c>
      <c r="AB29" s="65"/>
      <c r="AD29" s="66"/>
      <c r="AE29" s="63">
        <f>SUM(AE10:AE28)</f>
        <v>187814.60290909093</v>
      </c>
      <c r="AF29" s="63">
        <f>SUM(AF10:AF28)</f>
        <v>488234.07345454546</v>
      </c>
      <c r="AG29" s="60">
        <v>12363314</v>
      </c>
      <c r="AI29" s="60"/>
      <c r="AJ29" s="67"/>
    </row>
    <row r="30" spans="1:40">
      <c r="U30" s="60"/>
      <c r="X30" s="60"/>
      <c r="AE30" t="s">
        <v>78</v>
      </c>
      <c r="AI30" s="60"/>
    </row>
    <row r="31" spans="1:40">
      <c r="W31" s="60"/>
    </row>
    <row r="32" spans="1:40">
      <c r="W32" s="60"/>
    </row>
  </sheetData>
  <mergeCells count="40">
    <mergeCell ref="S6:S8"/>
    <mergeCell ref="T6:T8"/>
    <mergeCell ref="U6:AE6"/>
    <mergeCell ref="AF6:AF8"/>
    <mergeCell ref="K6:P6"/>
    <mergeCell ref="Q6:Q8"/>
    <mergeCell ref="R6:R8"/>
    <mergeCell ref="O7:P7"/>
    <mergeCell ref="K7:K8"/>
    <mergeCell ref="L7:L8"/>
    <mergeCell ref="M7:M8"/>
    <mergeCell ref="AE7:AE8"/>
    <mergeCell ref="Y7:Y8"/>
    <mergeCell ref="Z7:Z8"/>
    <mergeCell ref="AA7:AA8"/>
    <mergeCell ref="AB7:AB8"/>
    <mergeCell ref="AG6:AG8"/>
    <mergeCell ref="AH6:AH8"/>
    <mergeCell ref="U7:U8"/>
    <mergeCell ref="V7:V8"/>
    <mergeCell ref="W7:W8"/>
    <mergeCell ref="X7:X8"/>
    <mergeCell ref="AC7:AC8"/>
    <mergeCell ref="AD7:AD8"/>
    <mergeCell ref="O1:Q1"/>
    <mergeCell ref="O2:P2"/>
    <mergeCell ref="O3:P3"/>
    <mergeCell ref="O4:Q4"/>
    <mergeCell ref="A6:A8"/>
    <mergeCell ref="B6:B8"/>
    <mergeCell ref="C6:C8"/>
    <mergeCell ref="D6:D8"/>
    <mergeCell ref="E6:F6"/>
    <mergeCell ref="G6:G8"/>
    <mergeCell ref="N7:N8"/>
    <mergeCell ref="E7:E8"/>
    <mergeCell ref="F7:F8"/>
    <mergeCell ref="H6:H8"/>
    <mergeCell ref="I6:I8"/>
    <mergeCell ref="J6:J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2015-01-31T15:49:34Z</dcterms:modified>
</cp:coreProperties>
</file>