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65" yWindow="65521" windowWidth="14190" windowHeight="15000" activeTab="1"/>
  </bookViews>
  <sheets>
    <sheet name="Revenue Projection 2015" sheetId="1" r:id="rId1"/>
    <sheet name="Cash Collection 201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zsc\zx">#REF!</definedName>
    <definedName name="_xlfn.IFERROR" hidden="1">#NAME?</definedName>
    <definedName name="amortized">IF('[1]LineOfCredit'!$E$13="Amortized",TRUE,FALSE)</definedName>
    <definedName name="asd">[2]!StartSeller</definedName>
    <definedName name="Cash">#REF!</definedName>
    <definedName name="compound_period" localSheetId="1">INDEX({1;2;4;6;12;24;26;52},MATCH('[3]Schedule'!$D$10,{"Annual";"Semi-Annual";"Quarterly";"Bi-Monthly";"Monthly";"Semi-Monthly";"Bi-Weekly";"Weekly"},0))</definedName>
    <definedName name="compound_period" localSheetId="0">INDEX({1;2;4;6;12;24;26;52},MATCH('[3]Schedule'!$D$10,{"Annual";"Semi-Annual";"Quarterly";"Bi-Monthly";"Monthly";"Semi-Monthly";"Bi-Weekly";"Weekly"},0))</definedName>
    <definedName name="compound_period">INDEX({1;2;4;6;12;24;26;52},MATCH('[3]Schedule'!$D$10,{"Annual";"Semi-Annual";"Quarterly";"Bi-Monthly";"Monthly";"Semi-Monthly";"Bi-Weekly";"Weekly"},0))</definedName>
    <definedName name="CRICT">#REF!</definedName>
    <definedName name="CRIMAMO">#REF!</definedName>
    <definedName name="CRIMRI">#REF!</definedName>
    <definedName name="CRINM">#REF!</definedName>
    <definedName name="CRIOTHERS">#REF!</definedName>
    <definedName name="criq1">#REF!</definedName>
    <definedName name="criq2">#REF!</definedName>
    <definedName name="criq3">#REF!</definedName>
    <definedName name="criq4">#REF!</definedName>
    <definedName name="CRIULS">#REF!</definedName>
    <definedName name="fixed">IF('[1]LineOfCredit'!$E$13="Fixed Amount",TRUE,FALSE)</definedName>
    <definedName name="fpdate">'[4]LOC'!$D$8</definedName>
    <definedName name="fpdateLOC">'[4]Sheet10'!$E$8</definedName>
    <definedName name="Graphs">#REF!</definedName>
    <definedName name="HC">#REF!</definedName>
    <definedName name="interest_only">IF('[1]LineOfCredit'!$E$13="Interest Only",TRUE,FALSE)</definedName>
    <definedName name="Legal_Entities">'[5]Lists'!$M$4:$M$28</definedName>
    <definedName name="loan_amount">'[4]LOC'!$D$5</definedName>
    <definedName name="min_rate">'[4]Sheet10'!$E$14</definedName>
    <definedName name="months_per_period" localSheetId="1">#N/A</definedName>
    <definedName name="months_per_period" localSheetId="0">INDEX({12,6,3,2,1,0.5,0.5,0.25},MATCH('[4]LOC'!$D$9,'Revenue Projection 2015'!payment_periods,0))</definedName>
    <definedName name="months_per_period">#N/A</definedName>
    <definedName name="nper" localSheetId="1">#N/A</definedName>
    <definedName name="nper" localSheetId="0">[0]!term*'Revenue Projection 2015'!periods_per_year</definedName>
    <definedName name="nper">#N/A</definedName>
    <definedName name="nper1" localSheetId="1">#N/A</definedName>
    <definedName name="nper1" localSheetId="0">[0]!term1*'Revenue Projection 2015'!periods_per_year</definedName>
    <definedName name="nper1">#N/A</definedName>
    <definedName name="NR">#REF!</definedName>
    <definedName name="OR1_Trends">#REF!</definedName>
    <definedName name="OR2_LTM">#REF!</definedName>
    <definedName name="OR3_Budget">#REF!</definedName>
    <definedName name="payment">'[4]LOC'!$D$13</definedName>
    <definedName name="payment_periods" localSheetId="1">{"Annual";"Semi-Annual";"Quarterly";"Bi-Monthly";"Monthly";"Semi-Monthly";"Bi-Weekly";"Weekly"}</definedName>
    <definedName name="payment_periods" localSheetId="0">{"Annual";"Semi-Annual";"Quarterly";"Bi-Monthly";"Monthly";"Semi-Monthly";"Bi-Weekly";"Weekly"}</definedName>
    <definedName name="payment_periods">{"Annual";"Semi-Annual";"Quarterly";"Bi-Monthly";"Monthly";"Semi-Monthly";"Bi-Weekly";"Weekly"}</definedName>
    <definedName name="PE2_LTM">#REF!</definedName>
    <definedName name="Per_Employee">#REF!</definedName>
    <definedName name="periods_per_year" localSheetId="1">INDEX({1;2;4;6;12;24;26;52},MATCH('[3]Schedule'!$D$9,'Cash Collection 2015'!payment_periods,0))</definedName>
    <definedName name="periods_per_year" localSheetId="0">INDEX({1;2;4;6;12;24;26;52},MATCH('[3]Schedule'!$D$9,'Revenue Projection 2015'!payment_periods,0))</definedName>
    <definedName name="periods_per_year">INDEX({1;2;4;6;12;24;26;52},MATCH('[3]Schedule'!$D$9,payment_periods,0))</definedName>
    <definedName name="PL1_Trendt">#REF!</definedName>
    <definedName name="PL2_Budget">#REF!</definedName>
    <definedName name="pmtType" localSheetId="1">INDEX({0,1},MATCH('[4]LOC'!$D$11,{"End of Period","Beginning of Period"},0))</definedName>
    <definedName name="pmtType" localSheetId="0">INDEX({0,1},MATCH('[4]LOC'!$D$11,{"End of Period","Beginning of Period"},0))</definedName>
    <definedName name="pmtType">INDEX({0,1},MATCH('[4]LOC'!$D$11,{"End of Period","Beginning of Period"},0))</definedName>
    <definedName name="Product_Families">'[5]Lists'!$A$4:$A$11</definedName>
    <definedName name="random">'[1]LineOfCredit'!$K$24</definedName>
    <definedName name="rate">'[4]LOC'!$H$5</definedName>
    <definedName name="Region_IC_Desc">'[5]Lists'!$I$4:$I$30</definedName>
    <definedName name="Revenue_Accounts">'[5]Lists'!$C$4:$C$17</definedName>
    <definedName name="roundOpt">'[4]LOC'!$H$15</definedName>
    <definedName name="sdsdsd\">#REF!</definedName>
    <definedName name="Service">#REF!</definedName>
    <definedName name="start_rate">'[4]Sheet10'!$E$6</definedName>
    <definedName name="term">'[4]LOC'!$D$7</definedName>
    <definedName name="term1">'[4]Sheet10'!$E$7</definedName>
    <definedName name="vvv">#REF!</definedName>
  </definedNames>
  <calcPr fullCalcOnLoad="1"/>
</workbook>
</file>

<file path=xl/sharedStrings.xml><?xml version="1.0" encoding="utf-8"?>
<sst xmlns="http://schemas.openxmlformats.org/spreadsheetml/2006/main" count="38" uniqueCount="21">
  <si>
    <t>CUSTOMER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</si>
  <si>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</si>
  <si>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</si>
  <si>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</si>
  <si>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</si>
  <si>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</si>
  <si>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</si>
  <si>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</si>
  <si>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</si>
  <si>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</si>
  <si>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</si>
  <si>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</si>
  <si>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</si>
  <si>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2015</t>
  </si>
  <si>
    <t>Q1'15</t>
  </si>
  <si>
    <t>Q2'15</t>
  </si>
  <si>
    <t>Q3'15</t>
  </si>
  <si>
    <t>Q4'15</t>
  </si>
  <si>
    <t>ООО</t>
  </si>
  <si>
    <t>ЗАО</t>
  </si>
  <si>
    <t>ОАО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</si>
</sst>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_р_._-;\-* #,##0_р_._-;_-* &quot;-&quot;??_р_._-;_-@_-"/>
    <numFmt numFmtId="166" formatCode="[$$-1409]#,##0;\-[$$-1409]#,##0"/>
  </numFmts>
  <fonts count="46">
    <font>
      <sz val="10"/>
      <name val="Verdana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hair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double"/>
      <top style="hair"/>
      <bottom style="hair"/>
    </border>
    <border>
      <left style="double"/>
      <right/>
      <top style="thin"/>
      <bottom style="medium"/>
    </border>
    <border>
      <left style="double"/>
      <right style="double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hair"/>
      <bottom style="hair"/>
    </border>
    <border>
      <left style="thin">
        <color theme="0" tint="-0.149959996342659"/>
      </left>
      <right style="hair"/>
      <top style="hair"/>
      <bottom style="thin">
        <color theme="0" tint="-0.3499799966812134"/>
      </bottom>
    </border>
    <border>
      <left style="thin"/>
      <right style="thin"/>
      <top style="thin"/>
      <bottom style="medium"/>
    </border>
    <border>
      <left/>
      <right style="thin"/>
      <top style="hair"/>
      <bottom style="hair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thin"/>
      <bottom style="medium"/>
    </border>
    <border>
      <left/>
      <right/>
      <top style="hair"/>
      <bottom style="hair"/>
    </border>
    <border>
      <left/>
      <right style="double"/>
      <top style="thin"/>
      <bottom style="medium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</borders>
  <cellStyleXfs count="81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/>
      <protection/>
    </xf>
    <xf numFmtId="166" fontId="27" fillId="0" borderId="0">
      <alignment/>
      <protection/>
    </xf>
    <xf numFmtId="0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0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0" fillId="0" borderId="0">
      <alignment/>
      <protection/>
    </xf>
    <xf numFmtId="166" fontId="27" fillId="0" borderId="0">
      <alignment/>
      <protection/>
    </xf>
    <xf numFmtId="166" fontId="6" fillId="20" borderId="1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74">
    <xf numFmtId="166" fontId="0" fillId="0" borderId="0" xfId="0" applyAlignment="1">
      <alignment/>
    </xf>
    <xf numFmtId="166" fontId="0" fillId="34" borderId="11" xfId="43" applyFont="1" applyFill="1" applyBorder="1">
      <alignment/>
      <protection/>
    </xf>
    <xf numFmtId="166" fontId="3" fillId="0" borderId="0" xfId="43" applyFont="1">
      <alignment/>
      <protection/>
    </xf>
    <xf numFmtId="166" fontId="0" fillId="0" borderId="0" xfId="43">
      <alignment/>
      <protection/>
    </xf>
    <xf numFmtId="166" fontId="3" fillId="34" borderId="0" xfId="43" applyFont="1" applyFill="1">
      <alignment/>
      <protection/>
    </xf>
    <xf numFmtId="166" fontId="0" fillId="34" borderId="0" xfId="43" applyFill="1" applyBorder="1" applyAlignment="1">
      <alignment wrapText="1"/>
      <protection/>
    </xf>
    <xf numFmtId="166" fontId="2" fillId="34" borderId="12" xfId="43" applyFont="1" applyFill="1" applyBorder="1" applyAlignment="1">
      <alignment horizontal="center" vertical="center" wrapText="1"/>
      <protection/>
    </xf>
    <xf numFmtId="166" fontId="2" fillId="35" borderId="13" xfId="43" applyFont="1" applyFill="1" applyBorder="1" applyAlignment="1">
      <alignment horizontal="center" vertical="center" wrapText="1"/>
      <protection/>
    </xf>
    <xf numFmtId="166" fontId="2" fillId="35" borderId="14" xfId="43" applyFont="1" applyFill="1" applyBorder="1" applyAlignment="1">
      <alignment horizontal="center" vertical="center" wrapText="1"/>
      <protection/>
    </xf>
    <xf numFmtId="166" fontId="5" fillId="0" borderId="0" xfId="0" applyFont="1" applyAlignment="1">
      <alignment/>
    </xf>
    <xf numFmtId="166" fontId="5" fillId="34" borderId="0" xfId="0" applyFont="1" applyFill="1" applyAlignment="1">
      <alignment/>
    </xf>
    <xf numFmtId="164" fontId="4" fillId="35" borderId="15" xfId="43" applyNumberFormat="1" applyFont="1" applyFill="1" applyBorder="1" applyAlignment="1">
      <alignment horizontal="center" vertical="center" wrapText="1"/>
      <protection/>
    </xf>
    <xf numFmtId="166" fontId="2" fillId="34" borderId="16" xfId="43" applyFont="1" applyFill="1" applyBorder="1" applyAlignment="1">
      <alignment horizontal="center" vertical="center" wrapText="1"/>
      <protection/>
    </xf>
    <xf numFmtId="164" fontId="4" fillId="34" borderId="17" xfId="43" applyNumberFormat="1" applyFont="1" applyFill="1" applyBorder="1" applyAlignment="1">
      <alignment horizontal="center" vertical="center" wrapText="1"/>
      <protection/>
    </xf>
    <xf numFmtId="164" fontId="4" fillId="34" borderId="17" xfId="43" applyNumberFormat="1" applyFont="1" applyFill="1" applyBorder="1" applyAlignment="1">
      <alignment horizontal="center" vertical="center"/>
      <protection/>
    </xf>
    <xf numFmtId="166" fontId="0" fillId="0" borderId="0" xfId="0" applyAlignment="1">
      <alignment horizontal="center" vertical="center" wrapText="1"/>
    </xf>
    <xf numFmtId="166" fontId="2" fillId="34" borderId="1" xfId="0" applyNumberFormat="1" applyFont="1" applyFill="1" applyBorder="1" applyAlignment="1">
      <alignment horizontal="center" vertical="center" wrapText="1"/>
    </xf>
    <xf numFmtId="166" fontId="0" fillId="34" borderId="0" xfId="43" applyFont="1" applyFill="1" applyAlignment="1">
      <alignment wrapText="1"/>
      <protection/>
    </xf>
    <xf numFmtId="166" fontId="0" fillId="0" borderId="0" xfId="0" applyFont="1" applyAlignment="1">
      <alignment/>
    </xf>
    <xf numFmtId="164" fontId="4" fillId="34" borderId="18" xfId="0" applyNumberFormat="1" applyFont="1" applyFill="1" applyBorder="1" applyAlignment="1">
      <alignment horizontal="center" vertical="center" wrapText="1"/>
    </xf>
    <xf numFmtId="165" fontId="5" fillId="0" borderId="0" xfId="78" applyNumberFormat="1" applyFont="1" applyAlignment="1">
      <alignment/>
    </xf>
    <xf numFmtId="165" fontId="2" fillId="36" borderId="1" xfId="78" applyNumberFormat="1" applyFont="1" applyFill="1" applyBorder="1" applyAlignment="1">
      <alignment horizontal="center" vertical="center" wrapText="1"/>
    </xf>
    <xf numFmtId="164" fontId="4" fillId="34" borderId="18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4" fillId="34" borderId="20" xfId="0" applyNumberFormat="1" applyFont="1" applyFill="1" applyBorder="1" applyAlignment="1">
      <alignment horizontal="center" vertical="center" wrapText="1"/>
    </xf>
    <xf numFmtId="14" fontId="44" fillId="34" borderId="1" xfId="0" applyNumberFormat="1" applyFont="1" applyFill="1" applyBorder="1" applyAlignment="1">
      <alignment horizontal="center" vertical="center" wrapText="1"/>
    </xf>
    <xf numFmtId="166" fontId="3" fillId="0" borderId="0" xfId="43" applyFont="1" applyFill="1">
      <alignment/>
      <protection/>
    </xf>
    <xf numFmtId="166" fontId="2" fillId="0" borderId="21" xfId="0" applyFont="1" applyBorder="1" applyAlignment="1">
      <alignment horizontal="center" vertical="center" wrapText="1"/>
    </xf>
    <xf numFmtId="164" fontId="4" fillId="35" borderId="22" xfId="43" applyNumberFormat="1" applyFont="1" applyFill="1" applyBorder="1" applyAlignment="1">
      <alignment horizontal="center" vertical="center"/>
      <protection/>
    </xf>
    <xf numFmtId="166" fontId="8" fillId="0" borderId="23" xfId="43" applyFont="1" applyFill="1" applyBorder="1" applyAlignment="1">
      <alignment horizontal="left" vertical="center" wrapText="1"/>
      <protection/>
    </xf>
    <xf numFmtId="14" fontId="2" fillId="34" borderId="16" xfId="43" applyNumberFormat="1" applyFont="1" applyFill="1" applyBorder="1" applyAlignment="1">
      <alignment horizontal="center" vertical="center" wrapText="1"/>
      <protection/>
    </xf>
    <xf numFmtId="14" fontId="2" fillId="34" borderId="12" xfId="43" applyNumberFormat="1" applyFont="1" applyFill="1" applyBorder="1" applyAlignment="1">
      <alignment horizontal="center" vertical="center" wrapText="1"/>
      <protection/>
    </xf>
    <xf numFmtId="166" fontId="2" fillId="9" borderId="24" xfId="43" applyFont="1" applyFill="1" applyBorder="1" applyAlignment="1">
      <alignment horizontal="center" vertical="center" wrapText="1"/>
      <protection/>
    </xf>
    <xf numFmtId="164" fontId="5" fillId="9" borderId="18" xfId="43" applyNumberFormat="1" applyFont="1" applyFill="1" applyBorder="1" applyAlignment="1">
      <alignment horizontal="center" vertical="center" wrapText="1"/>
      <protection/>
    </xf>
    <xf numFmtId="164" fontId="5" fillId="9" borderId="25" xfId="43" applyNumberFormat="1" applyFont="1" applyFill="1" applyBorder="1" applyAlignment="1">
      <alignment horizontal="center" vertical="center" wrapText="1"/>
      <protection/>
    </xf>
    <xf numFmtId="14" fontId="2" fillId="34" borderId="26" xfId="43" applyNumberFormat="1" applyFont="1" applyFill="1" applyBorder="1" applyAlignment="1">
      <alignment horizontal="center" vertical="center" wrapText="1"/>
      <protection/>
    </xf>
    <xf numFmtId="14" fontId="2" fillId="34" borderId="27" xfId="43" applyNumberFormat="1" applyFont="1" applyFill="1" applyBorder="1" applyAlignment="1">
      <alignment horizontal="center" vertical="center" wrapText="1"/>
      <protection/>
    </xf>
    <xf numFmtId="166" fontId="2" fillId="9" borderId="28" xfId="43" applyFont="1" applyFill="1" applyBorder="1" applyAlignment="1">
      <alignment horizontal="center" vertical="center" wrapText="1"/>
      <protection/>
    </xf>
    <xf numFmtId="164" fontId="5" fillId="9" borderId="29" xfId="43" applyNumberFormat="1" applyFont="1" applyFill="1" applyBorder="1" applyAlignment="1">
      <alignment horizontal="center" vertical="center" wrapText="1"/>
      <protection/>
    </xf>
    <xf numFmtId="164" fontId="7" fillId="9" borderId="29" xfId="43" applyNumberFormat="1" applyFont="1" applyFill="1" applyBorder="1" applyAlignment="1">
      <alignment horizontal="center" vertical="center" wrapText="1"/>
      <protection/>
    </xf>
    <xf numFmtId="14" fontId="2" fillId="34" borderId="30" xfId="43" applyNumberFormat="1" applyFont="1" applyFill="1" applyBorder="1" applyAlignment="1">
      <alignment horizontal="center" vertical="center" wrapText="1"/>
      <protection/>
    </xf>
    <xf numFmtId="14" fontId="2" fillId="34" borderId="31" xfId="43" applyNumberFormat="1" applyFont="1" applyFill="1" applyBorder="1" applyAlignment="1">
      <alignment horizontal="center" vertical="center" wrapText="1"/>
      <protection/>
    </xf>
    <xf numFmtId="14" fontId="2" fillId="0" borderId="32" xfId="43" applyNumberFormat="1" applyFont="1" applyFill="1" applyBorder="1" applyAlignment="1">
      <alignment horizontal="center" vertical="center" wrapText="1"/>
      <protection/>
    </xf>
    <xf numFmtId="14" fontId="2" fillId="0" borderId="30" xfId="43" applyNumberFormat="1" applyFont="1" applyFill="1" applyBorder="1" applyAlignment="1">
      <alignment horizontal="center" vertical="center" wrapText="1"/>
      <protection/>
    </xf>
    <xf numFmtId="14" fontId="2" fillId="0" borderId="27" xfId="43" applyNumberFormat="1" applyFont="1" applyFill="1" applyBorder="1" applyAlignment="1">
      <alignment horizontal="center" vertical="center" wrapText="1"/>
      <protection/>
    </xf>
    <xf numFmtId="164" fontId="5" fillId="0" borderId="33" xfId="43" applyNumberFormat="1" applyFont="1" applyFill="1" applyBorder="1" applyAlignment="1">
      <alignment horizontal="center" vertical="center" wrapText="1"/>
      <protection/>
    </xf>
    <xf numFmtId="166" fontId="2" fillId="9" borderId="24" xfId="43" applyNumberFormat="1" applyFont="1" applyFill="1" applyBorder="1" applyAlignment="1">
      <alignment horizontal="center" vertical="center" wrapText="1"/>
      <protection/>
    </xf>
    <xf numFmtId="166" fontId="2" fillId="9" borderId="28" xfId="43" applyNumberFormat="1" applyFont="1" applyFill="1" applyBorder="1" applyAlignment="1">
      <alignment horizontal="center" vertical="center" wrapText="1"/>
      <protection/>
    </xf>
    <xf numFmtId="14" fontId="2" fillId="0" borderId="16" xfId="43" applyNumberFormat="1" applyFont="1" applyFill="1" applyBorder="1" applyAlignment="1">
      <alignment horizontal="center" vertical="center" wrapText="1"/>
      <protection/>
    </xf>
    <xf numFmtId="164" fontId="5" fillId="37" borderId="18" xfId="43" applyNumberFormat="1" applyFont="1" applyFill="1" applyBorder="1" applyAlignment="1">
      <alignment horizontal="center" vertical="center" wrapText="1"/>
      <protection/>
    </xf>
    <xf numFmtId="166" fontId="2" fillId="35" borderId="34" xfId="43" applyFont="1" applyFill="1" applyBorder="1" applyAlignment="1">
      <alignment horizontal="center" vertical="center" wrapText="1"/>
      <protection/>
    </xf>
    <xf numFmtId="166" fontId="2" fillId="9" borderId="28" xfId="43" applyNumberFormat="1" applyFont="1" applyFill="1" applyBorder="1" applyAlignment="1">
      <alignment horizontal="center" vertical="center" wrapText="1"/>
      <protection/>
    </xf>
    <xf numFmtId="166" fontId="9" fillId="0" borderId="0" xfId="43" applyFont="1">
      <alignment/>
      <protection/>
    </xf>
    <xf numFmtId="164" fontId="4" fillId="36" borderId="35" xfId="78" applyNumberFormat="1" applyFont="1" applyFill="1" applyBorder="1" applyAlignment="1">
      <alignment horizontal="center" vertical="center"/>
    </xf>
    <xf numFmtId="166" fontId="3" fillId="0" borderId="0" xfId="0" applyFont="1" applyAlignment="1">
      <alignment/>
    </xf>
    <xf numFmtId="164" fontId="5" fillId="37" borderId="29" xfId="43" applyNumberFormat="1" applyFont="1" applyFill="1" applyBorder="1" applyAlignment="1">
      <alignment horizontal="center" vertical="center" wrapText="1"/>
      <protection/>
    </xf>
    <xf numFmtId="164" fontId="4" fillId="9" borderId="36" xfId="0" applyNumberFormat="1" applyFont="1" applyFill="1" applyBorder="1" applyAlignment="1">
      <alignment horizontal="center" vertical="center"/>
    </xf>
    <xf numFmtId="164" fontId="4" fillId="9" borderId="18" xfId="78" applyNumberFormat="1" applyFont="1" applyFill="1" applyBorder="1" applyAlignment="1">
      <alignment horizontal="center" vertical="center"/>
    </xf>
    <xf numFmtId="165" fontId="4" fillId="9" borderId="37" xfId="78" applyNumberFormat="1" applyFont="1" applyFill="1" applyBorder="1" applyAlignment="1">
      <alignment horizontal="center" vertical="center"/>
    </xf>
    <xf numFmtId="166" fontId="4" fillId="9" borderId="37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 wrapText="1"/>
    </xf>
    <xf numFmtId="14" fontId="4" fillId="34" borderId="37" xfId="0" applyNumberFormat="1" applyFont="1" applyFill="1" applyBorder="1" applyAlignment="1">
      <alignment horizontal="center" vertical="center" wrapText="1"/>
    </xf>
    <xf numFmtId="166" fontId="45" fillId="34" borderId="0" xfId="0" applyFont="1" applyFill="1" applyAlignment="1">
      <alignment/>
    </xf>
    <xf numFmtId="166" fontId="2" fillId="9" borderId="1" xfId="0" applyNumberFormat="1" applyFont="1" applyFill="1" applyBorder="1" applyAlignment="1">
      <alignment horizontal="center" vertical="center" wrapText="1"/>
    </xf>
    <xf numFmtId="164" fontId="4" fillId="9" borderId="36" xfId="0" applyNumberFormat="1" applyFont="1" applyFill="1" applyBorder="1" applyAlignment="1">
      <alignment horizontal="center" vertical="center" wrapText="1"/>
    </xf>
    <xf numFmtId="14" fontId="2" fillId="34" borderId="1" xfId="0" applyNumberFormat="1" applyFont="1" applyFill="1" applyBorder="1" applyAlignment="1">
      <alignment horizontal="center" vertical="center" wrapText="1"/>
    </xf>
    <xf numFmtId="164" fontId="4" fillId="0" borderId="38" xfId="43" applyNumberFormat="1" applyFont="1" applyFill="1" applyBorder="1" applyAlignment="1">
      <alignment horizontal="center" vertical="center" wrapText="1"/>
      <protection/>
    </xf>
    <xf numFmtId="164" fontId="5" fillId="37" borderId="29" xfId="43" applyNumberFormat="1" applyFont="1" applyFill="1" applyBorder="1" applyAlignment="1">
      <alignment horizontal="center" vertical="center"/>
      <protection/>
    </xf>
    <xf numFmtId="166" fontId="8" fillId="0" borderId="39" xfId="0" applyFont="1" applyFill="1" applyBorder="1" applyAlignment="1">
      <alignment horizontal="left" vertical="center" wrapText="1"/>
    </xf>
    <xf numFmtId="165" fontId="5" fillId="0" borderId="0" xfId="78" applyNumberFormat="1" applyFont="1" applyFill="1" applyAlignment="1">
      <alignment/>
    </xf>
    <xf numFmtId="166" fontId="5" fillId="0" borderId="0" xfId="0" applyFont="1" applyFill="1" applyAlignment="1">
      <alignment/>
    </xf>
    <xf numFmtId="166" fontId="5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Currency 2" xfId="35"/>
    <cellStyle name="Normal 10" xfId="36"/>
    <cellStyle name="Normal 11" xfId="37"/>
    <cellStyle name="Normal 12" xfId="38"/>
    <cellStyle name="Normal 2" xfId="39"/>
    <cellStyle name="Normal 2 2" xfId="40"/>
    <cellStyle name="Normal 3" xfId="41"/>
    <cellStyle name="Normal 4" xfId="42"/>
    <cellStyle name="Normal 5" xfId="43"/>
    <cellStyle name="Normal 6" xfId="44"/>
    <cellStyle name="Normal 6 2" xfId="45"/>
    <cellStyle name="Normal 6 3" xfId="46"/>
    <cellStyle name="Normal 7" xfId="47"/>
    <cellStyle name="Normal 8" xfId="48"/>
    <cellStyle name="Normal 9" xfId="49"/>
    <cellStyle name="Output Line Items 2" xfId="50"/>
    <cellStyle name="Percent 2" xfId="51"/>
    <cellStyle name="Percent 3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nikolaiba\Local%20Settings\Temporary%20Internet%20Files\Content.IE5\81QRCPA7\Paradigm%20Master\Paradigm%20March%2030\line-of-credi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@\pc-mos-cs\EA\DOC\GEOTECH\MSOFFICE\EXCEL\EXAMPLES\BOOKS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LoanAmortizationSchedule\loan-amortization-schedule_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My%20Documents\Paradigm%20Geoscience%20Services\New%20Company\Moscow\PDGM%20Master%20-%20Moscow%20On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Revenue_UKUPDATE_16FEB1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5841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OfCredit"/>
    </sheetNames>
    <sheetDataSet>
      <sheetData sheetId="0">
        <row r="13">
          <cell r="E13" t="str">
            <v>Amortized</v>
          </cell>
        </row>
        <row r="24">
          <cell r="K24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.XLS"/>
      <sheetName val="BOOKST"/>
      <sheetName val="\@\pc-mos-cs\EA\DOC\GEOTECH\MSO"/>
      <sheetName val="\C\@\pc-mos-cs\EA\DOC\GEOTECH\M"/>
    </sheetNames>
    <definedNames>
      <definedName name="StartSell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Payment"/>
      <sheetName val="©"/>
    </sheetNames>
    <sheetDataSet>
      <sheetData sheetId="0">
        <row r="9">
          <cell r="D9" t="str">
            <v>Monthly</v>
          </cell>
        </row>
        <row r="10">
          <cell r="D10" t="str">
            <v>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oscow"/>
      <sheetName val="G&amp;A"/>
      <sheetName val="2010 Report"/>
      <sheetName val="London"/>
      <sheetName val="Revenue Consolidated"/>
      <sheetName val="2010 Report Final"/>
      <sheetName val="Condensed"/>
      <sheetName val="Condensed wo NB"/>
      <sheetName val="Value"/>
      <sheetName val="Cash Sensitivity"/>
      <sheetName val="Contracts"/>
      <sheetName val="Historical"/>
      <sheetName val="CAPEX"/>
      <sheetName val="Corporate Master"/>
      <sheetName val="G&amp;A NEw"/>
      <sheetName val="Corporate Condensed"/>
      <sheetName val="Cash Budget"/>
      <sheetName val="MOSCOW BREAKOUT"/>
      <sheetName val="Mumbai Breakout"/>
      <sheetName val="London Breakout"/>
      <sheetName val="LOC"/>
      <sheetName val="Sheet10"/>
      <sheetName val="Moscow  GA"/>
      <sheetName val="London GA"/>
      <sheetName val="Mumbai GA"/>
      <sheetName val="Corporate wNB"/>
    </sheetNames>
    <sheetDataSet>
      <sheetData sheetId="21">
        <row r="5">
          <cell r="D5">
            <v>5000000</v>
          </cell>
          <cell r="H5">
            <v>0.006666666666666599</v>
          </cell>
        </row>
        <row r="7">
          <cell r="D7">
            <v>5</v>
          </cell>
        </row>
        <row r="8">
          <cell r="D8">
            <v>38807</v>
          </cell>
        </row>
        <row r="9">
          <cell r="D9" t="str">
            <v>Quarterly</v>
          </cell>
        </row>
        <row r="11">
          <cell r="D11" t="str">
            <v>End of Period</v>
          </cell>
        </row>
        <row r="13">
          <cell r="D13">
            <v>101381.97</v>
          </cell>
        </row>
        <row r="15">
          <cell r="H15" t="b">
            <v>1</v>
          </cell>
        </row>
      </sheetData>
      <sheetData sheetId="22">
        <row r="6">
          <cell r="E6">
            <v>0.18</v>
          </cell>
        </row>
        <row r="7">
          <cell r="E7">
            <v>1</v>
          </cell>
        </row>
        <row r="8">
          <cell r="E8">
            <v>40330</v>
          </cell>
        </row>
        <row r="14">
          <cell r="E14">
            <v>0.015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Instructions"/>
      <sheetName val="Revenue"/>
      <sheetName val="Product Domains"/>
      <sheetName val="Active Product SKUs"/>
      <sheetName val="FX Rates"/>
      <sheetName val="COA-MGT"/>
      <sheetName val="Sheet1"/>
      <sheetName val="Sheet2"/>
    </sheetNames>
    <sheetDataSet>
      <sheetData sheetId="0">
        <row r="4">
          <cell r="A4" t="str">
            <v>(Select Product)</v>
          </cell>
          <cell r="C4" t="str">
            <v>(Select Type)</v>
          </cell>
          <cell r="I4" t="str">
            <v>(Select Country)</v>
          </cell>
          <cell r="M4" t="str">
            <v>(Select Legal Entity)</v>
          </cell>
        </row>
        <row r="5">
          <cell r="A5" t="str">
            <v>Seismic Processing and Imaging</v>
          </cell>
          <cell r="C5" t="str">
            <v>Software Sales (Perpetual)</v>
          </cell>
          <cell r="I5" t="str">
            <v>ANGOLA</v>
          </cell>
          <cell r="M5" t="str">
            <v>010-USA</v>
          </cell>
        </row>
        <row r="6">
          <cell r="A6" t="str">
            <v>Reservoir Characterization</v>
          </cell>
          <cell r="C6" t="str">
            <v>Software Leases (Term)</v>
          </cell>
          <cell r="I6" t="str">
            <v>ARGENTINA</v>
          </cell>
          <cell r="M6" t="str">
            <v>020-VENEZUELA</v>
          </cell>
        </row>
        <row r="7">
          <cell r="A7" t="str">
            <v>Reservoir Engineering</v>
          </cell>
          <cell r="C7" t="str">
            <v>Software ENTERPRISE</v>
          </cell>
          <cell r="I7" t="str">
            <v>AUSTRALIA</v>
          </cell>
          <cell r="M7" t="str">
            <v>021-ARGENTINA</v>
          </cell>
        </row>
        <row r="8">
          <cell r="A8" t="str">
            <v>Infrastructure and Interoperability</v>
          </cell>
          <cell r="C8" t="str">
            <v>Hardware</v>
          </cell>
          <cell r="I8" t="str">
            <v>BAHRAIN</v>
          </cell>
          <cell r="M8" t="str">
            <v>022-COLOMBIA</v>
          </cell>
        </row>
        <row r="9">
          <cell r="A9" t="str">
            <v>Interpretation and Modeling</v>
          </cell>
          <cell r="C9" t="str">
            <v>Maintenance Renewal</v>
          </cell>
          <cell r="I9" t="str">
            <v>BRAZIL </v>
          </cell>
          <cell r="M9" t="str">
            <v>023-BRAZIL</v>
          </cell>
        </row>
        <row r="10">
          <cell r="A10" t="str">
            <v>Well Planning and Drilling Engineering</v>
          </cell>
          <cell r="C10" t="str">
            <v>Maintenance Sales</v>
          </cell>
          <cell r="I10" t="str">
            <v>CANADA</v>
          </cell>
          <cell r="M10" t="str">
            <v>025-ECUADOR BV</v>
          </cell>
        </row>
        <row r="11">
          <cell r="A11" t="str">
            <v>Strategic Consulting</v>
          </cell>
          <cell r="C11" t="str">
            <v>Training &amp; Installation</v>
          </cell>
          <cell r="I11" t="str">
            <v>CHINA</v>
          </cell>
          <cell r="M11" t="str">
            <v>030-CANADA</v>
          </cell>
        </row>
        <row r="12">
          <cell r="C12" t="str">
            <v>On Site Support</v>
          </cell>
          <cell r="I12" t="str">
            <v>COLOMBIA</v>
          </cell>
          <cell r="M12" t="str">
            <v>040-UK</v>
          </cell>
        </row>
        <row r="13">
          <cell r="C13" t="str">
            <v>SC - Integrated Field Studies</v>
          </cell>
          <cell r="I13" t="str">
            <v>CONGO</v>
          </cell>
          <cell r="M13" t="str">
            <v>043-FRANCE</v>
          </cell>
        </row>
        <row r="14">
          <cell r="C14" t="str">
            <v>SC - SIRG</v>
          </cell>
          <cell r="I14" t="str">
            <v>DUBAI</v>
          </cell>
          <cell r="M14" t="str">
            <v>045-NIGERIA</v>
          </cell>
        </row>
        <row r="15">
          <cell r="C15" t="str">
            <v>SC - CPU Hosting</v>
          </cell>
          <cell r="I15" t="str">
            <v>ECUADOR</v>
          </cell>
          <cell r="M15" t="str">
            <v>046-EGYPT</v>
          </cell>
        </row>
        <row r="16">
          <cell r="C16" t="str">
            <v>SC - Prospect Generation</v>
          </cell>
          <cell r="I16" t="str">
            <v>EGYPT</v>
          </cell>
          <cell r="M16" t="str">
            <v>047-LIBYA </v>
          </cell>
        </row>
        <row r="17">
          <cell r="C17" t="str">
            <v>SC - ES360</v>
          </cell>
          <cell r="I17" t="str">
            <v>FRANCE</v>
          </cell>
          <cell r="M17" t="str">
            <v>048-DUBAI</v>
          </cell>
        </row>
        <row r="18">
          <cell r="I18" t="str">
            <v>INDIA</v>
          </cell>
          <cell r="M18" t="str">
            <v>050-ISRAEL</v>
          </cell>
        </row>
        <row r="19">
          <cell r="I19" t="str">
            <v>INDONESIA</v>
          </cell>
          <cell r="M19" t="str">
            <v>051-PDGM BV3</v>
          </cell>
        </row>
        <row r="20">
          <cell r="I20" t="str">
            <v>JAPAN</v>
          </cell>
          <cell r="M20" t="str">
            <v>061-AGI MEXICANA</v>
          </cell>
        </row>
        <row r="21">
          <cell r="I21" t="str">
            <v>KAZAKHSTAN</v>
          </cell>
          <cell r="M21" t="str">
            <v>070-PDGM GEO LLC</v>
          </cell>
        </row>
        <row r="22">
          <cell r="I22" t="str">
            <v>LIBYA </v>
          </cell>
          <cell r="M22" t="str">
            <v>071-DANK</v>
          </cell>
        </row>
        <row r="23">
          <cell r="I23" t="str">
            <v>MALAYSIA</v>
          </cell>
          <cell r="M23" t="str">
            <v>081-PDGM TEC BEIJING</v>
          </cell>
        </row>
        <row r="24">
          <cell r="I24" t="str">
            <v>MEXICO</v>
          </cell>
          <cell r="M24" t="str">
            <v>090-AUSTRALIA</v>
          </cell>
        </row>
        <row r="25">
          <cell r="I25" t="str">
            <v>NIGERIA</v>
          </cell>
          <cell r="M25" t="str">
            <v>091-JAPAN</v>
          </cell>
        </row>
        <row r="26">
          <cell r="I26" t="str">
            <v>NORWAY</v>
          </cell>
          <cell r="M26" t="str">
            <v>093-INDONESIA</v>
          </cell>
        </row>
        <row r="27">
          <cell r="I27" t="str">
            <v>RUSSIA</v>
          </cell>
          <cell r="M27" t="str">
            <v>095-MALAYSIA</v>
          </cell>
        </row>
        <row r="28">
          <cell r="I28" t="str">
            <v>UK</v>
          </cell>
          <cell r="M28" t="str">
            <v>099-INDIA</v>
          </cell>
        </row>
        <row r="29">
          <cell r="I29" t="str">
            <v>USA</v>
          </cell>
        </row>
        <row r="30">
          <cell r="I30" t="str">
            <v>VENEZUELA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ОО"/>
      <sheetName val="ОАО"/>
      <sheetName val="ЗАО"/>
    </sheetNames>
    <sheetDataSet>
      <sheetData sheetId="0">
        <row r="10">
          <cell r="D10">
            <v>42019</v>
          </cell>
          <cell r="E10">
            <v>847457.6271186441</v>
          </cell>
        </row>
        <row r="11">
          <cell r="D11">
            <v>42083</v>
          </cell>
          <cell r="E11">
            <v>423728.81355932204</v>
          </cell>
        </row>
        <row r="12">
          <cell r="D12">
            <v>42170</v>
          </cell>
          <cell r="E12">
            <v>1271186.4406779662</v>
          </cell>
        </row>
      </sheetData>
      <sheetData sheetId="1">
        <row r="10">
          <cell r="D10">
            <v>42019</v>
          </cell>
          <cell r="E10">
            <v>84.74576271186442</v>
          </cell>
        </row>
        <row r="11">
          <cell r="D11">
            <v>42083</v>
          </cell>
          <cell r="E11">
            <v>423.7288135593221</v>
          </cell>
        </row>
        <row r="12">
          <cell r="D12">
            <v>42170</v>
          </cell>
          <cell r="E12">
            <v>1271.1864406779662</v>
          </cell>
        </row>
      </sheetData>
      <sheetData sheetId="2">
        <row r="10">
          <cell r="D10">
            <v>42019</v>
          </cell>
          <cell r="E10">
            <v>847457.6271186441</v>
          </cell>
        </row>
        <row r="11">
          <cell r="D11">
            <v>42083</v>
          </cell>
          <cell r="E11">
            <v>423728.81355932204</v>
          </cell>
        </row>
        <row r="12">
          <cell r="D12">
            <v>42170</v>
          </cell>
          <cell r="E12">
            <v>1271186.4406779662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11.00390625" defaultRowHeight="12.75" outlineLevelCol="2"/>
  <cols>
    <col min="1" max="1" width="39.125" style="2" customWidth="1"/>
    <col min="2" max="3" width="13.125" style="2" customWidth="1" outlineLevel="2"/>
    <col min="4" max="4" width="12.50390625" style="2" customWidth="1" outlineLevel="2"/>
    <col min="5" max="5" width="13.125" style="2" customWidth="1" outlineLevel="2"/>
    <col min="6" max="6" width="13.125" style="2" customWidth="1" outlineLevel="1"/>
    <col min="7" max="10" width="13.125" style="2" customWidth="1" outlineLevel="2"/>
    <col min="11" max="11" width="13.125" style="2" customWidth="1" outlineLevel="1"/>
    <col min="12" max="15" width="13.125" style="2" customWidth="1" outlineLevel="2"/>
    <col min="16" max="16" width="13.125" style="2" customWidth="1" outlineLevel="1"/>
    <col min="17" max="17" width="13.125" style="2" customWidth="1"/>
    <col min="18" max="21" width="13.125" style="27" customWidth="1" outlineLevel="2"/>
    <col min="22" max="22" width="14.00390625" style="27" bestFit="1" customWidth="1" outlineLevel="2"/>
    <col min="23" max="23" width="13.125" style="2" customWidth="1" outlineLevel="1"/>
    <col min="24" max="27" width="13.125" style="27" customWidth="1" outlineLevel="2"/>
    <col min="28" max="28" width="13.125" style="2" customWidth="1" outlineLevel="1"/>
    <col min="29" max="32" width="13.125" style="27" customWidth="1" outlineLevel="2"/>
    <col min="33" max="33" width="13.125" style="2" customWidth="1" outlineLevel="1"/>
    <col min="34" max="34" width="13.125" style="2" customWidth="1"/>
    <col min="35" max="39" width="13.125" style="27" customWidth="1" outlineLevel="2"/>
    <col min="40" max="40" width="13.125" style="2" customWidth="1" outlineLevel="1"/>
    <col min="41" max="44" width="13.125" style="27" customWidth="1" outlineLevel="2"/>
    <col min="45" max="45" width="13.125" style="2" customWidth="1" outlineLevel="1"/>
    <col min="46" max="49" width="13.125" style="27" customWidth="1" outlineLevel="2"/>
    <col min="50" max="50" width="13.50390625" style="27" customWidth="1" outlineLevel="2"/>
    <col min="51" max="51" width="13.125" style="53" customWidth="1" outlineLevel="1"/>
    <col min="52" max="52" width="13.125" style="2" customWidth="1"/>
    <col min="53" max="57" width="13.125" style="27" customWidth="1" outlineLevel="2"/>
    <col min="58" max="58" width="13.125" style="2" customWidth="1" outlineLevel="1"/>
    <col min="59" max="62" width="13.125" style="2" customWidth="1" outlineLevel="2"/>
    <col min="63" max="63" width="13.125" style="2" customWidth="1" outlineLevel="1"/>
    <col min="64" max="68" width="13.125" style="2" customWidth="1" outlineLevel="2"/>
    <col min="69" max="69" width="13.125" style="2" customWidth="1" outlineLevel="1"/>
    <col min="70" max="70" width="13.125" style="2" customWidth="1"/>
    <col min="71" max="71" width="4.50390625" style="4" customWidth="1"/>
    <col min="72" max="72" width="13.125" style="2" customWidth="1"/>
    <col min="73" max="16384" width="11.00390625" style="3" customWidth="1"/>
  </cols>
  <sheetData>
    <row r="1" spans="1:72" s="5" customFormat="1" ht="62.25" customHeight="1" thickBot="1">
      <c r="A1" s="6" t="s">
        <v>0</v>
      </c>
      <c r="B1" s="31">
        <v>42009</v>
      </c>
      <c r="C1" s="41">
        <f>B1+7</f>
        <v>42016</v>
      </c>
      <c r="D1" s="37">
        <f>C1+7</f>
        <v>42023</v>
      </c>
      <c r="E1" s="42">
        <f>D1+7</f>
        <v>42030</v>
      </c>
      <c r="F1" s="33" t="s">
        <v>1</v>
      </c>
      <c r="G1" s="32">
        <f>E1+7</f>
        <v>42037</v>
      </c>
      <c r="H1" s="32">
        <f>G1+7</f>
        <v>42044</v>
      </c>
      <c r="I1" s="32">
        <f>H1+7</f>
        <v>42051</v>
      </c>
      <c r="J1" s="37">
        <f>I1+7</f>
        <v>42058</v>
      </c>
      <c r="K1" s="33" t="s">
        <v>2</v>
      </c>
      <c r="L1" s="37">
        <f>J1+7</f>
        <v>42065</v>
      </c>
      <c r="M1" s="36">
        <f>L1+7</f>
        <v>42072</v>
      </c>
      <c r="N1" s="36">
        <f>M1+7</f>
        <v>42079</v>
      </c>
      <c r="O1" s="36">
        <f>N1+7</f>
        <v>42086</v>
      </c>
      <c r="P1" s="38" t="s">
        <v>3</v>
      </c>
      <c r="Q1" s="7" t="s">
        <v>14</v>
      </c>
      <c r="R1" s="43">
        <v>42095</v>
      </c>
      <c r="S1" s="44">
        <f>R1+5</f>
        <v>42100</v>
      </c>
      <c r="T1" s="45">
        <f>S1+7</f>
        <v>42107</v>
      </c>
      <c r="U1" s="45">
        <f>T1+7</f>
        <v>42114</v>
      </c>
      <c r="V1" s="45">
        <f>U1+7</f>
        <v>42121</v>
      </c>
      <c r="W1" s="33" t="s">
        <v>4</v>
      </c>
      <c r="X1" s="45">
        <f>V1+7</f>
        <v>42128</v>
      </c>
      <c r="Y1" s="45">
        <f>X1+7</f>
        <v>42135</v>
      </c>
      <c r="Z1" s="45">
        <f>Y1+7</f>
        <v>42142</v>
      </c>
      <c r="AA1" s="45">
        <f>Z1+7</f>
        <v>42149</v>
      </c>
      <c r="AB1" s="47" t="s">
        <v>5</v>
      </c>
      <c r="AC1" s="45">
        <f>AA1+7</f>
        <v>42156</v>
      </c>
      <c r="AD1" s="45">
        <f>AC1+7</f>
        <v>42163</v>
      </c>
      <c r="AE1" s="45">
        <f>AD1+7</f>
        <v>42170</v>
      </c>
      <c r="AF1" s="45">
        <f>AE1+7</f>
        <v>42177</v>
      </c>
      <c r="AG1" s="48" t="s">
        <v>6</v>
      </c>
      <c r="AH1" s="7" t="s">
        <v>15</v>
      </c>
      <c r="AI1" s="49">
        <v>42186</v>
      </c>
      <c r="AJ1" s="44">
        <f>AI1+5</f>
        <v>42191</v>
      </c>
      <c r="AK1" s="44">
        <f>AJ1+7</f>
        <v>42198</v>
      </c>
      <c r="AL1" s="44">
        <f>AK1+7</f>
        <v>42205</v>
      </c>
      <c r="AM1" s="45">
        <f>AL1+7</f>
        <v>42212</v>
      </c>
      <c r="AN1" s="47" t="s">
        <v>7</v>
      </c>
      <c r="AO1" s="45">
        <f>AM1+7</f>
        <v>42219</v>
      </c>
      <c r="AP1" s="45">
        <f>AO1+7</f>
        <v>42226</v>
      </c>
      <c r="AQ1" s="45">
        <f>AP1+7</f>
        <v>42233</v>
      </c>
      <c r="AR1" s="45">
        <f>AQ1+7</f>
        <v>42240</v>
      </c>
      <c r="AS1" s="47" t="s">
        <v>8</v>
      </c>
      <c r="AT1" s="45">
        <v>42248</v>
      </c>
      <c r="AU1" s="45">
        <f>AT1+6</f>
        <v>42254</v>
      </c>
      <c r="AV1" s="45">
        <f>AU1+7</f>
        <v>42261</v>
      </c>
      <c r="AW1" s="45">
        <f>AV1+7</f>
        <v>42268</v>
      </c>
      <c r="AX1" s="45">
        <f>AW1+7</f>
        <v>42275</v>
      </c>
      <c r="AY1" s="52" t="s">
        <v>9</v>
      </c>
      <c r="AZ1" s="7" t="s">
        <v>16</v>
      </c>
      <c r="BA1" s="49">
        <v>42278</v>
      </c>
      <c r="BB1" s="44">
        <f>BA1+4</f>
        <v>42282</v>
      </c>
      <c r="BC1" s="45">
        <f>BB1+7</f>
        <v>42289</v>
      </c>
      <c r="BD1" s="44">
        <f>BC1+7</f>
        <v>42296</v>
      </c>
      <c r="BE1" s="45">
        <f>BD1+7</f>
        <v>42303</v>
      </c>
      <c r="BF1" s="47" t="s">
        <v>10</v>
      </c>
      <c r="BG1" s="32">
        <f>BE1+7</f>
        <v>42310</v>
      </c>
      <c r="BH1" s="32">
        <f>BG1+7</f>
        <v>42317</v>
      </c>
      <c r="BI1" s="32">
        <f>BH1+7</f>
        <v>42324</v>
      </c>
      <c r="BJ1" s="32">
        <f>BI1+7</f>
        <v>42331</v>
      </c>
      <c r="BK1" s="47" t="s">
        <v>11</v>
      </c>
      <c r="BL1" s="37">
        <f>BJ1+8</f>
        <v>42339</v>
      </c>
      <c r="BM1" s="36">
        <f>BL1+6</f>
        <v>42345</v>
      </c>
      <c r="BN1" s="36">
        <f>BM1+7</f>
        <v>42352</v>
      </c>
      <c r="BO1" s="36">
        <f>BN1+7</f>
        <v>42359</v>
      </c>
      <c r="BP1" s="36">
        <f>BO1+7</f>
        <v>42366</v>
      </c>
      <c r="BQ1" s="48" t="s">
        <v>12</v>
      </c>
      <c r="BR1" s="51" t="s">
        <v>17</v>
      </c>
      <c r="BS1" s="12"/>
      <c r="BT1" s="8" t="s">
        <v>13</v>
      </c>
    </row>
    <row r="2" spans="1:72" s="17" customFormat="1" ht="15.75" customHeight="1">
      <c r="A2" s="70" t="s">
        <v>18</v>
      </c>
      <c r="B2" s="68">
        <f>_xlfn.IFERROR(VLOOKUP(B$1,'[6]ООО'!$D$10:$E$12,2,0),)</f>
        <v>0</v>
      </c>
      <c r="C2" s="68">
        <f>_xlfn.IFERROR(VLOOKUP(C$1,'[6]ООО'!$D$10:$E$12,2,0),)</f>
        <v>0</v>
      </c>
      <c r="D2" s="68">
        <f>_xlfn.IFERROR(VLOOKUP(D$1,'[6]ООО'!$D$10:$E$12,2,0),)</f>
        <v>0</v>
      </c>
      <c r="E2" s="68">
        <f>_xlfn.IFERROR(VLOOKUP(E$1,'[6]ООО'!$D$10:$E$12,2,0),)</f>
        <v>0</v>
      </c>
      <c r="F2" s="35">
        <f>SUM(B2:E2)</f>
        <v>0</v>
      </c>
      <c r="G2" s="68">
        <f>_xlfn.IFERROR(VLOOKUP(G$1,'[6]ООО'!$D$10:$E$12,2,0),)</f>
        <v>0</v>
      </c>
      <c r="H2" s="68">
        <f>_xlfn.IFERROR(VLOOKUP(H$1,'[6]ООО'!$D$10:$E$12,2,0),)</f>
        <v>0</v>
      </c>
      <c r="I2" s="68">
        <f>_xlfn.IFERROR(VLOOKUP(I$1,'[6]ООО'!$D$10:$E$12,2,0),)</f>
        <v>0</v>
      </c>
      <c r="J2" s="68">
        <f>_xlfn.IFERROR(VLOOKUP(J$1,'[6]ООО'!$D$10:$E$12,2,0),)</f>
        <v>0</v>
      </c>
      <c r="K2" s="34">
        <f>SUM(G2:J2)</f>
        <v>0</v>
      </c>
      <c r="L2" s="68">
        <f>_xlfn.IFERROR(VLOOKUP(L$1,'[6]ООО'!$D$10:$E$12,2,0),)</f>
        <v>0</v>
      </c>
      <c r="M2" s="68">
        <f>_xlfn.IFERROR(VLOOKUP(M$1,'[6]ООО'!$D$10:$E$12,2,0),)</f>
        <v>0</v>
      </c>
      <c r="N2" s="68">
        <f>_xlfn.IFERROR(VLOOKUP(N$1,'[6]ООО'!$D$10:$E$12,2,0),)</f>
        <v>0</v>
      </c>
      <c r="O2" s="68">
        <f>_xlfn.IFERROR(VLOOKUP(O$1,'[6]ООО'!$D$10:$E$12,2,0),)</f>
        <v>0</v>
      </c>
      <c r="P2" s="40">
        <f>SUM(L2:O2)</f>
        <v>0</v>
      </c>
      <c r="Q2" s="11">
        <f>SUM(F2,K2,P2)</f>
        <v>0</v>
      </c>
      <c r="R2" s="68">
        <f>_xlfn.IFERROR(VLOOKUP(R$1,'[6]ООО'!$D$10:$E$12,2,0),)</f>
        <v>0</v>
      </c>
      <c r="S2" s="68">
        <f>_xlfn.IFERROR(VLOOKUP(S$1,'[6]ООО'!$D$10:$E$12,2,0),)</f>
        <v>0</v>
      </c>
      <c r="T2" s="68">
        <f>_xlfn.IFERROR(VLOOKUP(T$1,'[6]ООО'!$D$10:$E$12,2,0),)</f>
        <v>0</v>
      </c>
      <c r="U2" s="68">
        <f>_xlfn.IFERROR(VLOOKUP(U$1,'[6]ООО'!$D$10:$E$12,2,0),)</f>
        <v>0</v>
      </c>
      <c r="V2" s="68">
        <f>_xlfn.IFERROR(VLOOKUP(V$1,'[6]ООО'!$D$10:$E$12,2,0),)</f>
        <v>0</v>
      </c>
      <c r="W2" s="34"/>
      <c r="X2" s="68">
        <f>_xlfn.IFERROR(VLOOKUP(X$1,'[6]ООО'!$D$10:$E$12,2,0),)</f>
        <v>0</v>
      </c>
      <c r="Y2" s="68">
        <f>_xlfn.IFERROR(VLOOKUP(Y$1,'[6]ООО'!$D$10:$E$12,2,0),)</f>
        <v>0</v>
      </c>
      <c r="Z2" s="68">
        <f>_xlfn.IFERROR(VLOOKUP(Z$1,'[6]ООО'!$D$10:$E$12,2,0),)</f>
        <v>0</v>
      </c>
      <c r="AA2" s="68">
        <f>_xlfn.IFERROR(VLOOKUP(AA$1,'[6]ООО'!$D$10:$E$12,2,0),)</f>
        <v>0</v>
      </c>
      <c r="AB2" s="34">
        <f>SUM(X2:AA2)</f>
        <v>0</v>
      </c>
      <c r="AC2" s="68">
        <f>_xlfn.IFERROR(VLOOKUP(AC$1,'[6]ООО'!$D$10:$E$12,2,0),)</f>
        <v>0</v>
      </c>
      <c r="AD2" s="68">
        <f>_xlfn.IFERROR(VLOOKUP(AD$1,'[6]ООО'!$D$10:$E$12,2,0),)</f>
        <v>0</v>
      </c>
      <c r="AE2" s="68">
        <f>_xlfn.IFERROR(VLOOKUP(AE$1,'[6]ООО'!$D$10:$E$12,2,0),)</f>
        <v>1271186.4406779662</v>
      </c>
      <c r="AF2" s="68">
        <f>_xlfn.IFERROR(VLOOKUP(AF$1,'[6]ООО'!$D$10:$E$12,2,0),)</f>
        <v>0</v>
      </c>
      <c r="AG2" s="39">
        <f>SUM(AC2:AF2)</f>
        <v>1271186.4406779662</v>
      </c>
      <c r="AH2" s="11">
        <f>SUM(W2,AB2,AG2)</f>
        <v>1271186.4406779662</v>
      </c>
      <c r="AI2" s="68">
        <f>_xlfn.IFERROR(VLOOKUP(AI$1,'[6]ООО'!$D$10:$E$12,2,0),)</f>
        <v>0</v>
      </c>
      <c r="AJ2" s="68">
        <f>_xlfn.IFERROR(VLOOKUP(AJ$1,'[6]ООО'!$D$10:$E$12,2,0),)</f>
        <v>0</v>
      </c>
      <c r="AK2" s="68">
        <f>_xlfn.IFERROR(VLOOKUP(AK$1,'[6]ООО'!$D$10:$E$12,2,0),)</f>
        <v>0</v>
      </c>
      <c r="AL2" s="68">
        <f>_xlfn.IFERROR(VLOOKUP(AL$1,'[6]ООО'!$D$10:$E$12,2,0),)</f>
        <v>0</v>
      </c>
      <c r="AM2" s="68">
        <f>_xlfn.IFERROR(VLOOKUP(AM$1,'[6]ООО'!$D$10:$E$12,2,0),)</f>
        <v>0</v>
      </c>
      <c r="AN2" s="50">
        <f>SUM(AI2:AM2)</f>
        <v>0</v>
      </c>
      <c r="AO2" s="68">
        <f>_xlfn.IFERROR(VLOOKUP(AO$1,'[6]ООО'!$D$10:$E$12,2,0),)</f>
        <v>0</v>
      </c>
      <c r="AP2" s="68">
        <f>_xlfn.IFERROR(VLOOKUP(AP$1,'[6]ООО'!$D$10:$E$12,2,0),)</f>
        <v>0</v>
      </c>
      <c r="AQ2" s="68">
        <f>_xlfn.IFERROR(VLOOKUP(AQ$1,'[6]ООО'!$D$10:$E$12,2,0),)</f>
        <v>0</v>
      </c>
      <c r="AR2" s="68">
        <f>_xlfn.IFERROR(VLOOKUP(AR$1,'[6]ООО'!$D$10:$E$12,2,0),)</f>
        <v>0</v>
      </c>
      <c r="AS2" s="50">
        <f>SUM(AO2:AR2)</f>
        <v>0</v>
      </c>
      <c r="AT2" s="68">
        <f>_xlfn.IFERROR(VLOOKUP(AT$1,'[6]ООО'!$D$10:$E$12,2,0),)</f>
        <v>0</v>
      </c>
      <c r="AU2" s="68">
        <f>_xlfn.IFERROR(VLOOKUP(AU$1,'[6]ООО'!$D$10:$E$12,2,0),)</f>
        <v>0</v>
      </c>
      <c r="AV2" s="68">
        <f>_xlfn.IFERROR(VLOOKUP(AV$1,'[6]ООО'!$D$10:$E$12,2,0),)</f>
        <v>0</v>
      </c>
      <c r="AW2" s="68">
        <f>_xlfn.IFERROR(VLOOKUP(AW$1,'[6]ООО'!$D$10:$E$12,2,0),)</f>
        <v>0</v>
      </c>
      <c r="AX2" s="68">
        <f>_xlfn.IFERROR(VLOOKUP(AX$1,'[6]ООО'!$D$10:$E$12,2,0),)</f>
        <v>0</v>
      </c>
      <c r="AY2" s="56">
        <f>SUM(AT2:AX2)</f>
        <v>0</v>
      </c>
      <c r="AZ2" s="11">
        <f>SUM(AN2,AS2,AY2)</f>
        <v>0</v>
      </c>
      <c r="BA2" s="68">
        <f>_xlfn.IFERROR(VLOOKUP(BA$1,'[6]ООО'!$D$10:$E$12,2,0),)</f>
        <v>0</v>
      </c>
      <c r="BB2" s="68">
        <f>_xlfn.IFERROR(VLOOKUP(BB$1,'[6]ООО'!$D$10:$E$12,2,0),)</f>
        <v>0</v>
      </c>
      <c r="BC2" s="68">
        <f>_xlfn.IFERROR(VLOOKUP(BC$1,'[6]ООО'!$D$10:$E$12,2,0),)</f>
        <v>0</v>
      </c>
      <c r="BD2" s="68">
        <f>_xlfn.IFERROR(VLOOKUP(BD$1,'[6]ООО'!$D$10:$E$12,2,0),)</f>
        <v>0</v>
      </c>
      <c r="BE2" s="68">
        <f>_xlfn.IFERROR(VLOOKUP(BE$1,'[6]ООО'!$D$10:$E$12,2,0),)</f>
        <v>0</v>
      </c>
      <c r="BF2" s="50"/>
      <c r="BG2" s="68">
        <f>_xlfn.IFERROR(VLOOKUP(BG$1,'[6]ООО'!$D$10:$E$12,2,0),)</f>
        <v>0</v>
      </c>
      <c r="BH2" s="68">
        <f>_xlfn.IFERROR(VLOOKUP(BH$1,'[6]ООО'!$D$10:$E$12,2,0),)</f>
        <v>0</v>
      </c>
      <c r="BI2" s="68">
        <f>_xlfn.IFERROR(VLOOKUP(BI$1,'[6]ООО'!$D$10:$E$12,2,0),)</f>
        <v>0</v>
      </c>
      <c r="BJ2" s="68">
        <f>_xlfn.IFERROR(VLOOKUP(BJ$1,'[6]ООО'!$D$10:$E$12,2,0),)</f>
        <v>0</v>
      </c>
      <c r="BK2" s="50">
        <f>SUM(BG2:BJ2)</f>
        <v>0</v>
      </c>
      <c r="BL2" s="68">
        <f>_xlfn.IFERROR(VLOOKUP(BL$1,'[6]ООО'!$D$10:$E$12,2,0),)</f>
        <v>0</v>
      </c>
      <c r="BM2" s="68">
        <f>_xlfn.IFERROR(VLOOKUP(BM$1,'[6]ООО'!$D$10:$E$12,2,0),)</f>
        <v>0</v>
      </c>
      <c r="BN2" s="68">
        <f>_xlfn.IFERROR(VLOOKUP(BN$1,'[6]ООО'!$D$10:$E$12,2,0),)</f>
        <v>0</v>
      </c>
      <c r="BO2" s="68">
        <f>_xlfn.IFERROR(VLOOKUP(BO$1,'[6]ООО'!$D$10:$E$12,2,0),)</f>
        <v>0</v>
      </c>
      <c r="BP2" s="68">
        <f>_xlfn.IFERROR(VLOOKUP(BP$1,'[6]ООО'!$D$10:$E$12,2,0),)</f>
        <v>0</v>
      </c>
      <c r="BQ2" s="69">
        <f>SUM(BL2:BP2)</f>
        <v>0</v>
      </c>
      <c r="BR2" s="11">
        <f>SUM(BF2,BK2,BQ2)</f>
        <v>0</v>
      </c>
      <c r="BS2" s="13"/>
      <c r="BT2" s="29">
        <f>SUM(Q2,AH2,AZ2,BR2)</f>
        <v>1271186.4406779662</v>
      </c>
    </row>
    <row r="3" spans="1:72" s="1" customFormat="1" ht="15" customHeight="1">
      <c r="A3" s="30" t="s">
        <v>19</v>
      </c>
      <c r="B3" s="68">
        <f>_xlfn.IFERROR(VLOOKUP(B$1,'[6]ЗАО'!$D$10:$E$12,2,0),)</f>
        <v>0</v>
      </c>
      <c r="C3" s="68">
        <f>_xlfn.IFERROR(VLOOKUP(C$1,'[6]ЗАО'!$D$10:$E$12,2,0),)</f>
        <v>0</v>
      </c>
      <c r="D3" s="68">
        <f>_xlfn.IFERROR(VLOOKUP(D$1,'[6]ЗАО'!$D$10:$E$12,2,0),)</f>
        <v>0</v>
      </c>
      <c r="E3" s="68">
        <f>_xlfn.IFERROR(VLOOKUP(E$1,'[6]ЗАО'!$D$10:$E$12,2,0),)</f>
        <v>0</v>
      </c>
      <c r="F3" s="35">
        <f>SUM(B3:E3)</f>
        <v>0</v>
      </c>
      <c r="G3" s="68">
        <f>_xlfn.IFERROR(VLOOKUP(G$1,'[6]ЗАО'!$D$10:$E$12,2,0),)</f>
        <v>0</v>
      </c>
      <c r="H3" s="68">
        <f>_xlfn.IFERROR(VLOOKUP(H$1,'[6]ЗАО'!$D$10:$E$12,2,0),)</f>
        <v>0</v>
      </c>
      <c r="I3" s="68">
        <f>_xlfn.IFERROR(VLOOKUP(I$1,'[6]ЗАО'!$D$10:$E$12,2,0),)</f>
        <v>0</v>
      </c>
      <c r="J3" s="68">
        <f>_xlfn.IFERROR(VLOOKUP(J$1,'[6]ЗАО'!$D$10:$E$12,2,0),)</f>
        <v>0</v>
      </c>
      <c r="K3" s="34">
        <f>SUM(G3:J3)</f>
        <v>0</v>
      </c>
      <c r="L3" s="68">
        <f>_xlfn.IFERROR(VLOOKUP(L$1,'[6]ЗАО'!$D$10:$E$12,2,0),)</f>
        <v>0</v>
      </c>
      <c r="M3" s="68">
        <f>_xlfn.IFERROR(VLOOKUP(M$1,'[6]ЗАО'!$D$10:$E$12,2,0),)</f>
        <v>0</v>
      </c>
      <c r="N3" s="68">
        <f>_xlfn.IFERROR(VLOOKUP(N$1,'[6]ЗАО'!$D$10:$E$12,2,0),)</f>
        <v>0</v>
      </c>
      <c r="O3" s="68">
        <f>_xlfn.IFERROR(VLOOKUP(O$1,'[6]ЗАО'!$D$10:$E$12,2,0),)</f>
        <v>0</v>
      </c>
      <c r="P3" s="39">
        <f>SUM(L3:O3)</f>
        <v>0</v>
      </c>
      <c r="Q3" s="11">
        <f>SUM(F3,K3,P3)</f>
        <v>0</v>
      </c>
      <c r="R3" s="68">
        <f>_xlfn.IFERROR(VLOOKUP(R$1,'[6]ЗАО'!$D$10:$E$12,2,0),)</f>
        <v>0</v>
      </c>
      <c r="S3" s="68">
        <f>_xlfn.IFERROR(VLOOKUP(S$1,'[6]ЗАО'!$D$10:$E$12,2,0),)</f>
        <v>0</v>
      </c>
      <c r="T3" s="68">
        <f>_xlfn.IFERROR(VLOOKUP(T$1,'[6]ЗАО'!$D$10:$E$12,2,0),)</f>
        <v>0</v>
      </c>
      <c r="U3" s="68">
        <f>_xlfn.IFERROR(VLOOKUP(U$1,'[6]ЗАО'!$D$10:$E$12,2,0),)</f>
        <v>0</v>
      </c>
      <c r="V3" s="46"/>
      <c r="W3" s="34">
        <f>SUM(R3:V3)</f>
        <v>0</v>
      </c>
      <c r="X3" s="68">
        <f>_xlfn.IFERROR(VLOOKUP(X$1,'[6]ЗАО'!$D$10:$E$12,2,0),)</f>
        <v>0</v>
      </c>
      <c r="Y3" s="68">
        <f>_xlfn.IFERROR(VLOOKUP(Y$1,'[6]ЗАО'!$D$10:$E$12,2,0),)</f>
        <v>0</v>
      </c>
      <c r="Z3" s="68">
        <f>_xlfn.IFERROR(VLOOKUP(Z$1,'[6]ЗАО'!$D$10:$E$12,2,0),)</f>
        <v>0</v>
      </c>
      <c r="AA3" s="68">
        <f>_xlfn.IFERROR(VLOOKUP(AA$1,'[6]ЗАО'!$D$10:$E$12,2,0),)</f>
        <v>0</v>
      </c>
      <c r="AB3" s="34">
        <f>SUM(X3:AA3)</f>
        <v>0</v>
      </c>
      <c r="AC3" s="68">
        <f>_xlfn.IFERROR(VLOOKUP(AC$1,'[6]ЗАО'!$D$10:$E$12,2,0),)</f>
        <v>0</v>
      </c>
      <c r="AD3" s="68">
        <f>_xlfn.IFERROR(VLOOKUP(AD$1,'[6]ЗАО'!$D$10:$E$12,2,0),)</f>
        <v>0</v>
      </c>
      <c r="AE3" s="68">
        <f>_xlfn.IFERROR(VLOOKUP(AE$1,'[6]ЗАО'!$D$10:$E$12,2,0),)</f>
        <v>1271186.4406779662</v>
      </c>
      <c r="AF3" s="68">
        <f>_xlfn.IFERROR(VLOOKUP(AF$1,'[6]ЗАО'!$D$10:$E$12,2,0),)</f>
        <v>0</v>
      </c>
      <c r="AG3" s="39">
        <f>SUM(AC3:AF3)</f>
        <v>1271186.4406779662</v>
      </c>
      <c r="AH3" s="11">
        <f>SUM(W3,AB3,AG3)</f>
        <v>1271186.4406779662</v>
      </c>
      <c r="AI3" s="68">
        <f>_xlfn.IFERROR(VLOOKUP(AI$1,'[6]ЗАО'!$D$10:$E$12,2,0),)</f>
        <v>0</v>
      </c>
      <c r="AJ3" s="68">
        <f>_xlfn.IFERROR(VLOOKUP(AJ$1,'[6]ЗАО'!$D$10:$E$12,2,0),)</f>
        <v>0</v>
      </c>
      <c r="AK3" s="68">
        <f>_xlfn.IFERROR(VLOOKUP(AK$1,'[6]ЗАО'!$D$10:$E$12,2,0),)</f>
        <v>0</v>
      </c>
      <c r="AL3" s="68">
        <f>_xlfn.IFERROR(VLOOKUP(AL$1,'[6]ЗАО'!$D$10:$E$12,2,0),)</f>
        <v>0</v>
      </c>
      <c r="AM3" s="68">
        <f>_xlfn.IFERROR(VLOOKUP(AM$1,'[6]ЗАО'!$D$10:$E$12,2,0),)</f>
        <v>0</v>
      </c>
      <c r="AN3" s="50">
        <f>SUM(AI3:AM3)</f>
        <v>0</v>
      </c>
      <c r="AO3" s="68">
        <f>_xlfn.IFERROR(VLOOKUP(AO$1,'[6]ЗАО'!$D$10:$E$12,2,0),)</f>
        <v>0</v>
      </c>
      <c r="AP3" s="68">
        <f>_xlfn.IFERROR(VLOOKUP(AP$1,'[6]ЗАО'!$D$10:$E$12,2,0),)</f>
        <v>0</v>
      </c>
      <c r="AQ3" s="68">
        <f>_xlfn.IFERROR(VLOOKUP(AQ$1,'[6]ЗАО'!$D$10:$E$12,2,0),)</f>
        <v>0</v>
      </c>
      <c r="AR3" s="68">
        <f>_xlfn.IFERROR(VLOOKUP(AR$1,'[6]ЗАО'!$D$10:$E$12,2,0),)</f>
        <v>0</v>
      </c>
      <c r="AS3" s="50">
        <f>SUM(AO3:AR3)</f>
        <v>0</v>
      </c>
      <c r="AT3" s="68">
        <f>_xlfn.IFERROR(VLOOKUP(AT$1,'[6]ЗАО'!$D$10:$E$12,2,0),)</f>
        <v>0</v>
      </c>
      <c r="AU3" s="68">
        <f>_xlfn.IFERROR(VLOOKUP(AU$1,'[6]ЗАО'!$D$10:$E$12,2,0),)</f>
        <v>0</v>
      </c>
      <c r="AV3" s="68">
        <f>_xlfn.IFERROR(VLOOKUP(AV$1,'[6]ЗАО'!$D$10:$E$12,2,0),)</f>
        <v>0</v>
      </c>
      <c r="AW3" s="68">
        <f>_xlfn.IFERROR(VLOOKUP(AW$1,'[6]ЗАО'!$D$10:$E$12,2,0),)</f>
        <v>0</v>
      </c>
      <c r="AX3" s="68">
        <f>_xlfn.IFERROR(VLOOKUP(AX$1,'[6]ЗАО'!$D$10:$E$12,2,0),)</f>
        <v>0</v>
      </c>
      <c r="AY3" s="56">
        <f>SUM(AT3:AX3)</f>
        <v>0</v>
      </c>
      <c r="AZ3" s="11">
        <f>SUM(AN3,AS3,AY3)</f>
        <v>0</v>
      </c>
      <c r="BA3" s="68">
        <f>_xlfn.IFERROR(VLOOKUP(BA$1,'[6]ЗАО'!$D$10:$E$12,2,0),)</f>
        <v>0</v>
      </c>
      <c r="BB3" s="68">
        <f>_xlfn.IFERROR(VLOOKUP(BB$1,'[6]ЗАО'!$D$10:$E$12,2,0),)</f>
        <v>0</v>
      </c>
      <c r="BC3" s="68">
        <f>_xlfn.IFERROR(VLOOKUP(BC$1,'[6]ЗАО'!$D$10:$E$12,2,0),)</f>
        <v>0</v>
      </c>
      <c r="BD3" s="68">
        <f>_xlfn.IFERROR(VLOOKUP(BD$1,'[6]ЗАО'!$D$10:$E$12,2,0),)</f>
        <v>0</v>
      </c>
      <c r="BE3" s="68">
        <f>_xlfn.IFERROR(VLOOKUP(BE$1,'[6]ЗАО'!$D$10:$E$12,2,0),)</f>
        <v>0</v>
      </c>
      <c r="BF3" s="50">
        <f>SUM(BA3:BE3)</f>
        <v>0</v>
      </c>
      <c r="BG3" s="68">
        <f>_xlfn.IFERROR(VLOOKUP(BG$1,'[6]ЗАО'!$D$10:$E$12,2,0),)</f>
        <v>0</v>
      </c>
      <c r="BH3" s="68">
        <f>_xlfn.IFERROR(VLOOKUP(BH$1,'[6]ЗАО'!$D$10:$E$12,2,0),)</f>
        <v>0</v>
      </c>
      <c r="BI3" s="68">
        <f>_xlfn.IFERROR(VLOOKUP(BI$1,'[6]ЗАО'!$D$10:$E$12,2,0),)</f>
        <v>0</v>
      </c>
      <c r="BJ3" s="68">
        <f>_xlfn.IFERROR(VLOOKUP(BJ$1,'[6]ЗАО'!$D$10:$E$12,2,0),)</f>
        <v>0</v>
      </c>
      <c r="BK3" s="50">
        <f>SUM(BG3:BJ3)</f>
        <v>0</v>
      </c>
      <c r="BL3" s="68">
        <f>_xlfn.IFERROR(VLOOKUP(BL$1,'[6]ЗАО'!$D$10:$E$12,2,0),)</f>
        <v>0</v>
      </c>
      <c r="BM3" s="68">
        <f>_xlfn.IFERROR(VLOOKUP(BM$1,'[6]ЗАО'!$D$10:$E$12,2,0),)</f>
        <v>0</v>
      </c>
      <c r="BN3" s="68">
        <f>_xlfn.IFERROR(VLOOKUP(BN$1,'[6]ЗАО'!$D$10:$E$12,2,0),)</f>
        <v>0</v>
      </c>
      <c r="BO3" s="68">
        <f>_xlfn.IFERROR(VLOOKUP(BO$1,'[6]ЗАО'!$D$10:$E$12,2,0),)</f>
        <v>0</v>
      </c>
      <c r="BP3" s="68">
        <f>_xlfn.IFERROR(VLOOKUP(BP$1,'[6]ЗАО'!$D$10:$E$12,2,0),)</f>
        <v>0</v>
      </c>
      <c r="BQ3" s="69">
        <f>SUM(BL3:BP3)</f>
        <v>0</v>
      </c>
      <c r="BR3" s="11">
        <f>SUM(BF3,BK3,BQ3)</f>
        <v>0</v>
      </c>
      <c r="BS3" s="14"/>
      <c r="BT3" s="29">
        <f>SUM(Q3,AH3,AZ3,BR3)</f>
        <v>1271186.4406779662</v>
      </c>
    </row>
    <row r="4" spans="1:72" s="1" customFormat="1" ht="15" customHeight="1">
      <c r="A4" s="30" t="s">
        <v>20</v>
      </c>
      <c r="B4" s="68">
        <f>_xlfn.IFERROR(VLOOKUP(B$1,'[6]ОАО'!$D$10:$E$12,2,0),)</f>
        <v>0</v>
      </c>
      <c r="C4" s="68">
        <f>_xlfn.IFERROR(VLOOKUP(C$1,'[6]ОАО'!$D$10:$E$12,2,0),)</f>
        <v>0</v>
      </c>
      <c r="D4" s="68">
        <f>_xlfn.IFERROR(VLOOKUP(D$1,'[6]ОАО'!$D$10:$E$12,2,0),)</f>
        <v>0</v>
      </c>
      <c r="E4" s="68">
        <f>_xlfn.IFERROR(VLOOKUP(E$1,'[6]ОАО'!$D$10:$E$12,2,0),)</f>
        <v>0</v>
      </c>
      <c r="F4" s="35">
        <f>SUM(B4:E4)</f>
        <v>0</v>
      </c>
      <c r="G4" s="68">
        <f>_xlfn.IFERROR(VLOOKUP(G$1,'[6]ОАО'!$D$10:$E$12,2,0),)</f>
        <v>0</v>
      </c>
      <c r="H4" s="68">
        <f>_xlfn.IFERROR(VLOOKUP(H$1,'[6]ОАО'!$D$10:$E$12,2,0),)</f>
        <v>0</v>
      </c>
      <c r="I4" s="68">
        <f>_xlfn.IFERROR(VLOOKUP(I$1,'[6]ОАО'!$D$10:$E$12,2,0),)</f>
        <v>0</v>
      </c>
      <c r="J4" s="68">
        <f>_xlfn.IFERROR(VLOOKUP(J$1,'[6]ОАО'!$D$10:$E$12,2,0),)</f>
        <v>0</v>
      </c>
      <c r="K4" s="34">
        <f>SUM(G4:J4)</f>
        <v>0</v>
      </c>
      <c r="L4" s="68">
        <f>_xlfn.IFERROR(VLOOKUP(L$1,'[6]ОАО'!$D$10:$E$12,2,0),)</f>
        <v>0</v>
      </c>
      <c r="M4" s="68">
        <f>_xlfn.IFERROR(VLOOKUP(M$1,'[6]ОАО'!$D$10:$E$12,2,0),)</f>
        <v>0</v>
      </c>
      <c r="N4" s="68">
        <f>_xlfn.IFERROR(VLOOKUP(N$1,'[6]ОАО'!$D$10:$E$12,2,0),)</f>
        <v>0</v>
      </c>
      <c r="O4" s="68">
        <f>_xlfn.IFERROR(VLOOKUP(O$1,'[6]ОАО'!$D$10:$E$12,2,0),)</f>
        <v>0</v>
      </c>
      <c r="P4" s="39">
        <f>SUM(L4:O4)</f>
        <v>0</v>
      </c>
      <c r="Q4" s="11">
        <f>SUM(F4,K4,P4)</f>
        <v>0</v>
      </c>
      <c r="R4" s="68">
        <f>_xlfn.IFERROR(VLOOKUP(R$1,'[6]ОАО'!$D$10:$E$12,2,0),)</f>
        <v>0</v>
      </c>
      <c r="S4" s="68">
        <f>_xlfn.IFERROR(VLOOKUP(S$1,'[6]ОАО'!$D$10:$E$12,2,0),)</f>
        <v>0</v>
      </c>
      <c r="T4" s="68">
        <f>_xlfn.IFERROR(VLOOKUP(T$1,'[6]ОАО'!$D$10:$E$12,2,0),)</f>
        <v>0</v>
      </c>
      <c r="U4" s="68">
        <f>_xlfn.IFERROR(VLOOKUP(U$1,'[6]ОАО'!$D$10:$E$12,2,0),)</f>
        <v>0</v>
      </c>
      <c r="V4" s="46"/>
      <c r="W4" s="34">
        <f>SUM(R4:V4)</f>
        <v>0</v>
      </c>
      <c r="X4" s="68">
        <f>_xlfn.IFERROR(VLOOKUP(X$1,'[6]ОАО'!$D$10:$E$12,2,0),)</f>
        <v>0</v>
      </c>
      <c r="Y4" s="68">
        <f>_xlfn.IFERROR(VLOOKUP(Y$1,'[6]ОАО'!$D$10:$E$12,2,0),)</f>
        <v>0</v>
      </c>
      <c r="Z4" s="68">
        <f>_xlfn.IFERROR(VLOOKUP(Z$1,'[6]ОАО'!$D$10:$E$12,2,0),)</f>
        <v>0</v>
      </c>
      <c r="AA4" s="68">
        <f>_xlfn.IFERROR(VLOOKUP(AA$1,'[6]ОАО'!$D$10:$E$12,2,0),)</f>
        <v>0</v>
      </c>
      <c r="AB4" s="34">
        <f>SUM(X4:AA4)</f>
        <v>0</v>
      </c>
      <c r="AC4" s="68">
        <f>_xlfn.IFERROR(VLOOKUP(AC$1,'[6]ОАО'!$D$10:$E$12,2,0),)</f>
        <v>0</v>
      </c>
      <c r="AD4" s="68">
        <f>_xlfn.IFERROR(VLOOKUP(AD$1,'[6]ОАО'!$D$10:$E$12,2,0),)</f>
        <v>0</v>
      </c>
      <c r="AE4" s="68">
        <f>_xlfn.IFERROR(VLOOKUP(AE$1,'[6]ОАО'!$D$10:$E$12,2,0),)</f>
        <v>1271.1864406779662</v>
      </c>
      <c r="AF4" s="68">
        <f>_xlfn.IFERROR(VLOOKUP(AF$1,'[6]ОАО'!$D$10:$E$12,2,0),)</f>
        <v>0</v>
      </c>
      <c r="AG4" s="39">
        <f>SUM(AC4:AF4)</f>
        <v>1271.1864406779662</v>
      </c>
      <c r="AH4" s="11">
        <f>SUM(W4,AB4,AG4)</f>
        <v>1271.1864406779662</v>
      </c>
      <c r="AI4" s="68">
        <f>_xlfn.IFERROR(VLOOKUP(AI$1,'[6]ОАО'!$D$10:$E$12,2,0),)</f>
        <v>0</v>
      </c>
      <c r="AJ4" s="68">
        <f>_xlfn.IFERROR(VLOOKUP(AJ$1,'[6]ОАО'!$D$10:$E$12,2,0),)</f>
        <v>0</v>
      </c>
      <c r="AK4" s="68">
        <f>_xlfn.IFERROR(VLOOKUP(AK$1,'[6]ОАО'!$D$10:$E$12,2,0),)</f>
        <v>0</v>
      </c>
      <c r="AL4" s="68">
        <f>_xlfn.IFERROR(VLOOKUP(AL$1,'[6]ОАО'!$D$10:$E$12,2,0),)</f>
        <v>0</v>
      </c>
      <c r="AM4" s="68">
        <f>_xlfn.IFERROR(VLOOKUP(AM$1,'[6]ОАО'!$D$10:$E$12,2,0),)</f>
        <v>0</v>
      </c>
      <c r="AN4" s="50">
        <f>SUM(AI4:AM4)</f>
        <v>0</v>
      </c>
      <c r="AO4" s="68">
        <f>_xlfn.IFERROR(VLOOKUP(AO$1,'[6]ОАО'!$D$10:$E$12,2,0),)</f>
        <v>0</v>
      </c>
      <c r="AP4" s="68">
        <f>_xlfn.IFERROR(VLOOKUP(AP$1,'[6]ОАО'!$D$10:$E$12,2,0),)</f>
        <v>0</v>
      </c>
      <c r="AQ4" s="68">
        <f>_xlfn.IFERROR(VLOOKUP(AQ$1,'[6]ОАО'!$D$10:$E$12,2,0),)</f>
        <v>0</v>
      </c>
      <c r="AR4" s="68">
        <f>_xlfn.IFERROR(VLOOKUP(AR$1,'[6]ОАО'!$D$10:$E$12,2,0),)</f>
        <v>0</v>
      </c>
      <c r="AS4" s="50">
        <f>SUM(AO4:AR4)</f>
        <v>0</v>
      </c>
      <c r="AT4" s="68">
        <f>_xlfn.IFERROR(VLOOKUP(AT$1,'[6]ОАО'!$D$10:$E$12,2,0),)</f>
        <v>0</v>
      </c>
      <c r="AU4" s="68">
        <f>_xlfn.IFERROR(VLOOKUP(AU$1,'[6]ОАО'!$D$10:$E$12,2,0),)</f>
        <v>0</v>
      </c>
      <c r="AV4" s="68">
        <f>_xlfn.IFERROR(VLOOKUP(AV$1,'[6]ОАО'!$D$10:$E$12,2,0),)</f>
        <v>0</v>
      </c>
      <c r="AW4" s="68">
        <f>_xlfn.IFERROR(VLOOKUP(AW$1,'[6]ОАО'!$D$10:$E$12,2,0),)</f>
        <v>0</v>
      </c>
      <c r="AX4" s="68">
        <f>_xlfn.IFERROR(VLOOKUP(AX$1,'[6]ОАО'!$D$10:$E$12,2,0),)</f>
        <v>0</v>
      </c>
      <c r="AY4" s="56">
        <f>SUM(AT4:AX4)</f>
        <v>0</v>
      </c>
      <c r="AZ4" s="11">
        <f>SUM(AN4,AS4,AY4)</f>
        <v>0</v>
      </c>
      <c r="BA4" s="68">
        <f>_xlfn.IFERROR(VLOOKUP(BA$1,'[6]ОАО'!$D$10:$E$12,2,0),)</f>
        <v>0</v>
      </c>
      <c r="BB4" s="68">
        <f>_xlfn.IFERROR(VLOOKUP(BB$1,'[6]ОАО'!$D$10:$E$12,2,0),)</f>
        <v>0</v>
      </c>
      <c r="BC4" s="68">
        <f>_xlfn.IFERROR(VLOOKUP(BC$1,'[6]ОАО'!$D$10:$E$12,2,0),)</f>
        <v>0</v>
      </c>
      <c r="BD4" s="68">
        <f>_xlfn.IFERROR(VLOOKUP(BD$1,'[6]ОАО'!$D$10:$E$12,2,0),)</f>
        <v>0</v>
      </c>
      <c r="BE4" s="68">
        <f>_xlfn.IFERROR(VLOOKUP(BE$1,'[6]ОАО'!$D$10:$E$12,2,0),)</f>
        <v>0</v>
      </c>
      <c r="BF4" s="50">
        <f>SUM(BA4:BE4)</f>
        <v>0</v>
      </c>
      <c r="BG4" s="68">
        <f>_xlfn.IFERROR(VLOOKUP(BG$1,'[6]ОАО'!$D$10:$E$12,2,0),)</f>
        <v>0</v>
      </c>
      <c r="BH4" s="68">
        <f>_xlfn.IFERROR(VLOOKUP(BH$1,'[6]ОАО'!$D$10:$E$12,2,0),)</f>
        <v>0</v>
      </c>
      <c r="BI4" s="68">
        <f>_xlfn.IFERROR(VLOOKUP(BI$1,'[6]ОАО'!$D$10:$E$12,2,0),)</f>
        <v>0</v>
      </c>
      <c r="BJ4" s="68">
        <f>_xlfn.IFERROR(VLOOKUP(BJ$1,'[6]ОАО'!$D$10:$E$12,2,0),)</f>
        <v>0</v>
      </c>
      <c r="BK4" s="50">
        <f>SUM(BG4:BJ4)</f>
        <v>0</v>
      </c>
      <c r="BL4" s="68">
        <f>_xlfn.IFERROR(VLOOKUP(BL$1,'[6]ОАО'!$D$10:$E$12,2,0),)</f>
        <v>0</v>
      </c>
      <c r="BM4" s="68">
        <f>_xlfn.IFERROR(VLOOKUP(BM$1,'[6]ОАО'!$D$10:$E$12,2,0),)</f>
        <v>0</v>
      </c>
      <c r="BN4" s="68">
        <f>_xlfn.IFERROR(VLOOKUP(BN$1,'[6]ОАО'!$D$10:$E$12,2,0),)</f>
        <v>0</v>
      </c>
      <c r="BO4" s="68">
        <f>_xlfn.IFERROR(VLOOKUP(BO$1,'[6]ОАО'!$D$10:$E$12,2,0),)</f>
        <v>0</v>
      </c>
      <c r="BP4" s="68">
        <f>_xlfn.IFERROR(VLOOKUP(BP$1,'[6]ОАО'!$D$10:$E$12,2,0),)</f>
        <v>0</v>
      </c>
      <c r="BQ4" s="69">
        <f>SUM(BL4:BP4)</f>
        <v>0</v>
      </c>
      <c r="BR4" s="11">
        <f>SUM(BF4,BK4,BQ4)</f>
        <v>0</v>
      </c>
      <c r="BS4" s="14"/>
      <c r="BT4" s="29">
        <f>Q4+AH4+AZ4+BR4</f>
        <v>1271.1864406779662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26" r:id="rId1"/>
  <headerFooter>
    <oddHeader>&amp;L&amp;"Verdana,Bold"&amp;UCONFIDENTIAL&amp;R&amp;"Verdana,Bold Italic"&amp;UDRAFT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4"/>
  <sheetViews>
    <sheetView tabSelected="1" zoomScale="80" zoomScaleNormal="80" zoomScalePageLayoutView="0" workbookViewId="0" topLeftCell="A1">
      <selection activeCell="D4" sqref="D4"/>
    </sheetView>
  </sheetViews>
  <sheetFormatPr defaultColWidth="11.00390625" defaultRowHeight="12.75" outlineLevelCol="1"/>
  <cols>
    <col min="1" max="1" width="36.00390625" style="9" customWidth="1"/>
    <col min="2" max="2" width="11.00390625" style="9" bestFit="1" customWidth="1" outlineLevel="1"/>
    <col min="3" max="3" width="12.25390625" style="9" bestFit="1" customWidth="1" outlineLevel="1"/>
    <col min="4" max="4" width="11.75390625" style="9" bestFit="1" customWidth="1" outlineLevel="1"/>
    <col min="5" max="5" width="12.875" style="9" bestFit="1" customWidth="1" outlineLevel="1"/>
    <col min="6" max="6" width="14.00390625" style="71" customWidth="1"/>
    <col min="7" max="7" width="12.875" style="10" customWidth="1" outlineLevel="1"/>
    <col min="8" max="8" width="13.50390625" style="10" bestFit="1" customWidth="1" outlineLevel="1"/>
    <col min="9" max="10" width="12.875" style="10" customWidth="1" outlineLevel="1"/>
    <col min="11" max="11" width="13.50390625" style="71" customWidth="1"/>
    <col min="12" max="12" width="12.875" style="10" bestFit="1" customWidth="1" outlineLevel="1"/>
    <col min="13" max="13" width="12.75390625" style="10" customWidth="1" outlineLevel="1"/>
    <col min="14" max="14" width="13.50390625" style="10" customWidth="1" outlineLevel="1"/>
    <col min="15" max="15" width="13.00390625" style="64" customWidth="1" outlineLevel="1"/>
    <col min="16" max="16" width="13.00390625" style="72" customWidth="1"/>
    <col min="17" max="20" width="12.875" style="10" customWidth="1" outlineLevel="1"/>
    <col min="21" max="21" width="12.625" style="10" customWidth="1" outlineLevel="1"/>
    <col min="22" max="22" width="13.00390625" style="72" customWidth="1"/>
    <col min="23" max="23" width="12.75390625" style="9" customWidth="1" outlineLevel="1"/>
    <col min="24" max="25" width="13.00390625" style="9" customWidth="1" outlineLevel="1"/>
    <col min="26" max="26" width="13.50390625" style="9" customWidth="1" outlineLevel="1"/>
    <col min="27" max="27" width="13.50390625" style="72" customWidth="1"/>
    <col min="28" max="28" width="13.375" style="9" customWidth="1" outlineLevel="1"/>
    <col min="29" max="31" width="13.00390625" style="9" customWidth="1" outlineLevel="1"/>
    <col min="32" max="32" width="13.125" style="72" customWidth="1"/>
    <col min="33" max="33" width="13.50390625" style="9" customWidth="1" outlineLevel="1"/>
    <col min="34" max="34" width="12.875" style="9" customWidth="1" outlineLevel="1"/>
    <col min="35" max="35" width="13.00390625" style="9" customWidth="1" outlineLevel="1"/>
    <col min="36" max="36" width="13.125" style="9" customWidth="1" outlineLevel="1"/>
    <col min="37" max="37" width="13.375" style="9" customWidth="1" outlineLevel="1"/>
    <col min="38" max="38" width="13.625" style="72" customWidth="1"/>
    <col min="39" max="39" width="13.375" style="9" customWidth="1" outlineLevel="1"/>
    <col min="40" max="40" width="12.875" style="9" customWidth="1" outlineLevel="1"/>
    <col min="41" max="41" width="13.375" style="9" customWidth="1" outlineLevel="1"/>
    <col min="42" max="42" width="13.625" style="9" customWidth="1" outlineLevel="1"/>
    <col min="43" max="43" width="13.125" style="72" customWidth="1"/>
    <col min="44" max="44" width="13.875" style="9" customWidth="1" outlineLevel="1"/>
    <col min="45" max="45" width="13.625" style="9" customWidth="1" outlineLevel="1"/>
    <col min="46" max="47" width="13.875" style="9" customWidth="1" outlineLevel="1"/>
    <col min="48" max="48" width="13.50390625" style="72" customWidth="1"/>
    <col min="49" max="51" width="12.875" style="9" customWidth="1" outlineLevel="1"/>
    <col min="52" max="52" width="12.50390625" style="9" customWidth="1" outlineLevel="1"/>
    <col min="53" max="53" width="12.875" style="9" customWidth="1" outlineLevel="1"/>
    <col min="54" max="54" width="13.875" style="72" customWidth="1"/>
    <col min="55" max="56" width="12.875" style="9" customWidth="1" outlineLevel="1"/>
    <col min="57" max="57" width="12.75390625" style="9" customWidth="1" outlineLevel="1"/>
    <col min="58" max="58" width="13.00390625" style="9" customWidth="1" outlineLevel="1"/>
    <col min="59" max="59" width="13.375" style="72" customWidth="1"/>
    <col min="60" max="60" width="12.125" style="10" customWidth="1" outlineLevel="1"/>
    <col min="61" max="61" width="12.50390625" style="10" customWidth="1" outlineLevel="1"/>
    <col min="62" max="62" width="12.875" style="10" bestFit="1" customWidth="1" outlineLevel="1"/>
    <col min="63" max="63" width="13.25390625" style="10" customWidth="1" outlineLevel="1"/>
    <col min="64" max="64" width="12.875" style="10" customWidth="1" outlineLevel="1"/>
    <col min="65" max="65" width="13.50390625" style="73" bestFit="1" customWidth="1"/>
    <col min="66" max="66" width="1.4921875" style="10" customWidth="1"/>
    <col min="67" max="67" width="14.125" style="20" bestFit="1" customWidth="1"/>
    <col min="68" max="68" width="12.875" style="0" bestFit="1" customWidth="1"/>
  </cols>
  <sheetData>
    <row r="1" spans="1:67" s="15" customFormat="1" ht="80.25" customHeight="1">
      <c r="A1" s="28" t="s">
        <v>0</v>
      </c>
      <c r="B1" s="23">
        <v>42009</v>
      </c>
      <c r="C1" s="23">
        <f>B1+7</f>
        <v>42016</v>
      </c>
      <c r="D1" s="23">
        <f>C1+7</f>
        <v>42023</v>
      </c>
      <c r="E1" s="23">
        <f>D1+7</f>
        <v>42030</v>
      </c>
      <c r="F1" s="59" t="s">
        <v>1</v>
      </c>
      <c r="G1" s="63">
        <f>E1+7</f>
        <v>42037</v>
      </c>
      <c r="H1" s="63">
        <f>G1+7</f>
        <v>42044</v>
      </c>
      <c r="I1" s="63">
        <f>H1+7</f>
        <v>42051</v>
      </c>
      <c r="J1" s="63">
        <f>I1+7</f>
        <v>42058</v>
      </c>
      <c r="K1" s="59" t="s">
        <v>2</v>
      </c>
      <c r="L1" s="63">
        <f>J1+7</f>
        <v>42065</v>
      </c>
      <c r="M1" s="63">
        <f>L1+7</f>
        <v>42072</v>
      </c>
      <c r="N1" s="63">
        <f>M1+7</f>
        <v>42079</v>
      </c>
      <c r="O1" s="63">
        <f>N1+7</f>
        <v>42086</v>
      </c>
      <c r="P1" s="60" t="s">
        <v>3</v>
      </c>
      <c r="Q1" s="63">
        <f>+O1+7</f>
        <v>42093</v>
      </c>
      <c r="R1" s="63">
        <f>+Q1+7</f>
        <v>42100</v>
      </c>
      <c r="S1" s="63">
        <f>+R1+7</f>
        <v>42107</v>
      </c>
      <c r="T1" s="63">
        <f>+S1+7</f>
        <v>42114</v>
      </c>
      <c r="U1" s="63">
        <f>+T1+7</f>
        <v>42121</v>
      </c>
      <c r="V1" s="60" t="s">
        <v>4</v>
      </c>
      <c r="W1" s="25">
        <f>+U1+7</f>
        <v>42128</v>
      </c>
      <c r="X1" s="26">
        <f>+W1+7</f>
        <v>42135</v>
      </c>
      <c r="Y1" s="26">
        <f>+X1+7</f>
        <v>42142</v>
      </c>
      <c r="Z1" s="26">
        <f>+Y1+7</f>
        <v>42149</v>
      </c>
      <c r="AA1" s="65" t="s">
        <v>5</v>
      </c>
      <c r="AB1" s="25">
        <f>+Z1+7</f>
        <v>42156</v>
      </c>
      <c r="AC1" s="26">
        <f>+AB1+7</f>
        <v>42163</v>
      </c>
      <c r="AD1" s="26">
        <f>+AC1+7</f>
        <v>42170</v>
      </c>
      <c r="AE1" s="26">
        <f>+AD1+7</f>
        <v>42177</v>
      </c>
      <c r="AF1" s="65" t="s">
        <v>6</v>
      </c>
      <c r="AG1" s="24">
        <f>+AE1+7</f>
        <v>42184</v>
      </c>
      <c r="AH1" s="24">
        <f>+AG1+7</f>
        <v>42191</v>
      </c>
      <c r="AI1" s="24">
        <f>+AH1+7</f>
        <v>42198</v>
      </c>
      <c r="AJ1" s="24">
        <f>+AI1+7</f>
        <v>42205</v>
      </c>
      <c r="AK1" s="24">
        <f>+AJ1+7</f>
        <v>42212</v>
      </c>
      <c r="AL1" s="65" t="s">
        <v>7</v>
      </c>
      <c r="AM1" s="24">
        <f>+AK1+7</f>
        <v>42219</v>
      </c>
      <c r="AN1" s="24">
        <f>+AM1+7</f>
        <v>42226</v>
      </c>
      <c r="AO1" s="24">
        <f>+AN1+7</f>
        <v>42233</v>
      </c>
      <c r="AP1" s="24">
        <f>+AO1+7</f>
        <v>42240</v>
      </c>
      <c r="AQ1" s="65" t="s">
        <v>8</v>
      </c>
      <c r="AR1" s="24">
        <f>+AP1+7</f>
        <v>42247</v>
      </c>
      <c r="AS1" s="24">
        <f>+AR1+7</f>
        <v>42254</v>
      </c>
      <c r="AT1" s="24">
        <f>+AS1+7</f>
        <v>42261</v>
      </c>
      <c r="AU1" s="24">
        <f>+AT1+7</f>
        <v>42268</v>
      </c>
      <c r="AV1" s="65" t="s">
        <v>9</v>
      </c>
      <c r="AW1" s="24">
        <f>+AU1+7</f>
        <v>42275</v>
      </c>
      <c r="AX1" s="24">
        <f>+AW1+7</f>
        <v>42282</v>
      </c>
      <c r="AY1" s="24">
        <f>+AX1+7</f>
        <v>42289</v>
      </c>
      <c r="AZ1" s="24">
        <f>+AY1+7</f>
        <v>42296</v>
      </c>
      <c r="BA1" s="24">
        <f>+AZ1+7</f>
        <v>42303</v>
      </c>
      <c r="BB1" s="65" t="s">
        <v>10</v>
      </c>
      <c r="BC1" s="24">
        <f>+BA1+7</f>
        <v>42310</v>
      </c>
      <c r="BD1" s="24">
        <f>+BC1+7</f>
        <v>42317</v>
      </c>
      <c r="BE1" s="24">
        <f>+BD1+7</f>
        <v>42324</v>
      </c>
      <c r="BF1" s="24">
        <f>+BE1+7</f>
        <v>42331</v>
      </c>
      <c r="BG1" s="65" t="s">
        <v>11</v>
      </c>
      <c r="BH1" s="67">
        <f>+BF1+7</f>
        <v>42338</v>
      </c>
      <c r="BI1" s="67">
        <f>+BH1+7</f>
        <v>42345</v>
      </c>
      <c r="BJ1" s="67">
        <f>+BI1+7</f>
        <v>42352</v>
      </c>
      <c r="BK1" s="67">
        <f>+BJ1+7</f>
        <v>42359</v>
      </c>
      <c r="BL1" s="67">
        <f>+BK1+7</f>
        <v>42366</v>
      </c>
      <c r="BM1" s="65" t="s">
        <v>12</v>
      </c>
      <c r="BN1" s="16"/>
      <c r="BO1" s="21" t="s">
        <v>13</v>
      </c>
    </row>
    <row r="2" spans="1:67" s="18" customFormat="1" ht="17.25" customHeight="1">
      <c r="A2" s="70" t="s">
        <v>18</v>
      </c>
      <c r="B2" s="68">
        <f>_xlfn.IFERROR(VLOOKUP(B$1,'[6]ООО'!$F$10:$G$12,2,0),)</f>
        <v>0</v>
      </c>
      <c r="C2" s="68">
        <f>_xlfn.IFERROR(VLOOKUP(C$1,'[6]ООО'!$F$10:$G$12,2,0),)</f>
        <v>0</v>
      </c>
      <c r="D2" s="68">
        <f>_xlfn.IFERROR(VLOOKUP(F$1,'[6]ООО'!$F$10:$G$12,2,0),)</f>
        <v>0</v>
      </c>
      <c r="E2" s="68">
        <f>_xlfn.IFERROR(VLOOKUP(G$1,'[6]ООО'!$F$10:$G$12,2,0),)</f>
        <v>0</v>
      </c>
      <c r="F2" s="58">
        <f>SUM(B2:G2)</f>
        <v>0</v>
      </c>
      <c r="G2" s="68">
        <f>_xlfn.IFERROR(VLOOKUP(G$1,'[6]ООО'!$F$10:$G$12,2,0),)</f>
        <v>0</v>
      </c>
      <c r="H2" s="68">
        <f>_xlfn.IFERROR(VLOOKUP(H$1,'[6]ООО'!$F$10:$G$12,2,0),)</f>
        <v>0</v>
      </c>
      <c r="I2" s="68">
        <f>_xlfn.IFERROR(VLOOKUP(I$1,'[6]ООО'!$F$10:$G$12,2,0),)</f>
        <v>0</v>
      </c>
      <c r="J2" s="68">
        <f>_xlfn.IFERROR(VLOOKUP(J$1,'[6]ООО'!$F$10:$G$12,2,0),)</f>
        <v>0</v>
      </c>
      <c r="K2" s="58">
        <f>SUM(G2:J2)</f>
        <v>0</v>
      </c>
      <c r="L2" s="68">
        <f>_xlfn.IFERROR(VLOOKUP(L$1,'[6]ООО'!$F$10:$G$12,2,0),)</f>
        <v>0</v>
      </c>
      <c r="M2" s="68">
        <f>_xlfn.IFERROR(VLOOKUP(M$1,'[6]ООО'!$F$10:$G$12,2,0),)</f>
        <v>0</v>
      </c>
      <c r="N2" s="68">
        <f>_xlfn.IFERROR(VLOOKUP(N$1,'[6]ООО'!$F$10:$G$12,2,0),)</f>
        <v>0</v>
      </c>
      <c r="O2" s="68">
        <f>_xlfn.IFERROR(VLOOKUP(O$1,'[6]ООО'!$F$10:$G$12,2,0),)</f>
        <v>0</v>
      </c>
      <c r="P2" s="61">
        <f>SUM(L2:O2)</f>
        <v>0</v>
      </c>
      <c r="Q2" s="68">
        <f>_xlfn.IFERROR(VLOOKUP(Q$1,'[6]ООО'!$F$10:$G$12,2,0),)</f>
        <v>0</v>
      </c>
      <c r="R2" s="68">
        <f>_xlfn.IFERROR(VLOOKUP(R$1,'[6]ООО'!$F$10:$G$12,2,0),)</f>
        <v>0</v>
      </c>
      <c r="S2" s="68">
        <f>_xlfn.IFERROR(VLOOKUP(S$1,'[6]ООО'!$F$10:$G$12,2,0),)</f>
        <v>0</v>
      </c>
      <c r="T2" s="68">
        <f>_xlfn.IFERROR(VLOOKUP(T$1,'[6]ООО'!$F$10:$G$12,2,0),)</f>
        <v>0</v>
      </c>
      <c r="U2" s="68">
        <f>_xlfn.IFERROR(VLOOKUP(U$1,'[6]ООО'!$F$10:$G$12,2,0),)</f>
        <v>0</v>
      </c>
      <c r="V2" s="57">
        <f>SUM(Q2:U2)</f>
        <v>0</v>
      </c>
      <c r="W2" s="68">
        <f>_xlfn.IFERROR(VLOOKUP(W$1,'[6]ООО'!$F$10:$G$12,2,0),)</f>
        <v>0</v>
      </c>
      <c r="X2" s="68">
        <f>_xlfn.IFERROR(VLOOKUP(X$1,'[6]ООО'!$F$10:$G$12,2,0),)</f>
        <v>0</v>
      </c>
      <c r="Y2" s="68">
        <f>_xlfn.IFERROR(VLOOKUP(Y$1,'[6]ООО'!$F$10:$G$12,2,0),)</f>
        <v>0</v>
      </c>
      <c r="Z2" s="68">
        <f>_xlfn.IFERROR(VLOOKUP(Z$1,'[6]ООО'!$F$10:$G$12,2,0),)</f>
        <v>0</v>
      </c>
      <c r="AA2" s="66">
        <f>SUM(W2:Z2)</f>
        <v>0</v>
      </c>
      <c r="AB2" s="68">
        <f>_xlfn.IFERROR(VLOOKUP(AB$1,'[6]ООО'!$F$10:$G$12,2,0),)</f>
        <v>0</v>
      </c>
      <c r="AC2" s="68">
        <f>_xlfn.IFERROR(VLOOKUP(AC$1,'[6]ООО'!$F$10:$G$12,2,0),)</f>
        <v>0</v>
      </c>
      <c r="AD2" s="68">
        <f>_xlfn.IFERROR(VLOOKUP(AF$1,'[6]ООО'!$F$10:$G$12,2,0),)</f>
        <v>0</v>
      </c>
      <c r="AE2" s="68">
        <f>_xlfn.IFERROR(VLOOKUP(AG$1,'[6]ООО'!$F$10:$G$12,2,0),)</f>
        <v>0</v>
      </c>
      <c r="AF2" s="66">
        <f>SUM(AB2:AG2)</f>
        <v>0</v>
      </c>
      <c r="AG2" s="68">
        <f>_xlfn.IFERROR(VLOOKUP(AG$1,'[6]ООО'!$F$10:$G$12,2,0),)</f>
        <v>0</v>
      </c>
      <c r="AH2" s="68">
        <f>_xlfn.IFERROR(VLOOKUP(AH$1,'[6]ООО'!$F$10:$G$12,2,0),)</f>
        <v>0</v>
      </c>
      <c r="AI2" s="68">
        <f>_xlfn.IFERROR(VLOOKUP(AI$1,'[6]ООО'!$F$10:$G$12,2,0),)</f>
        <v>0</v>
      </c>
      <c r="AJ2" s="68">
        <f>_xlfn.IFERROR(VLOOKUP(AJ$1,'[6]ООО'!$F$10:$G$12,2,0),)</f>
        <v>0</v>
      </c>
      <c r="AK2" s="68">
        <f>_xlfn.IFERROR(VLOOKUP(AK$1,'[6]ООО'!$F$10:$G$12,2,0),)</f>
        <v>0</v>
      </c>
      <c r="AL2" s="62">
        <f>SUM(AG2:AK2)</f>
        <v>0</v>
      </c>
      <c r="AM2" s="68">
        <f>_xlfn.IFERROR(VLOOKUP(AM$1,'[6]ООО'!$F$10:$G$12,2,0),)</f>
        <v>0</v>
      </c>
      <c r="AN2" s="68">
        <f>_xlfn.IFERROR(VLOOKUP(AN$1,'[6]ООО'!$F$10:$G$12,2,0),)</f>
        <v>0</v>
      </c>
      <c r="AO2" s="68">
        <f>_xlfn.IFERROR(VLOOKUP(AO$1,'[6]ООО'!$F$10:$G$12,2,0),)</f>
        <v>0</v>
      </c>
      <c r="AP2" s="68">
        <f>_xlfn.IFERROR(VLOOKUP(AP$1,'[6]ООО'!$F$10:$G$12,2,0),)</f>
        <v>0</v>
      </c>
      <c r="AQ2" s="66">
        <f>SUM(AM2:AP2)</f>
        <v>0</v>
      </c>
      <c r="AR2" s="68">
        <f>_xlfn.IFERROR(VLOOKUP(AR$1,'[6]ООО'!$F$10:$G$12,2,0),)</f>
        <v>0</v>
      </c>
      <c r="AS2" s="68">
        <f>_xlfn.IFERROR(VLOOKUP(AS$1,'[6]ООО'!$F$10:$G$12,2,0),)</f>
        <v>0</v>
      </c>
      <c r="AT2" s="68">
        <f>_xlfn.IFERROR(VLOOKUP(AT$1,'[6]ООО'!$F$10:$G$12,2,0),)</f>
        <v>0</v>
      </c>
      <c r="AU2" s="68">
        <f>_xlfn.IFERROR(VLOOKUP(AU$1,'[6]ООО'!$F$10:$G$12,2,0),)</f>
        <v>0</v>
      </c>
      <c r="AV2" s="62">
        <f>SUM(AR2:AU2)</f>
        <v>0</v>
      </c>
      <c r="AW2" s="68">
        <f>_xlfn.IFERROR(VLOOKUP(AW$1,'[6]ООО'!$F$10:$G$12,2,0),)</f>
        <v>0</v>
      </c>
      <c r="AX2" s="68">
        <f>_xlfn.IFERROR(VLOOKUP(AX$1,'[6]ООО'!$F$10:$G$12,2,0),)</f>
        <v>0</v>
      </c>
      <c r="AY2" s="68">
        <f>_xlfn.IFERROR(VLOOKUP(AY$1,'[6]ООО'!$F$10:$G$12,2,0),)</f>
        <v>0</v>
      </c>
      <c r="AZ2" s="68">
        <f>_xlfn.IFERROR(VLOOKUP(AZ$1,'[6]ООО'!$F$10:$G$12,2,0),)</f>
        <v>0</v>
      </c>
      <c r="BA2" s="68">
        <f>_xlfn.IFERROR(VLOOKUP(BA$1,'[6]ООО'!$F$10:$G$12,2,0),)</f>
        <v>0</v>
      </c>
      <c r="BB2" s="66">
        <f>SUM(AW2:BA2)</f>
        <v>0</v>
      </c>
      <c r="BC2" s="68">
        <f>_xlfn.IFERROR(VLOOKUP(BC$1,'[6]ООО'!$F$10:$G$12,2,0),)</f>
        <v>0</v>
      </c>
      <c r="BD2" s="68">
        <f>_xlfn.IFERROR(VLOOKUP(BF$1,'[6]ООО'!$F$10:$G$12,2,0),)</f>
        <v>0</v>
      </c>
      <c r="BE2" s="68">
        <f>_xlfn.IFERROR(VLOOKUP(BG$1,'[6]ООО'!$F$10:$G$12,2,0),)</f>
        <v>0</v>
      </c>
      <c r="BF2" s="68">
        <f>_xlfn.IFERROR(VLOOKUP(BF$1,'[6]ООО'!$F$10:$G$12,2,0),)</f>
        <v>0</v>
      </c>
      <c r="BG2" s="66">
        <f>SUM(BC2:BF2)</f>
        <v>0</v>
      </c>
      <c r="BH2" s="68">
        <f>_xlfn.IFERROR(VLOOKUP(BH$1,'[6]ООО'!$F$10:$G$12,2,0),)</f>
        <v>0</v>
      </c>
      <c r="BI2" s="68">
        <f>_xlfn.IFERROR(VLOOKUP(BI$1,'[6]ООО'!$F$10:$G$12,2,0),)</f>
        <v>0</v>
      </c>
      <c r="BJ2" s="68">
        <f>_xlfn.IFERROR(VLOOKUP(BJ$1,'[6]ООО'!$F$10:$G$12,2,0),)</f>
        <v>0</v>
      </c>
      <c r="BK2" s="68">
        <f>_xlfn.IFERROR(VLOOKUP(BK$1,'[6]ООО'!$F$10:$G$12,2,0),)</f>
        <v>0</v>
      </c>
      <c r="BL2" s="68">
        <f>_xlfn.IFERROR(VLOOKUP(BL$1,'[6]ООО'!$F$10:$G$12,2,0),)</f>
        <v>0</v>
      </c>
      <c r="BM2" s="58">
        <f>SUM(BH2:BL2)</f>
        <v>0</v>
      </c>
      <c r="BN2" s="19"/>
      <c r="BO2" s="54">
        <f>SUM(F2,P2,K2,V2,AA2,AF2,AL2,AQ2,AV2,BB2,BG2,BM2)</f>
        <v>0</v>
      </c>
    </row>
    <row r="3" spans="1:67" s="18" customFormat="1" ht="17.25" customHeight="1">
      <c r="A3" s="30" t="s">
        <v>19</v>
      </c>
      <c r="B3" s="68">
        <f>_xlfn.IFERROR(VLOOKUP(B$1,'[6]ЗАО'!$F$10:$G$12,2,0),)</f>
        <v>0</v>
      </c>
      <c r="C3" s="68">
        <f>_xlfn.IFERROR(VLOOKUP(C$1,'[6]ЗАО'!$F$10:$G$12,2,0),)</f>
        <v>0</v>
      </c>
      <c r="D3" s="68">
        <f>_xlfn.IFERROR(VLOOKUP(F$1,'[6]ЗАО'!$F$10:$G$12,2,0),)</f>
        <v>0</v>
      </c>
      <c r="E3" s="68">
        <f>_xlfn.IFERROR(VLOOKUP(G$1,'[6]ЗАО'!$F$10:$G$12,2,0),)</f>
        <v>0</v>
      </c>
      <c r="F3" s="58">
        <f>SUM(B3:G3)</f>
        <v>0</v>
      </c>
      <c r="G3" s="68">
        <f>_xlfn.IFERROR(VLOOKUP(G$1,'[6]ЗАО'!$F$10:$G$12,2,0),)</f>
        <v>0</v>
      </c>
      <c r="H3" s="68">
        <f>_xlfn.IFERROR(VLOOKUP(H$1,'[6]ЗАО'!$F$10:$G$12,2,0),)</f>
        <v>0</v>
      </c>
      <c r="I3" s="68">
        <f>_xlfn.IFERROR(VLOOKUP(I$1,'[6]ЗАО'!$F$10:$G$12,2,0),)</f>
        <v>0</v>
      </c>
      <c r="J3" s="68">
        <f>_xlfn.IFERROR(VLOOKUP(J$1,'[6]ЗАО'!$F$10:$G$12,2,0),)</f>
        <v>0</v>
      </c>
      <c r="K3" s="58">
        <f>SUM(G3:J3)</f>
        <v>0</v>
      </c>
      <c r="L3" s="68">
        <f>_xlfn.IFERROR(VLOOKUP(L$1,'[6]ЗАО'!$F$10:$G$12,2,0),)</f>
        <v>0</v>
      </c>
      <c r="M3" s="68">
        <f>_xlfn.IFERROR(VLOOKUP(M$1,'[6]ЗАО'!$F$10:$G$12,2,0),)</f>
        <v>0</v>
      </c>
      <c r="N3" s="68">
        <f>_xlfn.IFERROR(VLOOKUP(N$1,'[6]ЗАО'!$F$10:$G$12,2,0),)</f>
        <v>0</v>
      </c>
      <c r="O3" s="68">
        <f>_xlfn.IFERROR(VLOOKUP(O$1,'[6]ЗАО'!$F$10:$G$12,2,0),)</f>
        <v>0</v>
      </c>
      <c r="P3" s="61">
        <f>SUM(L3:O3)</f>
        <v>0</v>
      </c>
      <c r="Q3" s="68">
        <f>_xlfn.IFERROR(VLOOKUP(Q$1,'[6]ЗАО'!$F$10:$G$12,2,0),)</f>
        <v>0</v>
      </c>
      <c r="R3" s="68">
        <f>_xlfn.IFERROR(VLOOKUP(R$1,'[6]ЗАО'!$F$10:$G$12,2,0),)</f>
        <v>0</v>
      </c>
      <c r="S3" s="68">
        <f>_xlfn.IFERROR(VLOOKUP(S$1,'[6]ЗАО'!$F$10:$G$12,2,0),)</f>
        <v>0</v>
      </c>
      <c r="T3" s="68">
        <f>_xlfn.IFERROR(VLOOKUP(T$1,'[6]ЗАО'!$F$10:$G$12,2,0),)</f>
        <v>0</v>
      </c>
      <c r="U3" s="68">
        <f>_xlfn.IFERROR(VLOOKUP(U$1,'[6]ЗАО'!$F$10:$G$12,2,0),)</f>
        <v>0</v>
      </c>
      <c r="V3" s="57">
        <f>SUM(Q3:U3)</f>
        <v>0</v>
      </c>
      <c r="W3" s="68">
        <f>_xlfn.IFERROR(VLOOKUP(W$1,'[6]ЗАО'!$F$10:$G$12,2,0),)</f>
        <v>0</v>
      </c>
      <c r="X3" s="68">
        <f>_xlfn.IFERROR(VLOOKUP(X$1,'[6]ЗАО'!$F$10:$G$12,2,0),)</f>
        <v>0</v>
      </c>
      <c r="Y3" s="68">
        <f>_xlfn.IFERROR(VLOOKUP(Y$1,'[6]ЗАО'!$F$10:$G$12,2,0),)</f>
        <v>0</v>
      </c>
      <c r="Z3" s="68">
        <f>_xlfn.IFERROR(VLOOKUP(Z$1,'[6]ЗАО'!$F$10:$G$12,2,0),)</f>
        <v>0</v>
      </c>
      <c r="AA3" s="66">
        <f>SUM(W3:Z3)</f>
        <v>0</v>
      </c>
      <c r="AB3" s="68">
        <f>_xlfn.IFERROR(VLOOKUP(AB$1,'[6]ЗАО'!$F$10:$G$12,2,0),)</f>
        <v>0</v>
      </c>
      <c r="AC3" s="68">
        <f>_xlfn.IFERROR(VLOOKUP(AC$1,'[6]ЗАО'!$F$10:$G$12,2,0),)</f>
        <v>0</v>
      </c>
      <c r="AD3" s="68">
        <f>_xlfn.IFERROR(VLOOKUP(AF$1,'[6]ЗАО'!$F$10:$G$12,2,0),)</f>
        <v>0</v>
      </c>
      <c r="AE3" s="68">
        <f>_xlfn.IFERROR(VLOOKUP(AG$1,'[6]ЗАО'!$F$10:$G$12,2,0),)</f>
        <v>0</v>
      </c>
      <c r="AF3" s="66">
        <f>SUM(AB3:AG3)</f>
        <v>0</v>
      </c>
      <c r="AG3" s="68">
        <f>_xlfn.IFERROR(VLOOKUP(AG$1,'[6]ЗАО'!$F$10:$G$12,2,0),)</f>
        <v>0</v>
      </c>
      <c r="AH3" s="68">
        <f>_xlfn.IFERROR(VLOOKUP(AH$1,'[6]ЗАО'!$F$10:$G$12,2,0),)</f>
        <v>0</v>
      </c>
      <c r="AI3" s="68">
        <f>_xlfn.IFERROR(VLOOKUP(AI$1,'[6]ЗАО'!$F$10:$G$12,2,0),)</f>
        <v>0</v>
      </c>
      <c r="AJ3" s="68">
        <f>_xlfn.IFERROR(VLOOKUP(AJ$1,'[6]ЗАО'!$F$10:$G$12,2,0),)</f>
        <v>0</v>
      </c>
      <c r="AK3" s="68">
        <f>_xlfn.IFERROR(VLOOKUP(AK$1,'[6]ЗАО'!$F$10:$G$12,2,0),)</f>
        <v>0</v>
      </c>
      <c r="AL3" s="62">
        <f>SUM(AG3:AK3)</f>
        <v>0</v>
      </c>
      <c r="AM3" s="68">
        <f>_xlfn.IFERROR(VLOOKUP(AM$1,'[6]ЗАО'!$F$10:$G$12,2,0),)</f>
        <v>0</v>
      </c>
      <c r="AN3" s="68">
        <f>_xlfn.IFERROR(VLOOKUP(AN$1,'[6]ЗАО'!$F$10:$G$12,2,0),)</f>
        <v>0</v>
      </c>
      <c r="AO3" s="68">
        <f>_xlfn.IFERROR(VLOOKUP(AO$1,'[6]ЗАО'!$F$10:$G$12,2,0),)</f>
        <v>0</v>
      </c>
      <c r="AP3" s="68">
        <f>_xlfn.IFERROR(VLOOKUP(AP$1,'[6]ЗАО'!$F$10:$G$12,2,0),)</f>
        <v>0</v>
      </c>
      <c r="AQ3" s="66">
        <f>SUM(AM3:AP3)</f>
        <v>0</v>
      </c>
      <c r="AR3" s="68">
        <f>_xlfn.IFERROR(VLOOKUP(AR$1,'[6]ЗАО'!$F$10:$G$12,2,0),)</f>
        <v>0</v>
      </c>
      <c r="AS3" s="68">
        <f>_xlfn.IFERROR(VLOOKUP(AS$1,'[6]ЗАО'!$F$10:$G$12,2,0),)</f>
        <v>0</v>
      </c>
      <c r="AT3" s="68">
        <f>_xlfn.IFERROR(VLOOKUP(AT$1,'[6]ЗАО'!$F$10:$G$12,2,0),)</f>
        <v>0</v>
      </c>
      <c r="AU3" s="68">
        <f>_xlfn.IFERROR(VLOOKUP(AU$1,'[6]ЗАО'!$F$10:$G$12,2,0),)</f>
        <v>0</v>
      </c>
      <c r="AV3" s="62">
        <f>SUM(AR3:AU3)</f>
        <v>0</v>
      </c>
      <c r="AW3" s="68">
        <f>_xlfn.IFERROR(VLOOKUP(AW$1,'[6]ЗАО'!$F$10:$G$12,2,0),)</f>
        <v>0</v>
      </c>
      <c r="AX3" s="68">
        <f>_xlfn.IFERROR(VLOOKUP(AX$1,'[6]ЗАО'!$F$10:$G$12,2,0),)</f>
        <v>0</v>
      </c>
      <c r="AY3" s="68">
        <f>_xlfn.IFERROR(VLOOKUP(AY$1,'[6]ЗАО'!$F$10:$G$12,2,0),)</f>
        <v>0</v>
      </c>
      <c r="AZ3" s="68">
        <f>_xlfn.IFERROR(VLOOKUP(AZ$1,'[6]ЗАО'!$F$10:$G$12,2,0),)</f>
        <v>0</v>
      </c>
      <c r="BA3" s="68">
        <f>_xlfn.IFERROR(VLOOKUP(BA$1,'[6]ЗАО'!$F$10:$G$12,2,0),)</f>
        <v>0</v>
      </c>
      <c r="BB3" s="66">
        <f>SUM(AW3:BA3)</f>
        <v>0</v>
      </c>
      <c r="BC3" s="68">
        <f>_xlfn.IFERROR(VLOOKUP(BC$1,'[6]ЗАО'!$F$10:$G$12,2,0),)</f>
        <v>0</v>
      </c>
      <c r="BD3" s="68">
        <f>_xlfn.IFERROR(VLOOKUP(BF$1,'[6]ЗАО'!$F$10:$G$12,2,0),)</f>
        <v>0</v>
      </c>
      <c r="BE3" s="68">
        <f>_xlfn.IFERROR(VLOOKUP(BG$1,'[6]ЗАО'!$F$10:$G$12,2,0),)</f>
        <v>0</v>
      </c>
      <c r="BF3" s="68">
        <f>_xlfn.IFERROR(VLOOKUP(BF$1,'[6]ЗАО'!$F$10:$G$12,2,0),)</f>
        <v>0</v>
      </c>
      <c r="BG3" s="66">
        <f>SUM(BC3:BF3)</f>
        <v>0</v>
      </c>
      <c r="BH3" s="68">
        <f>_xlfn.IFERROR(VLOOKUP(BH$1,'[6]ЗАО'!$F$10:$G$12,2,0),)</f>
        <v>0</v>
      </c>
      <c r="BI3" s="68">
        <f>_xlfn.IFERROR(VLOOKUP(BI$1,'[6]ЗАО'!$F$10:$G$12,2,0),)</f>
        <v>0</v>
      </c>
      <c r="BJ3" s="68">
        <f>_xlfn.IFERROR(VLOOKUP(BJ$1,'[6]ЗАО'!$F$10:$G$12,2,0),)</f>
        <v>0</v>
      </c>
      <c r="BK3" s="68">
        <f>_xlfn.IFERROR(VLOOKUP(BK$1,'[6]ЗАО'!$F$10:$G$12,2,0),)</f>
        <v>0</v>
      </c>
      <c r="BL3" s="68">
        <f>_xlfn.IFERROR(VLOOKUP(BL$1,'[6]ЗАО'!$F$10:$G$12,2,0),)</f>
        <v>0</v>
      </c>
      <c r="BM3" s="58">
        <f>SUM(BH3:BL3)</f>
        <v>0</v>
      </c>
      <c r="BN3" s="19"/>
      <c r="BO3" s="54">
        <f>SUM(F3,P3,K3,V3,AA3,AF3,AL3,AQ3,AV3,BB3,BG3,BM3)</f>
        <v>0</v>
      </c>
    </row>
    <row r="4" spans="1:67" s="55" customFormat="1" ht="17.25" customHeight="1">
      <c r="A4" s="30" t="s">
        <v>20</v>
      </c>
      <c r="B4" s="68">
        <f>_xlfn.IFERROR(VLOOKUP(B$1,'[6]ОАО'!$F$10:$G$12,2,0),)</f>
        <v>0</v>
      </c>
      <c r="C4" s="68">
        <f>_xlfn.IFERROR(VLOOKUP(C$1,'[6]ОАО'!$F$10:$G$12,2,0),)</f>
        <v>0</v>
      </c>
      <c r="D4" s="68">
        <f>_xlfn.IFERROR(VLOOKUP(F$1,'[6]ОАО'!$F$10:$G$12,2,0),)</f>
        <v>0</v>
      </c>
      <c r="E4" s="68">
        <f>_xlfn.IFERROR(VLOOKUP(G$1,'[6]ОАО'!$F$10:$G$12,2,0),)</f>
        <v>0</v>
      </c>
      <c r="F4" s="58">
        <f>SUM(B4:G4)</f>
        <v>0</v>
      </c>
      <c r="G4" s="68">
        <f>_xlfn.IFERROR(VLOOKUP(G$1,'[6]ОАО'!$F$10:$G$12,2,0),)</f>
        <v>0</v>
      </c>
      <c r="H4" s="68">
        <f>_xlfn.IFERROR(VLOOKUP(H$1,'[6]ОАО'!$F$10:$G$12,2,0),)</f>
        <v>0</v>
      </c>
      <c r="I4" s="68">
        <f>_xlfn.IFERROR(VLOOKUP(I$1,'[6]ОАО'!$F$10:$G$12,2,0),)</f>
        <v>0</v>
      </c>
      <c r="J4" s="68">
        <f>_xlfn.IFERROR(VLOOKUP(J$1,'[6]ОАО'!$F$10:$G$12,2,0),)</f>
        <v>0</v>
      </c>
      <c r="K4" s="58">
        <f>SUM(G4:J4)</f>
        <v>0</v>
      </c>
      <c r="L4" s="68">
        <f>_xlfn.IFERROR(VLOOKUP(L$1,'[6]ОАО'!$F$10:$G$12,2,0),)</f>
        <v>0</v>
      </c>
      <c r="M4" s="68">
        <f>_xlfn.IFERROR(VLOOKUP(M$1,'[6]ОАО'!$F$10:$G$12,2,0),)</f>
        <v>0</v>
      </c>
      <c r="N4" s="68">
        <f>_xlfn.IFERROR(VLOOKUP(N$1,'[6]ОАО'!$F$10:$G$12,2,0),)</f>
        <v>0</v>
      </c>
      <c r="O4" s="68">
        <f>_xlfn.IFERROR(VLOOKUP(O$1,'[6]ОАО'!$F$10:$G$12,2,0),)</f>
        <v>0</v>
      </c>
      <c r="P4" s="61">
        <f>SUM(L4:O4)</f>
        <v>0</v>
      </c>
      <c r="Q4" s="68">
        <f>_xlfn.IFERROR(VLOOKUP(Q$1,'[6]ОАО'!$F$10:$G$12,2,0),)</f>
        <v>0</v>
      </c>
      <c r="R4" s="68">
        <f>_xlfn.IFERROR(VLOOKUP(R$1,'[6]ОАО'!$F$10:$G$12,2,0),)</f>
        <v>0</v>
      </c>
      <c r="S4" s="68">
        <f>_xlfn.IFERROR(VLOOKUP(S$1,'[6]ОАО'!$F$10:$G$12,2,0),)</f>
        <v>0</v>
      </c>
      <c r="T4" s="68">
        <f>_xlfn.IFERROR(VLOOKUP(T$1,'[6]ОАО'!$F$10:$G$12,2,0),)</f>
        <v>0</v>
      </c>
      <c r="U4" s="68">
        <f>_xlfn.IFERROR(VLOOKUP(U$1,'[6]ОАО'!$F$10:$G$12,2,0),)</f>
        <v>0</v>
      </c>
      <c r="V4" s="57">
        <f>SUM(Q4:U4)</f>
        <v>0</v>
      </c>
      <c r="W4" s="68">
        <f>_xlfn.IFERROR(VLOOKUP(W$1,'[6]ОАО'!$F$10:$G$12,2,0),)</f>
        <v>0</v>
      </c>
      <c r="X4" s="68">
        <f>_xlfn.IFERROR(VLOOKUP(X$1,'[6]ОАО'!$F$10:$G$12,2,0),)</f>
        <v>0</v>
      </c>
      <c r="Y4" s="68">
        <f>_xlfn.IFERROR(VLOOKUP(Y$1,'[6]ОАО'!$F$10:$G$12,2,0),)</f>
        <v>0</v>
      </c>
      <c r="Z4" s="68">
        <f>_xlfn.IFERROR(VLOOKUP(Z$1,'[6]ОАО'!$F$10:$G$12,2,0),)</f>
        <v>0</v>
      </c>
      <c r="AA4" s="66">
        <f>SUM(W4:Z4)</f>
        <v>0</v>
      </c>
      <c r="AB4" s="68">
        <f>_xlfn.IFERROR(VLOOKUP(AB$1,'[6]ОАО'!$F$10:$G$12,2,0),)</f>
        <v>0</v>
      </c>
      <c r="AC4" s="68">
        <f>_xlfn.IFERROR(VLOOKUP(AC$1,'[6]ОАО'!$F$10:$G$12,2,0),)</f>
        <v>0</v>
      </c>
      <c r="AD4" s="68">
        <f>_xlfn.IFERROR(VLOOKUP(AF$1,'[6]ОАО'!$F$10:$G$12,2,0),)</f>
        <v>0</v>
      </c>
      <c r="AE4" s="68">
        <f>_xlfn.IFERROR(VLOOKUP(AG$1,'[6]ОАО'!$F$10:$G$12,2,0),)</f>
        <v>0</v>
      </c>
      <c r="AF4" s="61">
        <f>SUM(AB4:AG4)</f>
        <v>0</v>
      </c>
      <c r="AG4" s="68">
        <f>_xlfn.IFERROR(VLOOKUP(AG$1,'[6]ОАО'!$F$10:$G$12,2,0),)</f>
        <v>0</v>
      </c>
      <c r="AH4" s="68">
        <f>_xlfn.IFERROR(VLOOKUP(AH$1,'[6]ОАО'!$F$10:$G$12,2,0),)</f>
        <v>0</v>
      </c>
      <c r="AI4" s="68">
        <f>_xlfn.IFERROR(VLOOKUP(AI$1,'[6]ОАО'!$F$10:$G$12,2,0),)</f>
        <v>0</v>
      </c>
      <c r="AJ4" s="68">
        <f>_xlfn.IFERROR(VLOOKUP(AJ$1,'[6]ОАО'!$F$10:$G$12,2,0),)</f>
        <v>0</v>
      </c>
      <c r="AK4" s="68">
        <f>_xlfn.IFERROR(VLOOKUP(AK$1,'[6]ОАО'!$F$10:$G$12,2,0),)</f>
        <v>0</v>
      </c>
      <c r="AL4" s="62">
        <f>SUM(AG4:AK4)</f>
        <v>0</v>
      </c>
      <c r="AM4" s="68">
        <f>_xlfn.IFERROR(VLOOKUP(AM$1,'[6]ОАО'!$F$10:$G$12,2,0),)</f>
        <v>0</v>
      </c>
      <c r="AN4" s="68">
        <f>_xlfn.IFERROR(VLOOKUP(AN$1,'[6]ОАО'!$F$10:$G$12,2,0),)</f>
        <v>0</v>
      </c>
      <c r="AO4" s="68">
        <f>_xlfn.IFERROR(VLOOKUP(AO$1,'[6]ОАО'!$F$10:$G$12,2,0),)</f>
        <v>0</v>
      </c>
      <c r="AP4" s="68">
        <f>_xlfn.IFERROR(VLOOKUP(AP$1,'[6]ОАО'!$F$10:$G$12,2,0),)</f>
        <v>0</v>
      </c>
      <c r="AQ4" s="66">
        <f>SUM(AM4:AP4)</f>
        <v>0</v>
      </c>
      <c r="AR4" s="68">
        <f>_xlfn.IFERROR(VLOOKUP(AR$1,'[6]ОАО'!$F$10:$G$12,2,0),)</f>
        <v>0</v>
      </c>
      <c r="AS4" s="68">
        <f>_xlfn.IFERROR(VLOOKUP(AS$1,'[6]ОАО'!$F$10:$G$12,2,0),)</f>
        <v>0</v>
      </c>
      <c r="AT4" s="68">
        <f>_xlfn.IFERROR(VLOOKUP(AT$1,'[6]ОАО'!$F$10:$G$12,2,0),)</f>
        <v>0</v>
      </c>
      <c r="AU4" s="68">
        <f>_xlfn.IFERROR(VLOOKUP(AU$1,'[6]ОАО'!$F$10:$G$12,2,0),)</f>
        <v>0</v>
      </c>
      <c r="AV4" s="62">
        <f>SUM(AR4:AU4)</f>
        <v>0</v>
      </c>
      <c r="AW4" s="68">
        <f>_xlfn.IFERROR(VLOOKUP(AW$1,'[6]ОАО'!$F$10:$G$12,2,0),)</f>
        <v>0</v>
      </c>
      <c r="AX4" s="68">
        <f>_xlfn.IFERROR(VLOOKUP(AX$1,'[6]ОАО'!$F$10:$G$12,2,0),)</f>
        <v>0</v>
      </c>
      <c r="AY4" s="68">
        <f>_xlfn.IFERROR(VLOOKUP(AY$1,'[6]ОАО'!$F$10:$G$12,2,0),)</f>
        <v>0</v>
      </c>
      <c r="AZ4" s="68">
        <f>_xlfn.IFERROR(VLOOKUP(AZ$1,'[6]ОАО'!$F$10:$G$12,2,0),)</f>
        <v>0</v>
      </c>
      <c r="BA4" s="68">
        <f>_xlfn.IFERROR(VLOOKUP(BA$1,'[6]ОАО'!$F$10:$G$12,2,0),)</f>
        <v>0</v>
      </c>
      <c r="BB4" s="66">
        <f>SUM(AW4:BA4)</f>
        <v>0</v>
      </c>
      <c r="BC4" s="68">
        <f>_xlfn.IFERROR(VLOOKUP(BC$1,'[6]ОАО'!$F$10:$G$12,2,0),)</f>
        <v>0</v>
      </c>
      <c r="BD4" s="68">
        <f>_xlfn.IFERROR(VLOOKUP(BF$1,'[6]ОАО'!$F$10:$G$12,2,0),)</f>
        <v>0</v>
      </c>
      <c r="BE4" s="68">
        <f>_xlfn.IFERROR(VLOOKUP(BG$1,'[6]ОАО'!$F$10:$G$12,2,0),)</f>
        <v>0</v>
      </c>
      <c r="BF4" s="68">
        <f>_xlfn.IFERROR(VLOOKUP(BF$1,'[6]ОАО'!$F$10:$G$12,2,0),)</f>
        <v>0</v>
      </c>
      <c r="BG4" s="66">
        <f>SUM(BC4:BF4)</f>
        <v>0</v>
      </c>
      <c r="BH4" s="68">
        <f>_xlfn.IFERROR(VLOOKUP(BH$1,'[6]ОАО'!$F$10:$G$12,2,0),)</f>
        <v>0</v>
      </c>
      <c r="BI4" s="68">
        <f>_xlfn.IFERROR(VLOOKUP(BI$1,'[6]ОАО'!$F$10:$G$12,2,0),)</f>
        <v>0</v>
      </c>
      <c r="BJ4" s="68">
        <f>_xlfn.IFERROR(VLOOKUP(BJ$1,'[6]ОАО'!$F$10:$G$12,2,0),)</f>
        <v>0</v>
      </c>
      <c r="BK4" s="68">
        <f>_xlfn.IFERROR(VLOOKUP(BK$1,'[6]ОАО'!$F$10:$G$12,2,0),)</f>
        <v>0</v>
      </c>
      <c r="BL4" s="68">
        <f>_xlfn.IFERROR(VLOOKUP(BL$1,'[6]ОАО'!$F$10:$G$12,2,0),)</f>
        <v>0</v>
      </c>
      <c r="BM4" s="58">
        <f>SUM(BH4:BL4)</f>
        <v>0</v>
      </c>
      <c r="BN4" s="22"/>
      <c r="BO4" s="54">
        <f>SUM(F4,P4,K4,V4,AA4,AF4,AL4,AQ4,AV4,BB4,BG4,BM4)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 Baransky</dc:creator>
  <cp:keywords/>
  <dc:description/>
  <cp:lastModifiedBy>Виктор</cp:lastModifiedBy>
  <cp:lastPrinted>2015-01-23T08:20:05Z</cp:lastPrinted>
  <dcterms:created xsi:type="dcterms:W3CDTF">2012-08-31T09:16:05Z</dcterms:created>
  <dcterms:modified xsi:type="dcterms:W3CDTF">2015-02-03T09:27:03Z</dcterms:modified>
  <cp:category/>
  <cp:version/>
  <cp:contentType/>
  <cp:contentStatus/>
</cp:coreProperties>
</file>