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  <c r="X14" i="1"/>
  <c r="X9" i="1"/>
  <c r="X4" i="1"/>
  <c r="S14" i="1"/>
  <c r="S9" i="1"/>
  <c r="S4" i="1"/>
  <c r="N9" i="1"/>
  <c r="N4" i="1"/>
  <c r="W16" i="1"/>
  <c r="W15" i="1"/>
  <c r="W14" i="1"/>
  <c r="W11" i="1"/>
  <c r="W10" i="1"/>
  <c r="W9" i="1"/>
  <c r="W6" i="1"/>
  <c r="W5" i="1"/>
  <c r="W4" i="1"/>
  <c r="R16" i="1"/>
  <c r="R15" i="1"/>
  <c r="R14" i="1"/>
  <c r="R11" i="1"/>
  <c r="R10" i="1"/>
  <c r="R9" i="1"/>
  <c r="R6" i="1"/>
  <c r="R5" i="1"/>
  <c r="R4" i="1"/>
  <c r="M11" i="1"/>
  <c r="M10" i="1"/>
  <c r="M9" i="1"/>
  <c r="M4" i="1"/>
  <c r="M6" i="1"/>
  <c r="M5" i="1"/>
  <c r="C5" i="1"/>
  <c r="D3" i="1" s="1"/>
  <c r="C6" i="1"/>
  <c r="C4" i="1"/>
  <c r="G5" i="1"/>
  <c r="G6" i="1"/>
  <c r="H6" i="1" s="1"/>
  <c r="G4" i="1"/>
  <c r="I3" i="1" l="1"/>
</calcChain>
</file>

<file path=xl/sharedStrings.xml><?xml version="1.0" encoding="utf-8"?>
<sst xmlns="http://schemas.openxmlformats.org/spreadsheetml/2006/main" count="96" uniqueCount="25">
  <si>
    <t>Справочник норм времени</t>
  </si>
  <si>
    <t>Тип детали:</t>
  </si>
  <si>
    <t>Норма времени на ремонт:</t>
  </si>
  <si>
    <t>Деталь №1</t>
  </si>
  <si>
    <t>Деталь №2</t>
  </si>
  <si>
    <t>Деталь №3</t>
  </si>
  <si>
    <t>Деталь №4</t>
  </si>
  <si>
    <t>Деталь №5</t>
  </si>
  <si>
    <t>В справочнике порядка 1500 наименований деталей. Для каждой из них есть своя норма времени в часах.</t>
  </si>
  <si>
    <t>Выполнение задания №1:</t>
  </si>
  <si>
    <t>Необходимое количество:</t>
  </si>
  <si>
    <t>Необходимое время для выполнения задания №1:</t>
  </si>
  <si>
    <t>Время работы за смену:</t>
  </si>
  <si>
    <t>Задача №5: Умножаем все нормы времени за каждый день</t>
  </si>
  <si>
    <t>Механик №1</t>
  </si>
  <si>
    <t>Механик №3</t>
  </si>
  <si>
    <t>План работы на 01.01.2016г.</t>
  </si>
  <si>
    <t>План работы  на 02.01.2016г.</t>
  </si>
  <si>
    <t>Механик №2</t>
  </si>
  <si>
    <t>Оставшееся время для выполнения задания №1:</t>
  </si>
  <si>
    <r>
      <t xml:space="preserve">ЗАДАЧА № 1:   В таблице выше, вручную будет вводиться тип деталей, и нужное их количество. Необходимо в справочнике </t>
    </r>
    <r>
      <rPr>
        <b/>
        <i/>
        <u/>
        <sz val="11"/>
        <color theme="1"/>
        <rFont val="Calibri"/>
        <family val="2"/>
        <charset val="204"/>
        <scheme val="minor"/>
      </rPr>
      <t>(Столбцы ВА-ВВ)</t>
    </r>
    <r>
      <rPr>
        <b/>
        <i/>
        <sz val="11"/>
        <color theme="1"/>
        <rFont val="Calibri"/>
        <family val="2"/>
        <charset val="204"/>
        <scheme val="minor"/>
      </rPr>
      <t>найти норму времени на данный тип детали, умножить на количество, и в столбце С вывести время на ремонт каждого типа.</t>
    </r>
  </si>
  <si>
    <t>Задача № 3: Вот здесь для меня начинаются трудности… Планы работ будут на 5 дней. Вверху я для примера забил два дня. В общем в начале недели будет планироваться работа. Ячейки с типом детали и количеством заполняются вручную.  Во время подстановки необходимого числа нужной детали, нужно что б в столбце Н, это число отнималось у этого же типа детали. Смысл в том, что если например Деталь №1 отдана в дневной план, в общем количестве таких деталей, необходимых для полного выполнения задания она отнялась.</t>
  </si>
  <si>
    <t>Изначально, перед распределением работы - это копия таблицы слева. По мере раздачи плана работникам, здесь автоматически будет уменьшаться количество каждого типа деталей. Подробнее описано в "Задаче №3"</t>
  </si>
  <si>
    <t>Задача №4: Автоматическое умножение количества выданных в работу деталей, и норму времени на единицу определенной детали. Нормы как и в задании №1 ищутся в справочнике.</t>
  </si>
  <si>
    <r>
      <t xml:space="preserve">ЗАДАЧА №2: </t>
    </r>
    <r>
      <rPr>
        <b/>
        <i/>
        <sz val="11"/>
        <color rgb="FFFF0000"/>
        <rFont val="Calibri"/>
        <family val="2"/>
        <charset val="204"/>
        <scheme val="minor"/>
      </rPr>
      <t>Умножаем???</t>
    </r>
    <r>
      <rPr>
        <b/>
        <i/>
        <sz val="11"/>
        <color theme="1"/>
        <rFont val="Calibri"/>
        <family val="2"/>
        <charset val="204"/>
        <scheme val="minor"/>
      </rPr>
      <t xml:space="preserve"> уже подсчитанные часы в столбце С. Получаем общее время.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</si>
</sst>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 wrapText="1"/>
    </xf>
    <xf numFmtId="0" fontId="0" fillId="4" borderId="0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4" borderId="13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F24"/>
  <sheetViews>
    <sheetView tabSelected="1" workbookViewId="0">
      <selection activeCell="H9" sqref="H9"/>
    </sheetView>
  </sheetViews>
  <sheetFormatPr defaultColWidth="23.42578125" defaultRowHeight="15" x14ac:dyDescent="0.25"/>
  <cols>
    <col min="1" max="1" width="25" bestFit="1" customWidth="1"/>
    <col min="2" max="2" width="26.140625" bestFit="1" customWidth="1"/>
    <col min="3" max="3" width="7.28515625" customWidth="1"/>
    <col min="4" max="4" width="23.42578125" customWidth="1"/>
    <col min="5" max="5" width="4.5703125" customWidth="1"/>
    <col min="6" max="6" width="23.42578125" customWidth="1"/>
    <col min="7" max="7" width="26.140625" bestFit="1" customWidth="1"/>
    <col min="8" max="9" width="23.42578125" customWidth="1"/>
    <col min="10" max="10" width="3.42578125" customWidth="1"/>
    <col min="11" max="11" width="11.85546875" bestFit="1" customWidth="1"/>
    <col min="12" max="12" width="26.140625" bestFit="1" customWidth="1"/>
    <col min="13" max="13" width="27" bestFit="1" customWidth="1"/>
    <col min="14" max="14" width="30.28515625" bestFit="1" customWidth="1"/>
    <col min="15" max="15" width="6.5703125" customWidth="1"/>
    <col min="16" max="16" width="11.85546875" bestFit="1" customWidth="1"/>
    <col min="17" max="17" width="26.140625" bestFit="1" customWidth="1"/>
    <col min="18" max="18" width="27" bestFit="1" customWidth="1"/>
    <col min="19" max="19" width="30.28515625" bestFit="1" customWidth="1"/>
    <col min="20" max="20" width="5.5703125" customWidth="1"/>
    <col min="21" max="21" width="11.85546875" bestFit="1" customWidth="1"/>
    <col min="22" max="22" width="26.140625" bestFit="1" customWidth="1"/>
    <col min="23" max="23" width="27" bestFit="1" customWidth="1"/>
    <col min="24" max="24" width="30.28515625" bestFit="1" customWidth="1"/>
    <col min="58" max="58" width="26.5703125" bestFit="1" customWidth="1"/>
    <col min="59" max="59" width="4.5703125" customWidth="1"/>
  </cols>
  <sheetData>
    <row r="1" spans="1:58" ht="18.75" x14ac:dyDescent="0.3">
      <c r="A1" s="17" t="s">
        <v>9</v>
      </c>
      <c r="B1" s="17"/>
      <c r="C1" s="17"/>
      <c r="D1" s="18" t="s">
        <v>11</v>
      </c>
      <c r="E1" s="12"/>
      <c r="F1" s="17" t="s">
        <v>19</v>
      </c>
      <c r="G1" s="17"/>
      <c r="H1" s="17"/>
      <c r="I1" s="18" t="s">
        <v>19</v>
      </c>
      <c r="K1" s="28" t="s">
        <v>14</v>
      </c>
      <c r="L1" s="29"/>
      <c r="M1" s="29"/>
      <c r="N1" s="30"/>
      <c r="P1" s="28" t="s">
        <v>18</v>
      </c>
      <c r="Q1" s="29"/>
      <c r="R1" s="29"/>
      <c r="S1" s="30"/>
      <c r="U1" s="28" t="s">
        <v>15</v>
      </c>
      <c r="V1" s="29"/>
      <c r="W1" s="29"/>
      <c r="X1" s="30"/>
    </row>
    <row r="2" spans="1:58" ht="30" customHeight="1" x14ac:dyDescent="0.25">
      <c r="A2" s="17"/>
      <c r="B2" s="17"/>
      <c r="C2" s="17"/>
      <c r="D2" s="18"/>
      <c r="E2" s="12"/>
      <c r="F2" s="17"/>
      <c r="G2" s="17"/>
      <c r="H2" s="17"/>
      <c r="I2" s="18"/>
      <c r="K2" s="15" t="s">
        <v>16</v>
      </c>
      <c r="L2" s="16"/>
      <c r="M2" s="16"/>
      <c r="N2" s="16"/>
      <c r="P2" s="15" t="s">
        <v>16</v>
      </c>
      <c r="Q2" s="16"/>
      <c r="R2" s="16"/>
      <c r="S2" s="16"/>
      <c r="U2" s="15" t="s">
        <v>16</v>
      </c>
      <c r="V2" s="16"/>
      <c r="W2" s="16"/>
      <c r="X2" s="16"/>
      <c r="BE2" s="35" t="s">
        <v>0</v>
      </c>
      <c r="BF2" s="35"/>
    </row>
    <row r="3" spans="1:58" s="4" customFormat="1" x14ac:dyDescent="0.25">
      <c r="A3" s="6" t="s">
        <v>1</v>
      </c>
      <c r="B3" s="7" t="s">
        <v>10</v>
      </c>
      <c r="C3" s="3"/>
      <c r="D3" s="3">
        <f>SUM(C4:C10)</f>
        <v>358.815</v>
      </c>
      <c r="E3" s="13"/>
      <c r="F3" s="6" t="s">
        <v>1</v>
      </c>
      <c r="G3" s="5" t="s">
        <v>10</v>
      </c>
      <c r="H3" s="5"/>
      <c r="I3" s="3">
        <f>SUM(H4:H10)</f>
        <v>32.501999999999995</v>
      </c>
      <c r="K3" s="8" t="s">
        <v>1</v>
      </c>
      <c r="L3" s="9" t="s">
        <v>10</v>
      </c>
      <c r="M3" s="8" t="s">
        <v>2</v>
      </c>
      <c r="N3" s="9" t="s">
        <v>12</v>
      </c>
      <c r="P3" s="8" t="s">
        <v>1</v>
      </c>
      <c r="Q3" s="9" t="s">
        <v>10</v>
      </c>
      <c r="R3" s="8" t="s">
        <v>2</v>
      </c>
      <c r="S3" s="9" t="s">
        <v>12</v>
      </c>
      <c r="U3" s="8" t="s">
        <v>1</v>
      </c>
      <c r="V3" s="9" t="s">
        <v>10</v>
      </c>
      <c r="W3" s="8" t="s">
        <v>2</v>
      </c>
      <c r="X3" s="9" t="s">
        <v>12</v>
      </c>
      <c r="BE3" s="6" t="s">
        <v>1</v>
      </c>
      <c r="BF3" s="6" t="s">
        <v>2</v>
      </c>
    </row>
    <row r="4" spans="1:58" x14ac:dyDescent="0.25">
      <c r="A4" s="1" t="s">
        <v>4</v>
      </c>
      <c r="B4" s="1">
        <v>20</v>
      </c>
      <c r="C4" s="2">
        <f>IFERROR(VLOOKUP(A4,$BE$4:$BF$1500,2,)*B4,"Нет такой детали")</f>
        <v>20</v>
      </c>
      <c r="F4" s="1" t="s">
        <v>4</v>
      </c>
      <c r="G4" s="1">
        <f>B4</f>
        <v>20</v>
      </c>
      <c r="H4" s="2">
        <f>IFERROR(VLOOKUP(F4,$BE$4:$BF$1500,2,)*(G4-SUMIF(K$4:U$16,F4,L$4:V$16)),"Нет такой детали")</f>
        <v>20</v>
      </c>
      <c r="K4" s="1" t="s">
        <v>3</v>
      </c>
      <c r="L4" s="1">
        <v>11</v>
      </c>
      <c r="M4" s="2">
        <f>IFERROR(VLOOKUP(K4,$BE$4:$BF$1500,2,)*L4,"Нет такой детали")</f>
        <v>5.5</v>
      </c>
      <c r="N4" s="3">
        <f>SUM(M5:M6)</f>
        <v>41.007999999999996</v>
      </c>
      <c r="P4" s="1" t="s">
        <v>3</v>
      </c>
      <c r="Q4" s="1">
        <v>11</v>
      </c>
      <c r="R4" s="2">
        <f>IFERROR(VLOOKUP(P4,$BE$4:$BF$1500,2,)*Q4,"Нет такой детали")</f>
        <v>5.5</v>
      </c>
      <c r="S4" s="3">
        <f>SUM(R5:R6)</f>
        <v>41.007999999999996</v>
      </c>
      <c r="U4" s="1" t="s">
        <v>3</v>
      </c>
      <c r="V4" s="1">
        <v>11</v>
      </c>
      <c r="W4" s="2">
        <f>IFERROR(VLOOKUP(U4,$BE$4:$BF$1500,2,)*V4,"Нет такой детали")</f>
        <v>5.5</v>
      </c>
      <c r="X4" s="3">
        <f>SUM(W5:W6)</f>
        <v>41.007999999999996</v>
      </c>
      <c r="BE4" s="1" t="s">
        <v>3</v>
      </c>
      <c r="BF4" s="1">
        <v>0.5</v>
      </c>
    </row>
    <row r="5" spans="1:58" x14ac:dyDescent="0.25">
      <c r="A5" s="1" t="s">
        <v>6</v>
      </c>
      <c r="B5" s="1">
        <v>65</v>
      </c>
      <c r="C5" s="2">
        <f t="shared" ref="C5:C6" si="0">IFERROR(VLOOKUP(A5,$BE$4:$BF$1500,2,)*B5,"Нет такой детали")</f>
        <v>113.815</v>
      </c>
      <c r="F5" s="1" t="s">
        <v>6</v>
      </c>
      <c r="G5" s="1">
        <f t="shared" ref="G5:G6" si="1">B5</f>
        <v>65</v>
      </c>
      <c r="H5" s="2">
        <f t="shared" ref="H5:H6" si="2">IFERROR(VLOOKUP(F5,$BE$4:$BF$1500,2,)*(G5-SUMIF(K$4:U$16,F5,L$4:V$16)),"Нет такой детали")</f>
        <v>3.5019999999999998</v>
      </c>
      <c r="K5" s="1" t="s">
        <v>6</v>
      </c>
      <c r="L5" s="1">
        <v>8</v>
      </c>
      <c r="M5" s="2">
        <f t="shared" ref="M5:M6" si="3">IFERROR(VLOOKUP(K5,$BE$4:$BF$1500,2,)*L5,"Нет такой детали")</f>
        <v>14.007999999999999</v>
      </c>
      <c r="P5" s="1" t="s">
        <v>6</v>
      </c>
      <c r="Q5" s="1">
        <v>8</v>
      </c>
      <c r="R5" s="2">
        <f t="shared" ref="R5:R6" si="4">IFERROR(VLOOKUP(P5,$BE$4:$BF$1500,2,)*Q5,"Нет такой детали")</f>
        <v>14.007999999999999</v>
      </c>
      <c r="U5" s="1" t="s">
        <v>6</v>
      </c>
      <c r="V5" s="1">
        <v>8</v>
      </c>
      <c r="W5" s="2">
        <f t="shared" ref="W5:W6" si="5">IFERROR(VLOOKUP(U5,$BE$4:$BF$1500,2,)*V5,"Нет такой детали")</f>
        <v>14.007999999999999</v>
      </c>
      <c r="BE5" s="1" t="s">
        <v>4</v>
      </c>
      <c r="BF5" s="1">
        <v>1</v>
      </c>
    </row>
    <row r="6" spans="1:58" x14ac:dyDescent="0.25">
      <c r="A6" s="1" t="s">
        <v>5</v>
      </c>
      <c r="B6" s="1">
        <v>150</v>
      </c>
      <c r="C6" s="2">
        <f t="shared" si="0"/>
        <v>225</v>
      </c>
      <c r="F6" s="1" t="s">
        <v>5</v>
      </c>
      <c r="G6" s="1">
        <f t="shared" si="1"/>
        <v>150</v>
      </c>
      <c r="H6" s="2">
        <f t="shared" si="2"/>
        <v>9</v>
      </c>
      <c r="K6" s="1" t="s">
        <v>5</v>
      </c>
      <c r="L6" s="1">
        <v>18</v>
      </c>
      <c r="M6" s="2">
        <f t="shared" si="3"/>
        <v>27</v>
      </c>
      <c r="P6" s="1" t="s">
        <v>5</v>
      </c>
      <c r="Q6" s="1">
        <v>18</v>
      </c>
      <c r="R6" s="2">
        <f t="shared" si="4"/>
        <v>27</v>
      </c>
      <c r="U6" s="1" t="s">
        <v>5</v>
      </c>
      <c r="V6" s="1">
        <v>18</v>
      </c>
      <c r="W6" s="2">
        <f t="shared" si="5"/>
        <v>27</v>
      </c>
      <c r="BE6" s="1" t="s">
        <v>5</v>
      </c>
      <c r="BF6" s="1">
        <v>1.5</v>
      </c>
    </row>
    <row r="7" spans="1:58" x14ac:dyDescent="0.25">
      <c r="K7" s="15" t="s">
        <v>17</v>
      </c>
      <c r="L7" s="16"/>
      <c r="M7" s="16"/>
      <c r="N7" s="16"/>
      <c r="P7" s="15" t="s">
        <v>17</v>
      </c>
      <c r="Q7" s="16"/>
      <c r="R7" s="16"/>
      <c r="S7" s="16"/>
      <c r="U7" s="15" t="s">
        <v>17</v>
      </c>
      <c r="V7" s="16"/>
      <c r="W7" s="16"/>
      <c r="X7" s="16"/>
      <c r="BE7" s="1" t="s">
        <v>6</v>
      </c>
      <c r="BF7" s="1">
        <v>1.7509999999999999</v>
      </c>
    </row>
    <row r="8" spans="1:58" x14ac:dyDescent="0.25">
      <c r="K8" s="8" t="s">
        <v>1</v>
      </c>
      <c r="L8" s="9" t="s">
        <v>10</v>
      </c>
      <c r="M8" s="8" t="s">
        <v>2</v>
      </c>
      <c r="N8" s="9" t="s">
        <v>12</v>
      </c>
      <c r="P8" s="8" t="s">
        <v>1</v>
      </c>
      <c r="Q8" s="9" t="s">
        <v>10</v>
      </c>
      <c r="R8" s="8" t="s">
        <v>2</v>
      </c>
      <c r="S8" s="9" t="s">
        <v>12</v>
      </c>
      <c r="U8" s="8" t="s">
        <v>1</v>
      </c>
      <c r="V8" s="9" t="s">
        <v>10</v>
      </c>
      <c r="W8" s="8" t="s">
        <v>2</v>
      </c>
      <c r="X8" s="9" t="s">
        <v>12</v>
      </c>
      <c r="BE8" s="1" t="s">
        <v>7</v>
      </c>
      <c r="BF8" s="1">
        <v>2.2999999999999998</v>
      </c>
    </row>
    <row r="9" spans="1:58" x14ac:dyDescent="0.25">
      <c r="K9" s="1" t="s">
        <v>3</v>
      </c>
      <c r="L9" s="1">
        <v>5</v>
      </c>
      <c r="M9" s="2">
        <f>IFERROR(VLOOKUP(K9,$BE$4:$BF$1500,2,)*L9,"Нет такой детали")</f>
        <v>2.5</v>
      </c>
      <c r="N9" s="3">
        <f>SUM(M10:M11)</f>
        <v>39.256999999999998</v>
      </c>
      <c r="P9" s="1" t="s">
        <v>3</v>
      </c>
      <c r="Q9" s="1">
        <v>11</v>
      </c>
      <c r="R9" s="2">
        <f>IFERROR(VLOOKUP(P9,$BE$4:$BF$1500,2,)*Q9,"Нет такой детали")</f>
        <v>5.5</v>
      </c>
      <c r="S9" s="3">
        <f>SUM(R10:R11)</f>
        <v>41.007999999999996</v>
      </c>
      <c r="U9" s="1" t="s">
        <v>3</v>
      </c>
      <c r="V9" s="1">
        <v>11</v>
      </c>
      <c r="W9" s="2">
        <f>IFERROR(VLOOKUP(U9,$BE$4:$BF$1500,2,)*V9,"Нет такой детали")</f>
        <v>5.5</v>
      </c>
      <c r="X9" s="3">
        <f>SUM(W10:W11)</f>
        <v>41.007999999999996</v>
      </c>
      <c r="BE9" s="1"/>
      <c r="BF9" s="1"/>
    </row>
    <row r="10" spans="1:58" x14ac:dyDescent="0.25">
      <c r="K10" s="1" t="s">
        <v>6</v>
      </c>
      <c r="L10" s="1">
        <v>7</v>
      </c>
      <c r="M10" s="2">
        <f t="shared" ref="M10:M11" si="6">IFERROR(VLOOKUP(K10,$BE$4:$BF$1500,2,)*L10,"Нет такой детали")</f>
        <v>12.257</v>
      </c>
      <c r="P10" s="1" t="s">
        <v>6</v>
      </c>
      <c r="Q10" s="1">
        <v>8</v>
      </c>
      <c r="R10" s="2">
        <f t="shared" ref="R10:R11" si="7">IFERROR(VLOOKUP(P10,$BE$4:$BF$1500,2,)*Q10,"Нет такой детали")</f>
        <v>14.007999999999999</v>
      </c>
      <c r="U10" s="1" t="s">
        <v>6</v>
      </c>
      <c r="V10" s="1">
        <v>8</v>
      </c>
      <c r="W10" s="2">
        <f t="shared" ref="W10:W11" si="8">IFERROR(VLOOKUP(U10,$BE$4:$BF$1500,2,)*V10,"Нет такой детали")</f>
        <v>14.007999999999999</v>
      </c>
    </row>
    <row r="11" spans="1:58" x14ac:dyDescent="0.25">
      <c r="K11" s="1" t="s">
        <v>5</v>
      </c>
      <c r="L11" s="1">
        <v>18</v>
      </c>
      <c r="M11" s="2">
        <f t="shared" si="6"/>
        <v>27</v>
      </c>
      <c r="P11" s="1" t="s">
        <v>5</v>
      </c>
      <c r="Q11" s="1">
        <v>18</v>
      </c>
      <c r="R11" s="2">
        <f t="shared" si="7"/>
        <v>27</v>
      </c>
      <c r="U11" s="1" t="s">
        <v>5</v>
      </c>
      <c r="V11" s="1">
        <v>18</v>
      </c>
      <c r="W11" s="2">
        <f t="shared" si="8"/>
        <v>27</v>
      </c>
    </row>
    <row r="12" spans="1:58" ht="15" customHeight="1" x14ac:dyDescent="0.25">
      <c r="P12" s="15" t="s">
        <v>17</v>
      </c>
      <c r="Q12" s="16"/>
      <c r="R12" s="16"/>
      <c r="S12" s="16"/>
      <c r="U12" s="15" t="s">
        <v>17</v>
      </c>
      <c r="V12" s="16"/>
      <c r="W12" s="16"/>
      <c r="X12" s="16"/>
    </row>
    <row r="13" spans="1:58" x14ac:dyDescent="0.25">
      <c r="P13" s="8" t="s">
        <v>1</v>
      </c>
      <c r="Q13" s="9" t="s">
        <v>10</v>
      </c>
      <c r="R13" s="8" t="s">
        <v>2</v>
      </c>
      <c r="S13" s="9" t="s">
        <v>12</v>
      </c>
      <c r="U13" s="8" t="s">
        <v>1</v>
      </c>
      <c r="V13" s="9" t="s">
        <v>10</v>
      </c>
      <c r="W13" s="8" t="s">
        <v>2</v>
      </c>
      <c r="X13" s="9" t="s">
        <v>12</v>
      </c>
    </row>
    <row r="14" spans="1:58" ht="27.75" customHeight="1" x14ac:dyDescent="0.25">
      <c r="P14" s="1" t="s">
        <v>3</v>
      </c>
      <c r="Q14" s="1">
        <v>11</v>
      </c>
      <c r="R14" s="2">
        <f>IFERROR(VLOOKUP(P14,$BE$4:$BF$1500,2,)*Q14,"Нет такой детали")</f>
        <v>5.5</v>
      </c>
      <c r="S14" s="3">
        <f>SUM(R15:R16)</f>
        <v>41.007999999999996</v>
      </c>
      <c r="U14" s="1" t="s">
        <v>3</v>
      </c>
      <c r="V14" s="1">
        <v>11</v>
      </c>
      <c r="W14" s="2">
        <f>IFERROR(VLOOKUP(U14,$BE$4:$BF$1500,2,)*V14,"Нет такой детали")</f>
        <v>5.5</v>
      </c>
      <c r="X14" s="3">
        <f>SUM(W15:W16)</f>
        <v>41.007999999999996</v>
      </c>
    </row>
    <row r="15" spans="1:58" x14ac:dyDescent="0.25">
      <c r="P15" s="1" t="s">
        <v>6</v>
      </c>
      <c r="Q15" s="1">
        <v>8</v>
      </c>
      <c r="R15" s="2">
        <f t="shared" ref="R15:R16" si="9">IFERROR(VLOOKUP(P15,$BE$4:$BF$1500,2,)*Q15,"Нет такой детали")</f>
        <v>14.007999999999999</v>
      </c>
      <c r="U15" s="1" t="s">
        <v>6</v>
      </c>
      <c r="V15" s="1">
        <v>8</v>
      </c>
      <c r="W15" s="2">
        <f t="shared" ref="W15:W16" si="10">IFERROR(VLOOKUP(U15,$BE$4:$BF$1500,2,)*V15,"Нет такой детали")</f>
        <v>14.007999999999999</v>
      </c>
    </row>
    <row r="16" spans="1:58" ht="15.75" thickBot="1" x14ac:dyDescent="0.3">
      <c r="P16" s="1" t="s">
        <v>5</v>
      </c>
      <c r="Q16" s="1">
        <v>18</v>
      </c>
      <c r="R16" s="2">
        <f t="shared" si="9"/>
        <v>27</v>
      </c>
      <c r="U16" s="1" t="s">
        <v>5</v>
      </c>
      <c r="V16" s="1">
        <v>18</v>
      </c>
      <c r="W16" s="2">
        <f t="shared" si="10"/>
        <v>27</v>
      </c>
    </row>
    <row r="17" spans="1:58" ht="15" customHeight="1" x14ac:dyDescent="0.25">
      <c r="A17" s="31" t="s">
        <v>20</v>
      </c>
      <c r="B17" s="31"/>
      <c r="C17" s="31"/>
      <c r="D17" s="31" t="s">
        <v>24</v>
      </c>
      <c r="E17" s="14"/>
      <c r="F17" s="19" t="s">
        <v>22</v>
      </c>
      <c r="G17" s="20"/>
      <c r="H17" s="20"/>
      <c r="I17" s="21"/>
      <c r="K17" s="19" t="s">
        <v>21</v>
      </c>
      <c r="L17" s="20"/>
      <c r="M17" s="32" t="s">
        <v>23</v>
      </c>
      <c r="N17" s="32" t="s">
        <v>13</v>
      </c>
      <c r="P17" s="10"/>
      <c r="Q17" s="10"/>
      <c r="R17" s="10"/>
      <c r="S17" s="10"/>
      <c r="T17" s="11"/>
      <c r="U17" s="10"/>
      <c r="V17" s="10"/>
      <c r="W17" s="10"/>
      <c r="X17" s="10"/>
      <c r="BE17" s="36" t="s">
        <v>8</v>
      </c>
      <c r="BF17" s="37"/>
    </row>
    <row r="18" spans="1:58" x14ac:dyDescent="0.25">
      <c r="A18" s="31"/>
      <c r="B18" s="31"/>
      <c r="C18" s="31"/>
      <c r="D18" s="31"/>
      <c r="E18" s="14"/>
      <c r="F18" s="22"/>
      <c r="G18" s="23"/>
      <c r="H18" s="23"/>
      <c r="I18" s="24"/>
      <c r="K18" s="22"/>
      <c r="L18" s="23"/>
      <c r="M18" s="33"/>
      <c r="N18" s="33"/>
      <c r="P18" s="10"/>
      <c r="Q18" s="10"/>
      <c r="R18" s="10"/>
      <c r="S18" s="10"/>
      <c r="T18" s="11"/>
      <c r="U18" s="10"/>
      <c r="V18" s="10"/>
      <c r="W18" s="10"/>
      <c r="X18" s="10"/>
      <c r="BE18" s="38"/>
      <c r="BF18" s="39"/>
    </row>
    <row r="19" spans="1:58" x14ac:dyDescent="0.25">
      <c r="A19" s="31"/>
      <c r="B19" s="31"/>
      <c r="C19" s="31"/>
      <c r="D19" s="31"/>
      <c r="E19" s="14"/>
      <c r="F19" s="22"/>
      <c r="G19" s="23"/>
      <c r="H19" s="23"/>
      <c r="I19" s="24"/>
      <c r="K19" s="22"/>
      <c r="L19" s="23"/>
      <c r="M19" s="33"/>
      <c r="N19" s="33"/>
      <c r="P19" s="10"/>
      <c r="Q19" s="10"/>
      <c r="R19" s="10"/>
      <c r="S19" s="10"/>
      <c r="T19" s="11"/>
      <c r="U19" s="10"/>
      <c r="V19" s="10"/>
      <c r="W19" s="10"/>
      <c r="X19" s="10"/>
      <c r="BE19" s="38"/>
      <c r="BF19" s="39"/>
    </row>
    <row r="20" spans="1:58" ht="160.5" customHeight="1" thickBot="1" x14ac:dyDescent="0.3">
      <c r="A20" s="31"/>
      <c r="B20" s="31"/>
      <c r="C20" s="31"/>
      <c r="D20" s="31"/>
      <c r="E20" s="14"/>
      <c r="F20" s="25"/>
      <c r="G20" s="26"/>
      <c r="H20" s="26"/>
      <c r="I20" s="27"/>
      <c r="K20" s="22"/>
      <c r="L20" s="23"/>
      <c r="M20" s="33"/>
      <c r="N20" s="33"/>
      <c r="P20" s="10"/>
      <c r="Q20" s="10"/>
      <c r="R20" s="10"/>
      <c r="S20" s="10"/>
      <c r="T20" s="11"/>
      <c r="U20" s="10"/>
      <c r="V20" s="10"/>
      <c r="W20" s="10"/>
      <c r="X20" s="10"/>
      <c r="BE20" s="38"/>
      <c r="BF20" s="39"/>
    </row>
    <row r="21" spans="1:58" x14ac:dyDescent="0.25">
      <c r="K21" s="22"/>
      <c r="L21" s="23"/>
      <c r="M21" s="33"/>
      <c r="N21" s="33"/>
      <c r="P21" s="10"/>
      <c r="Q21" s="10"/>
      <c r="R21" s="10"/>
      <c r="S21" s="10"/>
      <c r="T21" s="11"/>
      <c r="U21" s="10"/>
      <c r="V21" s="10"/>
      <c r="W21" s="10"/>
      <c r="X21" s="10"/>
      <c r="BE21" s="38"/>
      <c r="BF21" s="39"/>
    </row>
    <row r="22" spans="1:58" x14ac:dyDescent="0.25">
      <c r="K22" s="22"/>
      <c r="L22" s="23"/>
      <c r="M22" s="33"/>
      <c r="N22" s="33"/>
      <c r="P22" s="10"/>
      <c r="Q22" s="10"/>
      <c r="R22" s="10"/>
      <c r="S22" s="10"/>
      <c r="T22" s="11"/>
      <c r="U22" s="10"/>
      <c r="V22" s="10"/>
      <c r="W22" s="10"/>
      <c r="X22" s="10"/>
      <c r="BE22" s="38"/>
      <c r="BF22" s="39"/>
    </row>
    <row r="23" spans="1:58" x14ac:dyDescent="0.25">
      <c r="K23" s="22"/>
      <c r="L23" s="23"/>
      <c r="M23" s="33"/>
      <c r="N23" s="33"/>
      <c r="P23" s="10"/>
      <c r="Q23" s="10"/>
      <c r="R23" s="10"/>
      <c r="S23" s="10"/>
      <c r="T23" s="11"/>
      <c r="U23" s="10"/>
      <c r="V23" s="10"/>
      <c r="W23" s="10"/>
      <c r="X23" s="10"/>
      <c r="BE23" s="40"/>
      <c r="BF23" s="41"/>
    </row>
    <row r="24" spans="1:58" ht="15.75" thickBot="1" x14ac:dyDescent="0.3">
      <c r="K24" s="25"/>
      <c r="L24" s="26"/>
      <c r="M24" s="34"/>
      <c r="N24" s="34"/>
      <c r="P24" s="10"/>
      <c r="Q24" s="10"/>
      <c r="R24" s="10"/>
      <c r="S24" s="10"/>
      <c r="T24" s="11"/>
      <c r="U24" s="10"/>
      <c r="V24" s="10"/>
      <c r="W24" s="10"/>
      <c r="X24" s="10"/>
    </row>
  </sheetData>
  <mergeCells count="23">
    <mergeCell ref="BE2:BF2"/>
    <mergeCell ref="BE17:BF23"/>
    <mergeCell ref="A17:C20"/>
    <mergeCell ref="M17:M24"/>
    <mergeCell ref="D17:D20"/>
    <mergeCell ref="K2:N2"/>
    <mergeCell ref="K7:N7"/>
    <mergeCell ref="N17:N24"/>
    <mergeCell ref="K17:L24"/>
    <mergeCell ref="D1:D2"/>
    <mergeCell ref="A1:C2"/>
    <mergeCell ref="K1:N1"/>
    <mergeCell ref="P1:S1"/>
    <mergeCell ref="P2:S2"/>
    <mergeCell ref="P12:S12"/>
    <mergeCell ref="U12:X12"/>
    <mergeCell ref="F1:H2"/>
    <mergeCell ref="I1:I2"/>
    <mergeCell ref="F17:I20"/>
    <mergeCell ref="U1:X1"/>
    <mergeCell ref="U2:X2"/>
    <mergeCell ref="U7:X7"/>
    <mergeCell ref="P7:S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</cp:lastModifiedBy>
  <dcterms:created xsi:type="dcterms:W3CDTF">2015-02-06T19:51:07Z</dcterms:created>
  <dcterms:modified xsi:type="dcterms:W3CDTF">2015-02-06T22:20:13Z</dcterms:modified>
</cp:coreProperties>
</file>