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tabRatio="500"/>
  </bookViews>
  <sheets>
    <sheet name="Тест" sheetId="1" r:id="rId1"/>
    <sheet name="Пробовал сам" sheetId="2" r:id="rId2"/>
  </sheets>
  <externalReferences>
    <externalReference r:id="rId3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G20" i="1"/>
  <c r="F39" i="1"/>
  <c r="G39" i="1"/>
  <c r="F40" i="1"/>
  <c r="G40" i="1"/>
  <c r="F41" i="1"/>
  <c r="G41" i="1"/>
  <c r="F42" i="1"/>
  <c r="G42" i="1"/>
  <c r="F43" i="1"/>
  <c r="G43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28" i="1"/>
  <c r="G28" i="1"/>
  <c r="F29" i="1"/>
  <c r="G29" i="1"/>
  <c r="F30" i="1"/>
  <c r="G30" i="1"/>
  <c r="F31" i="1"/>
  <c r="G31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E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L3" i="2"/>
  <c r="L4" i="2"/>
  <c r="L5" i="2"/>
  <c r="M5" i="2"/>
  <c r="M4" i="2"/>
  <c r="M3" i="2"/>
  <c r="A1" i="2"/>
</calcChain>
</file>

<file path=xl/sharedStrings.xml><?xml version="1.0" encoding="utf-8"?>
<sst xmlns="http://schemas.openxmlformats.org/spreadsheetml/2006/main" count="139" uniqueCount="39">
  <si>
    <t>Артикул</t>
  </si>
  <si>
    <t>А0001</t>
  </si>
  <si>
    <t>А0002</t>
  </si>
  <si>
    <t>А0003</t>
  </si>
  <si>
    <t>А0004</t>
  </si>
  <si>
    <t>А0004а</t>
  </si>
  <si>
    <t>А0005</t>
  </si>
  <si>
    <t>А0005а</t>
  </si>
  <si>
    <t>А0005б</t>
  </si>
  <si>
    <t>А0005в</t>
  </si>
  <si>
    <t>А0006</t>
  </si>
  <si>
    <t>А0006а</t>
  </si>
  <si>
    <t>А0006б</t>
  </si>
  <si>
    <t>А0007</t>
  </si>
  <si>
    <t>А0008а</t>
  </si>
  <si>
    <t>А0008б</t>
  </si>
  <si>
    <t>А0009а</t>
  </si>
  <si>
    <t>А0009б</t>
  </si>
  <si>
    <t>А0009в</t>
  </si>
  <si>
    <t>25 27 29</t>
  </si>
  <si>
    <t>23 25 27 29 31</t>
  </si>
  <si>
    <t>25 27 29 31</t>
  </si>
  <si>
    <t>25</t>
  </si>
  <si>
    <t>29</t>
  </si>
  <si>
    <t>27</t>
  </si>
  <si>
    <t>23-25 25-27 27-29</t>
  </si>
  <si>
    <t xml:space="preserve">12-14см 14-16см 16-18см </t>
  </si>
  <si>
    <t>Размер</t>
  </si>
  <si>
    <t>Кол-во единиц в упаковке</t>
  </si>
  <si>
    <t>То что есть</t>
  </si>
  <si>
    <t>То, что хотелось бы видеть</t>
  </si>
  <si>
    <t>23</t>
  </si>
  <si>
    <t>31</t>
  </si>
  <si>
    <t>Размер в виде атрибута</t>
  </si>
  <si>
    <t>1.Разбил значения одной ячейки в несколько отдельных</t>
  </si>
  <si>
    <t xml:space="preserve">2.Попытался использовать формулу для переноса значений из строк в столбик друг за другом, но при использовании в поле Артикул значения А0001 и тд, формула не считает. Если поменять на цифру 1 , то срабатывает. </t>
  </si>
  <si>
    <t>1.Столбец  E содержит заменяющийся Артикул, если значения в столбцов B и С занесены, то следующий артикул.</t>
  </si>
  <si>
    <t>2.Столбец  F содержит не меняющееся значение (Размер:radio или Количество:select). Например 3и размера из B3 занесены, сследующая строка Количество и значение из С3.</t>
  </si>
  <si>
    <t>3.Столбец G содержит разделенные по строчно значение размеров столбец B и количества столбец С привязанные к артикулу.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</si>
</sst>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0"/>
      <color indexed="8"/>
      <name val="Arial"/>
    </font>
    <font>
      <sz val="10"/>
      <color rgb="FF000000"/>
      <name val="Arial"/>
    </font>
    <font>
      <sz val="10"/>
      <color indexed="8"/>
      <name val="Arial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Liberation Sans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NumberFormat="1"/>
    <xf numFmtId="0" fontId="7" fillId="3" borderId="0" xfId="0" applyNumberFormat="1" applyFont="1" applyFill="1"/>
    <xf numFmtId="0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8" fillId="0" borderId="0" xfId="0" applyNumberFormat="1" applyFont="1" applyAlignment="1">
      <alignment horizontal="center"/>
    </xf>
    <xf numFmtId="49" fontId="10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78">
    <cellStyle name="Excel Built-in Normal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andervlasov\Downloads\ERA\Work-Zilla\Prices_ERA_Teks%20(&#1074;&#1077;&#1088;&#1089;&#1080;&#1103;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roduction"/>
      <sheetName val="Attributes CSV"/>
      <sheetName val="Атрибуты"/>
      <sheetName val="Цены"/>
    </sheetNames>
    <sheetDataSet>
      <sheetData sheetId="0">
        <row r="1">
          <cell r="A1" t="str">
            <v>Артикул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activeCell="H1" sqref="H1:H1048576"/>
    </sheetView>
  </sheetViews>
  <sheetFormatPr defaultColWidth="11" defaultRowHeight="15.75"/>
  <cols>
    <col min="1" max="1" width="9.375" style="6" customWidth="1"/>
    <col min="2" max="2" width="17.625" style="7" customWidth="1"/>
    <col min="3" max="3" width="11.625" style="6" customWidth="1"/>
    <col min="5" max="5" width="11" style="12"/>
    <col min="6" max="6" width="15.875" customWidth="1"/>
    <col min="7" max="7" width="11" style="12"/>
    <col min="9" max="9" width="82" customWidth="1"/>
  </cols>
  <sheetData>
    <row r="1" spans="1:9">
      <c r="A1" s="18" t="s">
        <v>29</v>
      </c>
      <c r="B1" s="19"/>
      <c r="C1" s="19"/>
      <c r="F1" s="12"/>
      <c r="I1" s="11" t="s">
        <v>30</v>
      </c>
    </row>
    <row r="2" spans="1:9" ht="38.25">
      <c r="A2" s="1" t="s">
        <v>0</v>
      </c>
      <c r="B2" s="3" t="s">
        <v>27</v>
      </c>
      <c r="C2" s="1" t="s">
        <v>28</v>
      </c>
      <c r="I2" s="10" t="s">
        <v>36</v>
      </c>
    </row>
    <row r="3" spans="1:9" ht="31.5">
      <c r="A3" s="2" t="s">
        <v>1</v>
      </c>
      <c r="B3" s="4" t="s">
        <v>19</v>
      </c>
      <c r="C3" s="5">
        <v>10</v>
      </c>
      <c r="E3" s="13" t="str">
        <f>A3</f>
        <v>А0001</v>
      </c>
      <c r="F3" s="15" t="str">
        <f>IF(E3&lt;&gt;E4,"Количество:select","Размер:radio")</f>
        <v>Размер:radio</v>
      </c>
      <c r="G3" s="16" t="str">
        <f>IF(E3&lt;&gt;E4,VLOOKUP(E3,A$3:C$20,3,0),TRIM(LEFTB(SUBSTITUTE(MID(VLOOKUP(E3,A$3:B$20,2,0),SEARCH("\",SUBSTITUTE(" "&amp;VLOOKUP(E3,A$3:B$20,2,0)," ","\",COUNTIF(E$3:E3,E3))),15)," ","              "),15)))</f>
        <v>25</v>
      </c>
      <c r="I3" s="10" t="s">
        <v>37</v>
      </c>
    </row>
    <row r="4" spans="1:9" ht="31.5">
      <c r="A4" s="2" t="s">
        <v>2</v>
      </c>
      <c r="B4" s="4" t="s">
        <v>20</v>
      </c>
      <c r="C4" s="5">
        <v>10</v>
      </c>
      <c r="E4" s="14" t="str">
        <f>IFERROR(IF(COUNTIF(E$3:E3,E3)=(LEN(TRIM(VLOOKUP(E3,A$3:B$20,2,0)))-LEN(SUBSTITUTE(VLOOKUP(E3,A$3:B$20,2,0)," ",))+2),INDEX(A$3:A$20,MATCH(E3,A$3:A$20,0)+1),E3),"")</f>
        <v>А0001</v>
      </c>
      <c r="F4" s="15" t="str">
        <f t="shared" ref="F4:F67" si="0">IF(E4&lt;&gt;E5,"Количество:select","Размер:radio")</f>
        <v>Размер:radio</v>
      </c>
      <c r="G4" s="16" t="str">
        <f>IF(E4&lt;&gt;E5,VLOOKUP(E4,A$3:C$20,3,0),TRIM(LEFTB(SUBSTITUTE(MID(VLOOKUP(E4,A$3:B$20,2,0),SEARCH("\",SUBSTITUTE(" "&amp;VLOOKUP(E4,A$3:B$20,2,0)," ","\",COUNTIF(E$3:E4,E4))),15)," ","              "),15)))</f>
        <v>27</v>
      </c>
      <c r="I4" s="10" t="s">
        <v>38</v>
      </c>
    </row>
    <row r="5" spans="1:9">
      <c r="A5" s="2" t="s">
        <v>3</v>
      </c>
      <c r="B5" s="4" t="s">
        <v>25</v>
      </c>
      <c r="C5" s="5">
        <v>5</v>
      </c>
      <c r="E5" s="14" t="str">
        <f>IFERROR(IF(COUNTIF(E$3:E4,E4)=(LEN(TRIM(VLOOKUP(E4,A$3:B$20,2,0)))-LEN(SUBSTITUTE(VLOOKUP(E4,A$3:B$20,2,0)," ",))+2),INDEX(A$3:A$20,MATCH(E4,A$3:A$20,0)+1),E4),"")</f>
        <v>А0001</v>
      </c>
      <c r="F5" s="15" t="str">
        <f t="shared" si="0"/>
        <v>Размер:radio</v>
      </c>
      <c r="G5" s="16" t="str">
        <f>IF(E5&lt;&gt;E6,VLOOKUP(E5,A$3:C$20,3,0),TRIM(LEFTB(SUBSTITUTE(MID(VLOOKUP(E5,A$3:B$20,2,0),SEARCH("\",SUBSTITUTE(" "&amp;VLOOKUP(E5,A$3:B$20,2,0)," ","\",COUNTIF(E$3:E5,E5))),15)," ","              "),15)))</f>
        <v>29</v>
      </c>
    </row>
    <row r="6" spans="1:9" ht="25.5">
      <c r="A6" s="2" t="s">
        <v>4</v>
      </c>
      <c r="B6" s="17" t="s">
        <v>26</v>
      </c>
      <c r="C6" s="5">
        <v>12</v>
      </c>
      <c r="E6" s="14" t="str">
        <f>IFERROR(IF(COUNTIF(E$3:E5,E5)=(LEN(TRIM(VLOOKUP(E5,A$3:B$20,2,0)))-LEN(SUBSTITUTE(VLOOKUP(E5,A$3:B$20,2,0)," ",))+2),INDEX(A$3:A$20,MATCH(E5,A$3:A$20,0)+1),E5),"")</f>
        <v>А0001</v>
      </c>
      <c r="F6" s="15" t="str">
        <f t="shared" si="0"/>
        <v>Количество:select</v>
      </c>
      <c r="G6" s="16">
        <f>IF(E6&lt;&gt;E7,VLOOKUP(E6,A$3:C$20,3,0),TRIM(LEFTB(SUBSTITUTE(MID(VLOOKUP(E6,A$3:B$20,2,0),SEARCH("\",SUBSTITUTE(" "&amp;VLOOKUP(E6,A$3:B$20,2,0)," ","\",COUNTIF(E$3:E6,E6))),15)," ","              "),15)))</f>
        <v>10</v>
      </c>
    </row>
    <row r="7" spans="1:9">
      <c r="A7" s="2" t="s">
        <v>5</v>
      </c>
      <c r="B7" s="4" t="s">
        <v>21</v>
      </c>
      <c r="C7" s="5">
        <v>10</v>
      </c>
      <c r="E7" s="14" t="str">
        <f>IFERROR(IF(COUNTIF(E$3:E6,E6)=(LEN(TRIM(VLOOKUP(E6,A$3:B$20,2,0)))-LEN(SUBSTITUTE(VLOOKUP(E6,A$3:B$20,2,0)," ",))+2),INDEX(A$3:A$20,MATCH(E6,A$3:A$20,0)+1),E6),"")</f>
        <v>А0002</v>
      </c>
      <c r="F7" s="15" t="str">
        <f t="shared" si="0"/>
        <v>Размер:radio</v>
      </c>
      <c r="G7" s="16" t="str">
        <f>IF(E7&lt;&gt;E8,VLOOKUP(E7,A$3:C$20,3,0),TRIM(LEFTB(SUBSTITUTE(MID(VLOOKUP(E7,A$3:B$20,2,0),SEARCH("\",SUBSTITUTE(" "&amp;VLOOKUP(E7,A$3:B$20,2,0)," ","\",COUNTIF(E$3:E7,E7))),15)," ","              "),15)))</f>
        <v>23</v>
      </c>
    </row>
    <row r="8" spans="1:9">
      <c r="A8" s="2" t="s">
        <v>6</v>
      </c>
      <c r="B8" s="4" t="s">
        <v>21</v>
      </c>
      <c r="C8" s="5">
        <v>10</v>
      </c>
      <c r="E8" s="14" t="str">
        <f>IFERROR(IF(COUNTIF(E$3:E7,E7)=(LEN(TRIM(VLOOKUP(E7,A$3:B$20,2,0)))-LEN(SUBSTITUTE(VLOOKUP(E7,A$3:B$20,2,0)," ",))+2),INDEX(A$3:A$20,MATCH(E7,A$3:A$20,0)+1),E7),"")</f>
        <v>А0002</v>
      </c>
      <c r="F8" s="15" t="str">
        <f t="shared" si="0"/>
        <v>Размер:radio</v>
      </c>
      <c r="G8" s="16" t="str">
        <f>IF(E8&lt;&gt;E9,VLOOKUP(E8,A$3:C$20,3,0),TRIM(LEFTB(SUBSTITUTE(MID(VLOOKUP(E8,A$3:B$20,2,0),SEARCH("\",SUBSTITUTE(" "&amp;VLOOKUP(E8,A$3:B$20,2,0)," ","\",COUNTIF(E$3:E8,E8))),15)," ","              "),15)))</f>
        <v>25</v>
      </c>
    </row>
    <row r="9" spans="1:9">
      <c r="A9" s="2" t="s">
        <v>7</v>
      </c>
      <c r="B9" s="4" t="s">
        <v>21</v>
      </c>
      <c r="C9" s="5">
        <v>10</v>
      </c>
      <c r="E9" s="14" t="str">
        <f>IFERROR(IF(COUNTIF(E$3:E8,E8)=(LEN(TRIM(VLOOKUP(E8,A$3:B$20,2,0)))-LEN(SUBSTITUTE(VLOOKUP(E8,A$3:B$20,2,0)," ",))+2),INDEX(A$3:A$20,MATCH(E8,A$3:A$20,0)+1),E8),"")</f>
        <v>А0002</v>
      </c>
      <c r="F9" s="15" t="str">
        <f t="shared" si="0"/>
        <v>Размер:radio</v>
      </c>
      <c r="G9" s="16" t="str">
        <f>IF(E9&lt;&gt;E10,VLOOKUP(E9,A$3:C$20,3,0),TRIM(LEFTB(SUBSTITUTE(MID(VLOOKUP(E9,A$3:B$20,2,0),SEARCH("\",SUBSTITUTE(" "&amp;VLOOKUP(E9,A$3:B$20,2,0)," ","\",COUNTIF(E$3:E9,E9))),15)," ","              "),15)))</f>
        <v>27</v>
      </c>
    </row>
    <row r="10" spans="1:9">
      <c r="A10" s="2" t="s">
        <v>8</v>
      </c>
      <c r="B10" s="4" t="s">
        <v>21</v>
      </c>
      <c r="C10" s="5">
        <v>10</v>
      </c>
      <c r="E10" s="14" t="str">
        <f>IFERROR(IF(COUNTIF(E$3:E9,E9)=(LEN(TRIM(VLOOKUP(E9,A$3:B$20,2,0)))-LEN(SUBSTITUTE(VLOOKUP(E9,A$3:B$20,2,0)," ",))+2),INDEX(A$3:A$20,MATCH(E9,A$3:A$20,0)+1),E9),"")</f>
        <v>А0002</v>
      </c>
      <c r="F10" s="15" t="str">
        <f t="shared" si="0"/>
        <v>Размер:radio</v>
      </c>
      <c r="G10" s="16" t="str">
        <f>IF(E10&lt;&gt;E11,VLOOKUP(E10,A$3:C$20,3,0),TRIM(LEFTB(SUBSTITUTE(MID(VLOOKUP(E10,A$3:B$20,2,0),SEARCH("\",SUBSTITUTE(" "&amp;VLOOKUP(E10,A$3:B$20,2,0)," ","\",COUNTIF(E$3:E10,E10))),15)," ","              "),15)))</f>
        <v>29</v>
      </c>
    </row>
    <row r="11" spans="1:9">
      <c r="A11" s="2" t="s">
        <v>9</v>
      </c>
      <c r="B11" s="4" t="s">
        <v>21</v>
      </c>
      <c r="C11" s="5">
        <v>10</v>
      </c>
      <c r="E11" s="14" t="str">
        <f>IFERROR(IF(COUNTIF(E$3:E10,E10)=(LEN(TRIM(VLOOKUP(E10,A$3:B$20,2,0)))-LEN(SUBSTITUTE(VLOOKUP(E10,A$3:B$20,2,0)," ",))+2),INDEX(A$3:A$20,MATCH(E10,A$3:A$20,0)+1),E10),"")</f>
        <v>А0002</v>
      </c>
      <c r="F11" s="15" t="str">
        <f t="shared" si="0"/>
        <v>Размер:radio</v>
      </c>
      <c r="G11" s="16" t="str">
        <f>IF(E11&lt;&gt;E12,VLOOKUP(E11,A$3:C$20,3,0),TRIM(LEFTB(SUBSTITUTE(MID(VLOOKUP(E11,A$3:B$20,2,0),SEARCH("\",SUBSTITUTE(" "&amp;VLOOKUP(E11,A$3:B$20,2,0)," ","\",COUNTIF(E$3:E11,E11))),15)," ","              "),15)))</f>
        <v>31</v>
      </c>
    </row>
    <row r="12" spans="1:9">
      <c r="A12" s="2" t="s">
        <v>10</v>
      </c>
      <c r="B12" s="4" t="s">
        <v>21</v>
      </c>
      <c r="C12" s="5">
        <v>10</v>
      </c>
      <c r="E12" s="14" t="str">
        <f>IFERROR(IF(COUNTIF(E$3:E11,E11)=(LEN(TRIM(VLOOKUP(E11,A$3:B$20,2,0)))-LEN(SUBSTITUTE(VLOOKUP(E11,A$3:B$20,2,0)," ",))+2),INDEX(A$3:A$20,MATCH(E11,A$3:A$20,0)+1),E11),"")</f>
        <v>А0002</v>
      </c>
      <c r="F12" s="15" t="str">
        <f t="shared" si="0"/>
        <v>Количество:select</v>
      </c>
      <c r="G12" s="16">
        <f>IF(E12&lt;&gt;E13,VLOOKUP(E12,A$3:C$20,3,0),TRIM(LEFTB(SUBSTITUTE(MID(VLOOKUP(E12,A$3:B$20,2,0),SEARCH("\",SUBSTITUTE(" "&amp;VLOOKUP(E12,A$3:B$20,2,0)," ","\",COUNTIF(E$3:E12,E12))),15)," ","              "),15)))</f>
        <v>10</v>
      </c>
    </row>
    <row r="13" spans="1:9">
      <c r="A13" s="2" t="s">
        <v>11</v>
      </c>
      <c r="B13" s="4" t="s">
        <v>21</v>
      </c>
      <c r="C13" s="5">
        <v>10</v>
      </c>
      <c r="E13" s="14" t="str">
        <f>IFERROR(IF(COUNTIF(E$3:E12,E12)=(LEN(TRIM(VLOOKUP(E12,A$3:B$20,2,0)))-LEN(SUBSTITUTE(VLOOKUP(E12,A$3:B$20,2,0)," ",))+2),INDEX(A$3:A$20,MATCH(E12,A$3:A$20,0)+1),E12),"")</f>
        <v>А0003</v>
      </c>
      <c r="F13" s="15" t="str">
        <f t="shared" si="0"/>
        <v>Размер:radio</v>
      </c>
      <c r="G13" s="16" t="str">
        <f>IF(E13&lt;&gt;E14,VLOOKUP(E13,A$3:C$20,3,0),TRIM(LEFTB(SUBSTITUTE(MID(VLOOKUP(E13,A$3:B$20,2,0),SEARCH("\",SUBSTITUTE(" "&amp;VLOOKUP(E13,A$3:B$20,2,0)," ","\",COUNTIF(E$3:E13,E13))),15)," ","              "),15)))</f>
        <v>23-25</v>
      </c>
    </row>
    <row r="14" spans="1:9">
      <c r="A14" s="2" t="s">
        <v>12</v>
      </c>
      <c r="B14" s="4" t="s">
        <v>21</v>
      </c>
      <c r="C14" s="5">
        <v>10</v>
      </c>
      <c r="E14" s="14" t="str">
        <f>IFERROR(IF(COUNTIF(E$3:E13,E13)=(LEN(TRIM(VLOOKUP(E13,A$3:B$20,2,0)))-LEN(SUBSTITUTE(VLOOKUP(E13,A$3:B$20,2,0)," ",))+2),INDEX(A$3:A$20,MATCH(E13,A$3:A$20,0)+1),E13),"")</f>
        <v>А0003</v>
      </c>
      <c r="F14" s="15" t="str">
        <f t="shared" si="0"/>
        <v>Размер:radio</v>
      </c>
      <c r="G14" s="16" t="str">
        <f>IF(E14&lt;&gt;E15,VLOOKUP(E14,A$3:C$20,3,0),TRIM(LEFTB(SUBSTITUTE(MID(VLOOKUP(E14,A$3:B$20,2,0),SEARCH("\",SUBSTITUTE(" "&amp;VLOOKUP(E14,A$3:B$20,2,0)," ","\",COUNTIF(E$3:E14,E14))),15)," ","              "),15)))</f>
        <v>25-27</v>
      </c>
    </row>
    <row r="15" spans="1:9">
      <c r="A15" s="2" t="s">
        <v>13</v>
      </c>
      <c r="B15" s="4" t="s">
        <v>20</v>
      </c>
      <c r="C15" s="5">
        <v>10</v>
      </c>
      <c r="E15" s="14" t="str">
        <f>IFERROR(IF(COUNTIF(E$3:E14,E14)=(LEN(TRIM(VLOOKUP(E14,A$3:B$20,2,0)))-LEN(SUBSTITUTE(VLOOKUP(E14,A$3:B$20,2,0)," ",))+2),INDEX(A$3:A$20,MATCH(E14,A$3:A$20,0)+1),E14),"")</f>
        <v>А0003</v>
      </c>
      <c r="F15" s="15" t="str">
        <f t="shared" si="0"/>
        <v>Размер:radio</v>
      </c>
      <c r="G15" s="16" t="str">
        <f>IF(E15&lt;&gt;E16,VLOOKUP(E15,A$3:C$20,3,0),TRIM(LEFTB(SUBSTITUTE(MID(VLOOKUP(E15,A$3:B$20,2,0),SEARCH("\",SUBSTITUTE(" "&amp;VLOOKUP(E15,A$3:B$20,2,0)," ","\",COUNTIF(E$3:E15,E15))),15)," ","              "),15)))</f>
        <v>27-29</v>
      </c>
    </row>
    <row r="16" spans="1:9">
      <c r="A16" s="2" t="s">
        <v>14</v>
      </c>
      <c r="B16" s="4" t="s">
        <v>21</v>
      </c>
      <c r="C16" s="5">
        <v>10</v>
      </c>
      <c r="E16" s="14" t="str">
        <f>IFERROR(IF(COUNTIF(E$3:E15,E15)=(LEN(TRIM(VLOOKUP(E15,A$3:B$20,2,0)))-LEN(SUBSTITUTE(VLOOKUP(E15,A$3:B$20,2,0)," ",))+2),INDEX(A$3:A$20,MATCH(E15,A$3:A$20,0)+1),E15),"")</f>
        <v>А0003</v>
      </c>
      <c r="F16" s="15" t="str">
        <f t="shared" si="0"/>
        <v>Количество:select</v>
      </c>
      <c r="G16" s="16">
        <f>IF(E16&lt;&gt;E17,VLOOKUP(E16,A$3:C$20,3,0),TRIM(LEFTB(SUBSTITUTE(MID(VLOOKUP(E16,A$3:B$20,2,0),SEARCH("\",SUBSTITUTE(" "&amp;VLOOKUP(E16,A$3:B$20,2,0)," ","\",COUNTIF(E$3:E16,E16))),15)," ","              "),15)))</f>
        <v>5</v>
      </c>
    </row>
    <row r="17" spans="1:7">
      <c r="A17" s="2" t="s">
        <v>15</v>
      </c>
      <c r="B17" s="4" t="s">
        <v>21</v>
      </c>
      <c r="C17" s="5">
        <v>10</v>
      </c>
      <c r="E17" s="14" t="str">
        <f>IFERROR(IF(COUNTIF(E$3:E16,E16)=(LEN(TRIM(VLOOKUP(E16,A$3:B$20,2,0)))-LEN(SUBSTITUTE(VLOOKUP(E16,A$3:B$20,2,0)," ",))+2),INDEX(A$3:A$20,MATCH(E16,A$3:A$20,0)+1),E16),"")</f>
        <v>А0004</v>
      </c>
      <c r="F17" s="15" t="str">
        <f t="shared" si="0"/>
        <v>Размер:radio</v>
      </c>
      <c r="G17" s="16" t="str">
        <f>IF(E17&lt;&gt;E18,VLOOKUP(E17,A$3:C$20,3,0),TRIM(LEFTB(SUBSTITUTE(MID(VLOOKUP(E17,A$3:B$20,2,0),SEARCH("\",SUBSTITUTE(" "&amp;VLOOKUP(E17,A$3:B$20,2,0)," ","\",COUNTIF(E$3:E17,E17))),15)," ","              "),15)))</f>
        <v>12-14см</v>
      </c>
    </row>
    <row r="18" spans="1:7">
      <c r="A18" s="2" t="s">
        <v>16</v>
      </c>
      <c r="B18" s="4" t="s">
        <v>21</v>
      </c>
      <c r="C18" s="5">
        <v>10</v>
      </c>
      <c r="E18" s="14" t="str">
        <f>IFERROR(IF(COUNTIF(E$3:E17,E17)=(LEN(TRIM(VLOOKUP(E17,A$3:B$20,2,0)))-LEN(SUBSTITUTE(VLOOKUP(E17,A$3:B$20,2,0)," ",))+2),INDEX(A$3:A$20,MATCH(E17,A$3:A$20,0)+1),E17),"")</f>
        <v>А0004</v>
      </c>
      <c r="F18" s="15" t="str">
        <f t="shared" si="0"/>
        <v>Размер:radio</v>
      </c>
      <c r="G18" s="16" t="str">
        <f>IF(E18&lt;&gt;E19,VLOOKUP(E18,A$3:C$20,3,0),TRIM(LEFTB(SUBSTITUTE(MID(VLOOKUP(E18,A$3:B$20,2,0),SEARCH("\",SUBSTITUTE(" "&amp;VLOOKUP(E18,A$3:B$20,2,0)," ","\",COUNTIF(E$3:E18,E18))),15)," ","              "),15)))</f>
        <v>14-16см</v>
      </c>
    </row>
    <row r="19" spans="1:7">
      <c r="A19" s="2" t="s">
        <v>17</v>
      </c>
      <c r="B19" s="4" t="s">
        <v>21</v>
      </c>
      <c r="C19" s="5">
        <v>10</v>
      </c>
      <c r="E19" s="14" t="str">
        <f>IFERROR(IF(COUNTIF(E$3:E18,E18)=(LEN(TRIM(VLOOKUP(E18,A$3:B$20,2,0)))-LEN(SUBSTITUTE(VLOOKUP(E18,A$3:B$20,2,0)," ",))+2),INDEX(A$3:A$20,MATCH(E18,A$3:A$20,0)+1),E18),"")</f>
        <v>А0004</v>
      </c>
      <c r="F19" s="15" t="str">
        <f t="shared" si="0"/>
        <v>Размер:radio</v>
      </c>
      <c r="G19" s="16" t="str">
        <f>IF(E19&lt;&gt;E20,VLOOKUP(E19,A$3:C$20,3,0),TRIM(LEFTB(SUBSTITUTE(MID(VLOOKUP(E19,A$3:B$20,2,0),SEARCH("\",SUBSTITUTE(" "&amp;VLOOKUP(E19,A$3:B$20,2,0)," ","\",COUNTIF(E$3:E19,E19))),15)," ","              "),15)))</f>
        <v>16-18см</v>
      </c>
    </row>
    <row r="20" spans="1:7">
      <c r="A20" s="2" t="s">
        <v>18</v>
      </c>
      <c r="B20" s="4" t="s">
        <v>21</v>
      </c>
      <c r="C20" s="5">
        <v>10</v>
      </c>
      <c r="E20" s="14" t="str">
        <f>IFERROR(IF(COUNTIF(E$3:E19,E19)=(LEN(TRIM(VLOOKUP(E19,A$3:B$20,2,0)))-LEN(SUBSTITUTE(VLOOKUP(E19,A$3:B$20,2,0)," ",))+2),INDEX(A$3:A$20,MATCH(E19,A$3:A$20,0)+1),E19),"")</f>
        <v>А0004</v>
      </c>
      <c r="F20" s="15" t="str">
        <f t="shared" si="0"/>
        <v>Количество:select</v>
      </c>
      <c r="G20" s="16">
        <f>IF(E20&lt;&gt;E21,VLOOKUP(E20,A$3:C$20,3,0),TRIM(LEFTB(SUBSTITUTE(MID(VLOOKUP(E20,A$3:B$20,2,0),SEARCH("\",SUBSTITUTE(" "&amp;VLOOKUP(E20,A$3:B$20,2,0)," ","\",COUNTIF(E$3:E20,E20))),15)," ","              "),15)))</f>
        <v>12</v>
      </c>
    </row>
    <row r="21" spans="1:7">
      <c r="E21" s="14" t="str">
        <f>IFERROR(IF(COUNTIF(E$3:E20,E20)=(LEN(TRIM(VLOOKUP(E20,A$3:B$20,2,0)))-LEN(SUBSTITUTE(VLOOKUP(E20,A$3:B$20,2,0)," ",))+2),INDEX(A$3:A$20,MATCH(E20,A$3:A$20,0)+1),E20),"")</f>
        <v>А0004а</v>
      </c>
      <c r="F21" s="15" t="str">
        <f t="shared" si="0"/>
        <v>Размер:radio</v>
      </c>
      <c r="G21" s="16" t="str">
        <f>IF(E21&lt;&gt;E22,VLOOKUP(E21,A$3:C$20,3,0),TRIM(LEFTB(SUBSTITUTE(MID(VLOOKUP(E21,A$3:B$20,2,0),SEARCH("\",SUBSTITUTE(" "&amp;VLOOKUP(E21,A$3:B$20,2,0)," ","\",COUNTIF(E$3:E21,E21))),15)," ","              "),15)))</f>
        <v>25</v>
      </c>
    </row>
    <row r="22" spans="1:7">
      <c r="E22" s="14" t="str">
        <f>IFERROR(IF(COUNTIF(E$3:E21,E21)=(LEN(TRIM(VLOOKUP(E21,A$3:B$20,2,0)))-LEN(SUBSTITUTE(VLOOKUP(E21,A$3:B$20,2,0)," ",))+2),INDEX(A$3:A$20,MATCH(E21,A$3:A$20,0)+1),E21),"")</f>
        <v>А0004а</v>
      </c>
      <c r="F22" s="15" t="str">
        <f t="shared" si="0"/>
        <v>Размер:radio</v>
      </c>
      <c r="G22" s="16" t="str">
        <f>IF(E22&lt;&gt;E23,VLOOKUP(E22,A$3:C$20,3,0),TRIM(LEFTB(SUBSTITUTE(MID(VLOOKUP(E22,A$3:B$20,2,0),SEARCH("\",SUBSTITUTE(" "&amp;VLOOKUP(E22,A$3:B$20,2,0)," ","\",COUNTIF(E$3:E22,E22))),15)," ","              "),15)))</f>
        <v>27</v>
      </c>
    </row>
    <row r="23" spans="1:7">
      <c r="E23" s="14" t="str">
        <f>IFERROR(IF(COUNTIF(E$3:E22,E22)=(LEN(TRIM(VLOOKUP(E22,A$3:B$20,2,0)))-LEN(SUBSTITUTE(VLOOKUP(E22,A$3:B$20,2,0)," ",))+2),INDEX(A$3:A$20,MATCH(E22,A$3:A$20,0)+1),E22),"")</f>
        <v>А0004а</v>
      </c>
      <c r="F23" s="15" t="str">
        <f t="shared" si="0"/>
        <v>Размер:radio</v>
      </c>
      <c r="G23" s="16" t="str">
        <f>IF(E23&lt;&gt;E24,VLOOKUP(E23,A$3:C$20,3,0),TRIM(LEFTB(SUBSTITUTE(MID(VLOOKUP(E23,A$3:B$20,2,0),SEARCH("\",SUBSTITUTE(" "&amp;VLOOKUP(E23,A$3:B$20,2,0)," ","\",COUNTIF(E$3:E23,E23))),15)," ","              "),15)))</f>
        <v>29</v>
      </c>
    </row>
    <row r="24" spans="1:7">
      <c r="E24" s="14" t="str">
        <f>IFERROR(IF(COUNTIF(E$3:E23,E23)=(LEN(TRIM(VLOOKUP(E23,A$3:B$20,2,0)))-LEN(SUBSTITUTE(VLOOKUP(E23,A$3:B$20,2,0)," ",))+2),INDEX(A$3:A$20,MATCH(E23,A$3:A$20,0)+1),E23),"")</f>
        <v>А0004а</v>
      </c>
      <c r="F24" s="15" t="str">
        <f t="shared" si="0"/>
        <v>Размер:radio</v>
      </c>
      <c r="G24" s="16" t="str">
        <f>IF(E24&lt;&gt;E25,VLOOKUP(E24,A$3:C$20,3,0),TRIM(LEFTB(SUBSTITUTE(MID(VLOOKUP(E24,A$3:B$20,2,0),SEARCH("\",SUBSTITUTE(" "&amp;VLOOKUP(E24,A$3:B$20,2,0)," ","\",COUNTIF(E$3:E24,E24))),15)," ","              "),15)))</f>
        <v>31</v>
      </c>
    </row>
    <row r="25" spans="1:7">
      <c r="E25" s="14" t="str">
        <f>IFERROR(IF(COUNTIF(E$3:E24,E24)=(LEN(TRIM(VLOOKUP(E24,A$3:B$20,2,0)))-LEN(SUBSTITUTE(VLOOKUP(E24,A$3:B$20,2,0)," ",))+2),INDEX(A$3:A$20,MATCH(E24,A$3:A$20,0)+1),E24),"")</f>
        <v>А0004а</v>
      </c>
      <c r="F25" s="15" t="str">
        <f t="shared" si="0"/>
        <v>Количество:select</v>
      </c>
      <c r="G25" s="16">
        <f>IF(E25&lt;&gt;E26,VLOOKUP(E25,A$3:C$20,3,0),TRIM(LEFTB(SUBSTITUTE(MID(VLOOKUP(E25,A$3:B$20,2,0),SEARCH("\",SUBSTITUTE(" "&amp;VLOOKUP(E25,A$3:B$20,2,0)," ","\",COUNTIF(E$3:E25,E25))),15)," ","              "),15)))</f>
        <v>10</v>
      </c>
    </row>
    <row r="26" spans="1:7">
      <c r="E26" s="14" t="str">
        <f>IFERROR(IF(COUNTIF(E$3:E25,E25)=(LEN(TRIM(VLOOKUP(E25,A$3:B$20,2,0)))-LEN(SUBSTITUTE(VLOOKUP(E25,A$3:B$20,2,0)," ",))+2),INDEX(A$3:A$20,MATCH(E25,A$3:A$20,0)+1),E25),"")</f>
        <v>А0005</v>
      </c>
      <c r="F26" s="15" t="str">
        <f t="shared" si="0"/>
        <v>Размер:radio</v>
      </c>
      <c r="G26" s="16" t="str">
        <f>IF(E26&lt;&gt;E27,VLOOKUP(E26,A$3:C$20,3,0),TRIM(LEFTB(SUBSTITUTE(MID(VLOOKUP(E26,A$3:B$20,2,0),SEARCH("\",SUBSTITUTE(" "&amp;VLOOKUP(E26,A$3:B$20,2,0)," ","\",COUNTIF(E$3:E26,E26))),15)," ","              "),15)))</f>
        <v>25</v>
      </c>
    </row>
    <row r="27" spans="1:7">
      <c r="E27" s="14" t="str">
        <f>IFERROR(IF(COUNTIF(E$3:E26,E26)=(LEN(TRIM(VLOOKUP(E26,A$3:B$20,2,0)))-LEN(SUBSTITUTE(VLOOKUP(E26,A$3:B$20,2,0)," ",))+2),INDEX(A$3:A$20,MATCH(E26,A$3:A$20,0)+1),E26),"")</f>
        <v>А0005</v>
      </c>
      <c r="F27" s="15" t="str">
        <f t="shared" si="0"/>
        <v>Размер:radio</v>
      </c>
      <c r="G27" s="16" t="str">
        <f>IF(E27&lt;&gt;E28,VLOOKUP(E27,A$3:C$20,3,0),TRIM(LEFTB(SUBSTITUTE(MID(VLOOKUP(E27,A$3:B$20,2,0),SEARCH("\",SUBSTITUTE(" "&amp;VLOOKUP(E27,A$3:B$20,2,0)," ","\",COUNTIF(E$3:E27,E27))),15)," ","              "),15)))</f>
        <v>27</v>
      </c>
    </row>
    <row r="28" spans="1:7">
      <c r="E28" s="14" t="str">
        <f>IFERROR(IF(COUNTIF(E$3:E27,E27)=(LEN(TRIM(VLOOKUP(E27,A$3:B$20,2,0)))-LEN(SUBSTITUTE(VLOOKUP(E27,A$3:B$20,2,0)," ",))+2),INDEX(A$3:A$20,MATCH(E27,A$3:A$20,0)+1),E27),"")</f>
        <v>А0005</v>
      </c>
      <c r="F28" s="15" t="str">
        <f t="shared" si="0"/>
        <v>Размер:radio</v>
      </c>
      <c r="G28" s="16" t="str">
        <f>IF(E28&lt;&gt;E29,VLOOKUP(E28,A$3:C$20,3,0),TRIM(LEFTB(SUBSTITUTE(MID(VLOOKUP(E28,A$3:B$20,2,0),SEARCH("\",SUBSTITUTE(" "&amp;VLOOKUP(E28,A$3:B$20,2,0)," ","\",COUNTIF(E$3:E28,E28))),15)," ","              "),15)))</f>
        <v>29</v>
      </c>
    </row>
    <row r="29" spans="1:7">
      <c r="E29" s="14" t="str">
        <f>IFERROR(IF(COUNTIF(E$3:E28,E28)=(LEN(TRIM(VLOOKUP(E28,A$3:B$20,2,0)))-LEN(SUBSTITUTE(VLOOKUP(E28,A$3:B$20,2,0)," ",))+2),INDEX(A$3:A$20,MATCH(E28,A$3:A$20,0)+1),E28),"")</f>
        <v>А0005</v>
      </c>
      <c r="F29" s="15" t="str">
        <f t="shared" si="0"/>
        <v>Размер:radio</v>
      </c>
      <c r="G29" s="16" t="str">
        <f>IF(E29&lt;&gt;E30,VLOOKUP(E29,A$3:C$20,3,0),TRIM(LEFTB(SUBSTITUTE(MID(VLOOKUP(E29,A$3:B$20,2,0),SEARCH("\",SUBSTITUTE(" "&amp;VLOOKUP(E29,A$3:B$20,2,0)," ","\",COUNTIF(E$3:E29,E29))),15)," ","              "),15)))</f>
        <v>31</v>
      </c>
    </row>
    <row r="30" spans="1:7">
      <c r="E30" s="14" t="str">
        <f>IFERROR(IF(COUNTIF(E$3:E29,E29)=(LEN(TRIM(VLOOKUP(E29,A$3:B$20,2,0)))-LEN(SUBSTITUTE(VLOOKUP(E29,A$3:B$20,2,0)," ",))+2),INDEX(A$3:A$20,MATCH(E29,A$3:A$20,0)+1),E29),"")</f>
        <v>А0005</v>
      </c>
      <c r="F30" s="15" t="str">
        <f t="shared" si="0"/>
        <v>Количество:select</v>
      </c>
      <c r="G30" s="16">
        <f>IF(E30&lt;&gt;E31,VLOOKUP(E30,A$3:C$20,3,0),TRIM(LEFTB(SUBSTITUTE(MID(VLOOKUP(E30,A$3:B$20,2,0),SEARCH("\",SUBSTITUTE(" "&amp;VLOOKUP(E30,A$3:B$20,2,0)," ","\",COUNTIF(E$3:E30,E30))),15)," ","              "),15)))</f>
        <v>10</v>
      </c>
    </row>
    <row r="31" spans="1:7">
      <c r="E31" s="14" t="str">
        <f>IFERROR(IF(COUNTIF(E$3:E30,E30)=(LEN(TRIM(VLOOKUP(E30,A$3:B$20,2,0)))-LEN(SUBSTITUTE(VLOOKUP(E30,A$3:B$20,2,0)," ",))+2),INDEX(A$3:A$20,MATCH(E30,A$3:A$20,0)+1),E30),"")</f>
        <v>А0005а</v>
      </c>
      <c r="F31" s="15" t="str">
        <f t="shared" si="0"/>
        <v>Размер:radio</v>
      </c>
      <c r="G31" s="16" t="str">
        <f>IF(E31&lt;&gt;E32,VLOOKUP(E31,A$3:C$20,3,0),TRIM(LEFTB(SUBSTITUTE(MID(VLOOKUP(E31,A$3:B$20,2,0),SEARCH("\",SUBSTITUTE(" "&amp;VLOOKUP(E31,A$3:B$20,2,0)," ","\",COUNTIF(E$3:E31,E31))),15)," ","              "),15)))</f>
        <v>25</v>
      </c>
    </row>
    <row r="32" spans="1:7">
      <c r="E32" s="14" t="str">
        <f>IFERROR(IF(COUNTIF(E$3:E31,E31)=(LEN(TRIM(VLOOKUP(E31,A$3:B$20,2,0)))-LEN(SUBSTITUTE(VLOOKUP(E31,A$3:B$20,2,0)," ",))+2),INDEX(A$3:A$20,MATCH(E31,A$3:A$20,0)+1),E31),"")</f>
        <v>А0005а</v>
      </c>
      <c r="F32" s="15" t="str">
        <f t="shared" si="0"/>
        <v>Размер:radio</v>
      </c>
      <c r="G32" s="16" t="str">
        <f>IF(E32&lt;&gt;E33,VLOOKUP(E32,A$3:C$20,3,0),TRIM(LEFTB(SUBSTITUTE(MID(VLOOKUP(E32,A$3:B$20,2,0),SEARCH("\",SUBSTITUTE(" "&amp;VLOOKUP(E32,A$3:B$20,2,0)," ","\",COUNTIF(E$3:E32,E32))),15)," ","              "),15)))</f>
        <v>27</v>
      </c>
    </row>
    <row r="33" spans="5:7">
      <c r="E33" s="14" t="str">
        <f>IFERROR(IF(COUNTIF(E$3:E32,E32)=(LEN(TRIM(VLOOKUP(E32,A$3:B$20,2,0)))-LEN(SUBSTITUTE(VLOOKUP(E32,A$3:B$20,2,0)," ",))+2),INDEX(A$3:A$20,MATCH(E32,A$3:A$20,0)+1),E32),"")</f>
        <v>А0005а</v>
      </c>
      <c r="F33" s="15" t="str">
        <f t="shared" si="0"/>
        <v>Размер:radio</v>
      </c>
      <c r="G33" s="16" t="str">
        <f>IF(E33&lt;&gt;E34,VLOOKUP(E33,A$3:C$20,3,0),TRIM(LEFTB(SUBSTITUTE(MID(VLOOKUP(E33,A$3:B$20,2,0),SEARCH("\",SUBSTITUTE(" "&amp;VLOOKUP(E33,A$3:B$20,2,0)," ","\",COUNTIF(E$3:E33,E33))),15)," ","              "),15)))</f>
        <v>29</v>
      </c>
    </row>
    <row r="34" spans="5:7">
      <c r="E34" s="14" t="str">
        <f>IFERROR(IF(COUNTIF(E$3:E33,E33)=(LEN(TRIM(VLOOKUP(E33,A$3:B$20,2,0)))-LEN(SUBSTITUTE(VLOOKUP(E33,A$3:B$20,2,0)," ",))+2),INDEX(A$3:A$20,MATCH(E33,A$3:A$20,0)+1),E33),"")</f>
        <v>А0005а</v>
      </c>
      <c r="F34" s="15" t="str">
        <f t="shared" si="0"/>
        <v>Размер:radio</v>
      </c>
      <c r="G34" s="16" t="str">
        <f>IF(E34&lt;&gt;E35,VLOOKUP(E34,A$3:C$20,3,0),TRIM(LEFTB(SUBSTITUTE(MID(VLOOKUP(E34,A$3:B$20,2,0),SEARCH("\",SUBSTITUTE(" "&amp;VLOOKUP(E34,A$3:B$20,2,0)," ","\",COUNTIF(E$3:E34,E34))),15)," ","              "),15)))</f>
        <v>31</v>
      </c>
    </row>
    <row r="35" spans="5:7">
      <c r="E35" s="14" t="str">
        <f>IFERROR(IF(COUNTIF(E$3:E34,E34)=(LEN(TRIM(VLOOKUP(E34,A$3:B$20,2,0)))-LEN(SUBSTITUTE(VLOOKUP(E34,A$3:B$20,2,0)," ",))+2),INDEX(A$3:A$20,MATCH(E34,A$3:A$20,0)+1),E34),"")</f>
        <v>А0005а</v>
      </c>
      <c r="F35" s="15" t="str">
        <f t="shared" si="0"/>
        <v>Количество:select</v>
      </c>
      <c r="G35" s="16">
        <f>IF(E35&lt;&gt;E36,VLOOKUP(E35,A$3:C$20,3,0),TRIM(LEFTB(SUBSTITUTE(MID(VLOOKUP(E35,A$3:B$20,2,0),SEARCH("\",SUBSTITUTE(" "&amp;VLOOKUP(E35,A$3:B$20,2,0)," ","\",COUNTIF(E$3:E35,E35))),15)," ","              "),15)))</f>
        <v>10</v>
      </c>
    </row>
    <row r="36" spans="5:7">
      <c r="E36" s="14" t="str">
        <f>IFERROR(IF(COUNTIF(E$3:E35,E35)=(LEN(TRIM(VLOOKUP(E35,A$3:B$20,2,0)))-LEN(SUBSTITUTE(VLOOKUP(E35,A$3:B$20,2,0)," ",))+2),INDEX(A$3:A$20,MATCH(E35,A$3:A$20,0)+1),E35),"")</f>
        <v>А0005б</v>
      </c>
      <c r="F36" s="15" t="str">
        <f t="shared" si="0"/>
        <v>Размер:radio</v>
      </c>
      <c r="G36" s="16" t="str">
        <f>IF(E36&lt;&gt;E37,VLOOKUP(E36,A$3:C$20,3,0),TRIM(LEFTB(SUBSTITUTE(MID(VLOOKUP(E36,A$3:B$20,2,0),SEARCH("\",SUBSTITUTE(" "&amp;VLOOKUP(E36,A$3:B$20,2,0)," ","\",COUNTIF(E$3:E36,E36))),15)," ","              "),15)))</f>
        <v>25</v>
      </c>
    </row>
    <row r="37" spans="5:7">
      <c r="E37" s="14" t="str">
        <f>IFERROR(IF(COUNTIF(E$3:E36,E36)=(LEN(TRIM(VLOOKUP(E36,A$3:B$20,2,0)))-LEN(SUBSTITUTE(VLOOKUP(E36,A$3:B$20,2,0)," ",))+2),INDEX(A$3:A$20,MATCH(E36,A$3:A$20,0)+1),E36),"")</f>
        <v>А0005б</v>
      </c>
      <c r="F37" s="15" t="str">
        <f t="shared" si="0"/>
        <v>Размер:radio</v>
      </c>
      <c r="G37" s="16" t="str">
        <f>IF(E37&lt;&gt;E38,VLOOKUP(E37,A$3:C$20,3,0),TRIM(LEFTB(SUBSTITUTE(MID(VLOOKUP(E37,A$3:B$20,2,0),SEARCH("\",SUBSTITUTE(" "&amp;VLOOKUP(E37,A$3:B$20,2,0)," ","\",COUNTIF(E$3:E37,E37))),15)," ","              "),15)))</f>
        <v>27</v>
      </c>
    </row>
    <row r="38" spans="5:7">
      <c r="E38" s="14" t="str">
        <f>IFERROR(IF(COUNTIF(E$3:E37,E37)=(LEN(TRIM(VLOOKUP(E37,A$3:B$20,2,0)))-LEN(SUBSTITUTE(VLOOKUP(E37,A$3:B$20,2,0)," ",))+2),INDEX(A$3:A$20,MATCH(E37,A$3:A$20,0)+1),E37),"")</f>
        <v>А0005б</v>
      </c>
      <c r="F38" s="15" t="str">
        <f t="shared" si="0"/>
        <v>Размер:radio</v>
      </c>
      <c r="G38" s="16" t="str">
        <f>IF(E38&lt;&gt;E39,VLOOKUP(E38,A$3:C$20,3,0),TRIM(LEFTB(SUBSTITUTE(MID(VLOOKUP(E38,A$3:B$20,2,0),SEARCH("\",SUBSTITUTE(" "&amp;VLOOKUP(E38,A$3:B$20,2,0)," ","\",COUNTIF(E$3:E38,E38))),15)," ","              "),15)))</f>
        <v>29</v>
      </c>
    </row>
    <row r="39" spans="5:7">
      <c r="E39" s="14" t="str">
        <f>IFERROR(IF(COUNTIF(E$3:E38,E38)=(LEN(TRIM(VLOOKUP(E38,A$3:B$20,2,0)))-LEN(SUBSTITUTE(VLOOKUP(E38,A$3:B$20,2,0)," ",))+2),INDEX(A$3:A$20,MATCH(E38,A$3:A$20,0)+1),E38),"")</f>
        <v>А0005б</v>
      </c>
      <c r="F39" s="15" t="str">
        <f t="shared" si="0"/>
        <v>Размер:radio</v>
      </c>
      <c r="G39" s="16" t="str">
        <f>IF(E39&lt;&gt;E40,VLOOKUP(E39,A$3:C$20,3,0),TRIM(LEFTB(SUBSTITUTE(MID(VLOOKUP(E39,A$3:B$20,2,0),SEARCH("\",SUBSTITUTE(" "&amp;VLOOKUP(E39,A$3:B$20,2,0)," ","\",COUNTIF(E$3:E39,E39))),15)," ","              "),15)))</f>
        <v>31</v>
      </c>
    </row>
    <row r="40" spans="5:7">
      <c r="E40" s="14" t="str">
        <f>IFERROR(IF(COUNTIF(E$3:E39,E39)=(LEN(TRIM(VLOOKUP(E39,A$3:B$20,2,0)))-LEN(SUBSTITUTE(VLOOKUP(E39,A$3:B$20,2,0)," ",))+2),INDEX(A$3:A$20,MATCH(E39,A$3:A$20,0)+1),E39),"")</f>
        <v>А0005б</v>
      </c>
      <c r="F40" s="15" t="str">
        <f t="shared" si="0"/>
        <v>Количество:select</v>
      </c>
      <c r="G40" s="16">
        <f>IF(E40&lt;&gt;E41,VLOOKUP(E40,A$3:C$20,3,0),TRIM(LEFTB(SUBSTITUTE(MID(VLOOKUP(E40,A$3:B$20,2,0),SEARCH("\",SUBSTITUTE(" "&amp;VLOOKUP(E40,A$3:B$20,2,0)," ","\",COUNTIF(E$3:E40,E40))),15)," ","              "),15)))</f>
        <v>10</v>
      </c>
    </row>
    <row r="41" spans="5:7">
      <c r="E41" s="14" t="str">
        <f>IFERROR(IF(COUNTIF(E$3:E40,E40)=(LEN(TRIM(VLOOKUP(E40,A$3:B$20,2,0)))-LEN(SUBSTITUTE(VLOOKUP(E40,A$3:B$20,2,0)," ",))+2),INDEX(A$3:A$20,MATCH(E40,A$3:A$20,0)+1),E40),"")</f>
        <v>А0005в</v>
      </c>
      <c r="F41" s="15" t="str">
        <f t="shared" si="0"/>
        <v>Размер:radio</v>
      </c>
      <c r="G41" s="16" t="str">
        <f>IF(E41&lt;&gt;E42,VLOOKUP(E41,A$3:C$20,3,0),TRIM(LEFTB(SUBSTITUTE(MID(VLOOKUP(E41,A$3:B$20,2,0),SEARCH("\",SUBSTITUTE(" "&amp;VLOOKUP(E41,A$3:B$20,2,0)," ","\",COUNTIF(E$3:E41,E41))),15)," ","              "),15)))</f>
        <v>25</v>
      </c>
    </row>
    <row r="42" spans="5:7">
      <c r="E42" s="14" t="str">
        <f>IFERROR(IF(COUNTIF(E$3:E41,E41)=(LEN(TRIM(VLOOKUP(E41,A$3:B$20,2,0)))-LEN(SUBSTITUTE(VLOOKUP(E41,A$3:B$20,2,0)," ",))+2),INDEX(A$3:A$20,MATCH(E41,A$3:A$20,0)+1),E41),"")</f>
        <v>А0005в</v>
      </c>
      <c r="F42" s="15" t="str">
        <f t="shared" si="0"/>
        <v>Размер:radio</v>
      </c>
      <c r="G42" s="16" t="str">
        <f>IF(E42&lt;&gt;E43,VLOOKUP(E42,A$3:C$20,3,0),TRIM(LEFTB(SUBSTITUTE(MID(VLOOKUP(E42,A$3:B$20,2,0),SEARCH("\",SUBSTITUTE(" "&amp;VLOOKUP(E42,A$3:B$20,2,0)," ","\",COUNTIF(E$3:E42,E42))),15)," ","              "),15)))</f>
        <v>27</v>
      </c>
    </row>
    <row r="43" spans="5:7">
      <c r="E43" s="14" t="str">
        <f>IFERROR(IF(COUNTIF(E$3:E42,E42)=(LEN(TRIM(VLOOKUP(E42,A$3:B$20,2,0)))-LEN(SUBSTITUTE(VLOOKUP(E42,A$3:B$20,2,0)," ",))+2),INDEX(A$3:A$20,MATCH(E42,A$3:A$20,0)+1),E42),"")</f>
        <v>А0005в</v>
      </c>
      <c r="F43" s="15" t="str">
        <f t="shared" si="0"/>
        <v>Размер:radio</v>
      </c>
      <c r="G43" s="16" t="str">
        <f>IF(E43&lt;&gt;E44,VLOOKUP(E43,A$3:C$20,3,0),TRIM(LEFTB(SUBSTITUTE(MID(VLOOKUP(E43,A$3:B$20,2,0),SEARCH("\",SUBSTITUTE(" "&amp;VLOOKUP(E43,A$3:B$20,2,0)," ","\",COUNTIF(E$3:E43,E43))),15)," ","              "),15)))</f>
        <v>29</v>
      </c>
    </row>
    <row r="44" spans="5:7">
      <c r="E44" s="14" t="str">
        <f>IFERROR(IF(COUNTIF(E$3:E43,E43)=(LEN(TRIM(VLOOKUP(E43,A$3:B$20,2,0)))-LEN(SUBSTITUTE(VLOOKUP(E43,A$3:B$20,2,0)," ",))+2),INDEX(A$3:A$20,MATCH(E43,A$3:A$20,0)+1),E43),"")</f>
        <v>А0005в</v>
      </c>
      <c r="F44" s="15" t="str">
        <f t="shared" si="0"/>
        <v>Размер:radio</v>
      </c>
      <c r="G44" s="16" t="str">
        <f>IF(E44&lt;&gt;E45,VLOOKUP(E44,A$3:C$20,3,0),TRIM(LEFTB(SUBSTITUTE(MID(VLOOKUP(E44,A$3:B$20,2,0),SEARCH("\",SUBSTITUTE(" "&amp;VLOOKUP(E44,A$3:B$20,2,0)," ","\",COUNTIF(E$3:E44,E44))),15)," ","              "),15)))</f>
        <v>31</v>
      </c>
    </row>
    <row r="45" spans="5:7">
      <c r="E45" s="14" t="str">
        <f>IFERROR(IF(COUNTIF(E$3:E44,E44)=(LEN(TRIM(VLOOKUP(E44,A$3:B$20,2,0)))-LEN(SUBSTITUTE(VLOOKUP(E44,A$3:B$20,2,0)," ",))+2),INDEX(A$3:A$20,MATCH(E44,A$3:A$20,0)+1),E44),"")</f>
        <v>А0005в</v>
      </c>
      <c r="F45" s="15" t="str">
        <f t="shared" si="0"/>
        <v>Количество:select</v>
      </c>
      <c r="G45" s="16">
        <f>IF(E45&lt;&gt;E46,VLOOKUP(E45,A$3:C$20,3,0),TRIM(LEFTB(SUBSTITUTE(MID(VLOOKUP(E45,A$3:B$20,2,0),SEARCH("\",SUBSTITUTE(" "&amp;VLOOKUP(E45,A$3:B$20,2,0)," ","\",COUNTIF(E$3:E45,E45))),15)," ","              "),15)))</f>
        <v>10</v>
      </c>
    </row>
    <row r="46" spans="5:7">
      <c r="E46" s="14" t="str">
        <f>IFERROR(IF(COUNTIF(E$3:E45,E45)=(LEN(TRIM(VLOOKUP(E45,A$3:B$20,2,0)))-LEN(SUBSTITUTE(VLOOKUP(E45,A$3:B$20,2,0)," ",))+2),INDEX(A$3:A$20,MATCH(E45,A$3:A$20,0)+1),E45),"")</f>
        <v>А0006</v>
      </c>
      <c r="F46" s="15" t="str">
        <f t="shared" si="0"/>
        <v>Размер:radio</v>
      </c>
      <c r="G46" s="16" t="str">
        <f>IF(E46&lt;&gt;E47,VLOOKUP(E46,A$3:C$20,3,0),TRIM(LEFTB(SUBSTITUTE(MID(VLOOKUP(E46,A$3:B$20,2,0),SEARCH("\",SUBSTITUTE(" "&amp;VLOOKUP(E46,A$3:B$20,2,0)," ","\",COUNTIF(E$3:E46,E46))),15)," ","              "),15)))</f>
        <v>25</v>
      </c>
    </row>
    <row r="47" spans="5:7">
      <c r="E47" s="14" t="str">
        <f>IFERROR(IF(COUNTIF(E$3:E46,E46)=(LEN(TRIM(VLOOKUP(E46,A$3:B$20,2,0)))-LEN(SUBSTITUTE(VLOOKUP(E46,A$3:B$20,2,0)," ",))+2),INDEX(A$3:A$20,MATCH(E46,A$3:A$20,0)+1),E46),"")</f>
        <v>А0006</v>
      </c>
      <c r="F47" s="15" t="str">
        <f t="shared" si="0"/>
        <v>Размер:radio</v>
      </c>
      <c r="G47" s="16" t="str">
        <f>IF(E47&lt;&gt;E48,VLOOKUP(E47,A$3:C$20,3,0),TRIM(LEFTB(SUBSTITUTE(MID(VLOOKUP(E47,A$3:B$20,2,0),SEARCH("\",SUBSTITUTE(" "&amp;VLOOKUP(E47,A$3:B$20,2,0)," ","\",COUNTIF(E$3:E47,E47))),15)," ","              "),15)))</f>
        <v>27</v>
      </c>
    </row>
    <row r="48" spans="5:7">
      <c r="E48" s="14" t="str">
        <f>IFERROR(IF(COUNTIF(E$3:E47,E47)=(LEN(TRIM(VLOOKUP(E47,A$3:B$20,2,0)))-LEN(SUBSTITUTE(VLOOKUP(E47,A$3:B$20,2,0)," ",))+2),INDEX(A$3:A$20,MATCH(E47,A$3:A$20,0)+1),E47),"")</f>
        <v>А0006</v>
      </c>
      <c r="F48" s="15" t="str">
        <f t="shared" si="0"/>
        <v>Размер:radio</v>
      </c>
      <c r="G48" s="16" t="str">
        <f>IF(E48&lt;&gt;E49,VLOOKUP(E48,A$3:C$20,3,0),TRIM(LEFTB(SUBSTITUTE(MID(VLOOKUP(E48,A$3:B$20,2,0),SEARCH("\",SUBSTITUTE(" "&amp;VLOOKUP(E48,A$3:B$20,2,0)," ","\",COUNTIF(E$3:E48,E48))),15)," ","              "),15)))</f>
        <v>29</v>
      </c>
    </row>
    <row r="49" spans="5:7">
      <c r="E49" s="14" t="str">
        <f>IFERROR(IF(COUNTIF(E$3:E48,E48)=(LEN(TRIM(VLOOKUP(E48,A$3:B$20,2,0)))-LEN(SUBSTITUTE(VLOOKUP(E48,A$3:B$20,2,0)," ",))+2),INDEX(A$3:A$20,MATCH(E48,A$3:A$20,0)+1),E48),"")</f>
        <v>А0006</v>
      </c>
      <c r="F49" s="15" t="str">
        <f t="shared" si="0"/>
        <v>Размер:radio</v>
      </c>
      <c r="G49" s="16" t="str">
        <f>IF(E49&lt;&gt;E50,VLOOKUP(E49,A$3:C$20,3,0),TRIM(LEFTB(SUBSTITUTE(MID(VLOOKUP(E49,A$3:B$20,2,0),SEARCH("\",SUBSTITUTE(" "&amp;VLOOKUP(E49,A$3:B$20,2,0)," ","\",COUNTIF(E$3:E49,E49))),15)," ","              "),15)))</f>
        <v>31</v>
      </c>
    </row>
    <row r="50" spans="5:7">
      <c r="E50" s="14" t="str">
        <f>IFERROR(IF(COUNTIF(E$3:E49,E49)=(LEN(TRIM(VLOOKUP(E49,A$3:B$20,2,0)))-LEN(SUBSTITUTE(VLOOKUP(E49,A$3:B$20,2,0)," ",))+2),INDEX(A$3:A$20,MATCH(E49,A$3:A$20,0)+1),E49),"")</f>
        <v>А0006</v>
      </c>
      <c r="F50" s="15" t="str">
        <f t="shared" si="0"/>
        <v>Количество:select</v>
      </c>
      <c r="G50" s="16">
        <f>IF(E50&lt;&gt;E51,VLOOKUP(E50,A$3:C$20,3,0),TRIM(LEFTB(SUBSTITUTE(MID(VLOOKUP(E50,A$3:B$20,2,0),SEARCH("\",SUBSTITUTE(" "&amp;VLOOKUP(E50,A$3:B$20,2,0)," ","\",COUNTIF(E$3:E50,E50))),15)," ","              "),15)))</f>
        <v>10</v>
      </c>
    </row>
    <row r="51" spans="5:7">
      <c r="E51" s="14" t="str">
        <f>IFERROR(IF(COUNTIF(E$3:E50,E50)=(LEN(TRIM(VLOOKUP(E50,A$3:B$20,2,0)))-LEN(SUBSTITUTE(VLOOKUP(E50,A$3:B$20,2,0)," ",))+2),INDEX(A$3:A$20,MATCH(E50,A$3:A$20,0)+1),E50),"")</f>
        <v>А0006а</v>
      </c>
      <c r="F51" s="15" t="str">
        <f t="shared" si="0"/>
        <v>Размер:radio</v>
      </c>
      <c r="G51" s="16" t="str">
        <f>IF(E51&lt;&gt;E52,VLOOKUP(E51,A$3:C$20,3,0),TRIM(LEFTB(SUBSTITUTE(MID(VLOOKUP(E51,A$3:B$20,2,0),SEARCH("\",SUBSTITUTE(" "&amp;VLOOKUP(E51,A$3:B$20,2,0)," ","\",COUNTIF(E$3:E51,E51))),15)," ","              "),15)))</f>
        <v>25</v>
      </c>
    </row>
    <row r="52" spans="5:7">
      <c r="E52" s="14" t="str">
        <f>IFERROR(IF(COUNTIF(E$3:E51,E51)=(LEN(TRIM(VLOOKUP(E51,A$3:B$20,2,0)))-LEN(SUBSTITUTE(VLOOKUP(E51,A$3:B$20,2,0)," ",))+2),INDEX(A$3:A$20,MATCH(E51,A$3:A$20,0)+1),E51),"")</f>
        <v>А0006а</v>
      </c>
      <c r="F52" s="15" t="str">
        <f t="shared" si="0"/>
        <v>Размер:radio</v>
      </c>
      <c r="G52" s="16" t="str">
        <f>IF(E52&lt;&gt;E53,VLOOKUP(E52,A$3:C$20,3,0),TRIM(LEFTB(SUBSTITUTE(MID(VLOOKUP(E52,A$3:B$20,2,0),SEARCH("\",SUBSTITUTE(" "&amp;VLOOKUP(E52,A$3:B$20,2,0)," ","\",COUNTIF(E$3:E52,E52))),15)," ","              "),15)))</f>
        <v>27</v>
      </c>
    </row>
    <row r="53" spans="5:7">
      <c r="E53" s="14" t="str">
        <f>IFERROR(IF(COUNTIF(E$3:E52,E52)=(LEN(TRIM(VLOOKUP(E52,A$3:B$20,2,0)))-LEN(SUBSTITUTE(VLOOKUP(E52,A$3:B$20,2,0)," ",))+2),INDEX(A$3:A$20,MATCH(E52,A$3:A$20,0)+1),E52),"")</f>
        <v>А0006а</v>
      </c>
      <c r="F53" s="15" t="str">
        <f t="shared" si="0"/>
        <v>Размер:radio</v>
      </c>
      <c r="G53" s="16" t="str">
        <f>IF(E53&lt;&gt;E54,VLOOKUP(E53,A$3:C$20,3,0),TRIM(LEFTB(SUBSTITUTE(MID(VLOOKUP(E53,A$3:B$20,2,0),SEARCH("\",SUBSTITUTE(" "&amp;VLOOKUP(E53,A$3:B$20,2,0)," ","\",COUNTIF(E$3:E53,E53))),15)," ","              "),15)))</f>
        <v>29</v>
      </c>
    </row>
    <row r="54" spans="5:7">
      <c r="E54" s="14" t="str">
        <f>IFERROR(IF(COUNTIF(E$3:E53,E53)=(LEN(TRIM(VLOOKUP(E53,A$3:B$20,2,0)))-LEN(SUBSTITUTE(VLOOKUP(E53,A$3:B$20,2,0)," ",))+2),INDEX(A$3:A$20,MATCH(E53,A$3:A$20,0)+1),E53),"")</f>
        <v>А0006а</v>
      </c>
      <c r="F54" s="15" t="str">
        <f t="shared" si="0"/>
        <v>Размер:radio</v>
      </c>
      <c r="G54" s="16" t="str">
        <f>IF(E54&lt;&gt;E55,VLOOKUP(E54,A$3:C$20,3,0),TRIM(LEFTB(SUBSTITUTE(MID(VLOOKUP(E54,A$3:B$20,2,0),SEARCH("\",SUBSTITUTE(" "&amp;VLOOKUP(E54,A$3:B$20,2,0)," ","\",COUNTIF(E$3:E54,E54))),15)," ","              "),15)))</f>
        <v>31</v>
      </c>
    </row>
    <row r="55" spans="5:7">
      <c r="E55" s="14" t="str">
        <f>IFERROR(IF(COUNTIF(E$3:E54,E54)=(LEN(TRIM(VLOOKUP(E54,A$3:B$20,2,0)))-LEN(SUBSTITUTE(VLOOKUP(E54,A$3:B$20,2,0)," ",))+2),INDEX(A$3:A$20,MATCH(E54,A$3:A$20,0)+1),E54),"")</f>
        <v>А0006а</v>
      </c>
      <c r="F55" s="15" t="str">
        <f t="shared" si="0"/>
        <v>Количество:select</v>
      </c>
      <c r="G55" s="16">
        <f>IF(E55&lt;&gt;E56,VLOOKUP(E55,A$3:C$20,3,0),TRIM(LEFTB(SUBSTITUTE(MID(VLOOKUP(E55,A$3:B$20,2,0),SEARCH("\",SUBSTITUTE(" "&amp;VLOOKUP(E55,A$3:B$20,2,0)," ","\",COUNTIF(E$3:E55,E55))),15)," ","              "),15)))</f>
        <v>10</v>
      </c>
    </row>
    <row r="56" spans="5:7">
      <c r="E56" s="14" t="str">
        <f>IFERROR(IF(COUNTIF(E$3:E55,E55)=(LEN(TRIM(VLOOKUP(E55,A$3:B$20,2,0)))-LEN(SUBSTITUTE(VLOOKUP(E55,A$3:B$20,2,0)," ",))+2),INDEX(A$3:A$20,MATCH(E55,A$3:A$20,0)+1),E55),"")</f>
        <v>А0006б</v>
      </c>
      <c r="F56" s="15" t="str">
        <f t="shared" si="0"/>
        <v>Размер:radio</v>
      </c>
      <c r="G56" s="16" t="str">
        <f>IF(E56&lt;&gt;E57,VLOOKUP(E56,A$3:C$20,3,0),TRIM(LEFTB(SUBSTITUTE(MID(VLOOKUP(E56,A$3:B$20,2,0),SEARCH("\",SUBSTITUTE(" "&amp;VLOOKUP(E56,A$3:B$20,2,0)," ","\",COUNTIF(E$3:E56,E56))),15)," ","              "),15)))</f>
        <v>25</v>
      </c>
    </row>
    <row r="57" spans="5:7">
      <c r="E57" s="14" t="str">
        <f>IFERROR(IF(COUNTIF(E$3:E56,E56)=(LEN(TRIM(VLOOKUP(E56,A$3:B$20,2,0)))-LEN(SUBSTITUTE(VLOOKUP(E56,A$3:B$20,2,0)," ",))+2),INDEX(A$3:A$20,MATCH(E56,A$3:A$20,0)+1),E56),"")</f>
        <v>А0006б</v>
      </c>
      <c r="F57" s="15" t="str">
        <f t="shared" si="0"/>
        <v>Размер:radio</v>
      </c>
      <c r="G57" s="16" t="str">
        <f>IF(E57&lt;&gt;E58,VLOOKUP(E57,A$3:C$20,3,0),TRIM(LEFTB(SUBSTITUTE(MID(VLOOKUP(E57,A$3:B$20,2,0),SEARCH("\",SUBSTITUTE(" "&amp;VLOOKUP(E57,A$3:B$20,2,0)," ","\",COUNTIF(E$3:E57,E57))),15)," ","              "),15)))</f>
        <v>27</v>
      </c>
    </row>
    <row r="58" spans="5:7">
      <c r="E58" s="14" t="str">
        <f>IFERROR(IF(COUNTIF(E$3:E57,E57)=(LEN(TRIM(VLOOKUP(E57,A$3:B$20,2,0)))-LEN(SUBSTITUTE(VLOOKUP(E57,A$3:B$20,2,0)," ",))+2),INDEX(A$3:A$20,MATCH(E57,A$3:A$20,0)+1),E57),"")</f>
        <v>А0006б</v>
      </c>
      <c r="F58" s="15" t="str">
        <f t="shared" si="0"/>
        <v>Размер:radio</v>
      </c>
      <c r="G58" s="16" t="str">
        <f>IF(E58&lt;&gt;E59,VLOOKUP(E58,A$3:C$20,3,0),TRIM(LEFTB(SUBSTITUTE(MID(VLOOKUP(E58,A$3:B$20,2,0),SEARCH("\",SUBSTITUTE(" "&amp;VLOOKUP(E58,A$3:B$20,2,0)," ","\",COUNTIF(E$3:E58,E58))),15)," ","              "),15)))</f>
        <v>29</v>
      </c>
    </row>
    <row r="59" spans="5:7">
      <c r="E59" s="14" t="str">
        <f>IFERROR(IF(COUNTIF(E$3:E58,E58)=(LEN(TRIM(VLOOKUP(E58,A$3:B$20,2,0)))-LEN(SUBSTITUTE(VLOOKUP(E58,A$3:B$20,2,0)," ",))+2),INDEX(A$3:A$20,MATCH(E58,A$3:A$20,0)+1),E58),"")</f>
        <v>А0006б</v>
      </c>
      <c r="F59" s="15" t="str">
        <f t="shared" si="0"/>
        <v>Размер:radio</v>
      </c>
      <c r="G59" s="16" t="str">
        <f>IF(E59&lt;&gt;E60,VLOOKUP(E59,A$3:C$20,3,0),TRIM(LEFTB(SUBSTITUTE(MID(VLOOKUP(E59,A$3:B$20,2,0),SEARCH("\",SUBSTITUTE(" "&amp;VLOOKUP(E59,A$3:B$20,2,0)," ","\",COUNTIF(E$3:E59,E59))),15)," ","              "),15)))</f>
        <v>31</v>
      </c>
    </row>
    <row r="60" spans="5:7">
      <c r="E60" s="14" t="str">
        <f>IFERROR(IF(COUNTIF(E$3:E59,E59)=(LEN(TRIM(VLOOKUP(E59,A$3:B$20,2,0)))-LEN(SUBSTITUTE(VLOOKUP(E59,A$3:B$20,2,0)," ",))+2),INDEX(A$3:A$20,MATCH(E59,A$3:A$20,0)+1),E59),"")</f>
        <v>А0006б</v>
      </c>
      <c r="F60" s="15" t="str">
        <f t="shared" si="0"/>
        <v>Количество:select</v>
      </c>
      <c r="G60" s="16">
        <f>IF(E60&lt;&gt;E61,VLOOKUP(E60,A$3:C$20,3,0),TRIM(LEFTB(SUBSTITUTE(MID(VLOOKUP(E60,A$3:B$20,2,0),SEARCH("\",SUBSTITUTE(" "&amp;VLOOKUP(E60,A$3:B$20,2,0)," ","\",COUNTIF(E$3:E60,E60))),15)," ","              "),15)))</f>
        <v>10</v>
      </c>
    </row>
    <row r="61" spans="5:7">
      <c r="E61" s="14" t="str">
        <f>IFERROR(IF(COUNTIF(E$3:E60,E60)=(LEN(TRIM(VLOOKUP(E60,A$3:B$20,2,0)))-LEN(SUBSTITUTE(VLOOKUP(E60,A$3:B$20,2,0)," ",))+2),INDEX(A$3:A$20,MATCH(E60,A$3:A$20,0)+1),E60),"")</f>
        <v>А0007</v>
      </c>
      <c r="F61" s="15" t="str">
        <f t="shared" si="0"/>
        <v>Размер:radio</v>
      </c>
      <c r="G61" s="16" t="str">
        <f>IF(E61&lt;&gt;E62,VLOOKUP(E61,A$3:C$20,3,0),TRIM(LEFTB(SUBSTITUTE(MID(VLOOKUP(E61,A$3:B$20,2,0),SEARCH("\",SUBSTITUTE(" "&amp;VLOOKUP(E61,A$3:B$20,2,0)," ","\",COUNTIF(E$3:E61,E61))),15)," ","              "),15)))</f>
        <v>23</v>
      </c>
    </row>
    <row r="62" spans="5:7">
      <c r="E62" s="14" t="str">
        <f>IFERROR(IF(COUNTIF(E$3:E61,E61)=(LEN(TRIM(VLOOKUP(E61,A$3:B$20,2,0)))-LEN(SUBSTITUTE(VLOOKUP(E61,A$3:B$20,2,0)," ",))+2),INDEX(A$3:A$20,MATCH(E61,A$3:A$20,0)+1),E61),"")</f>
        <v>А0007</v>
      </c>
      <c r="F62" s="15" t="str">
        <f t="shared" si="0"/>
        <v>Размер:radio</v>
      </c>
      <c r="G62" s="16" t="str">
        <f>IF(E62&lt;&gt;E63,VLOOKUP(E62,A$3:C$20,3,0),TRIM(LEFTB(SUBSTITUTE(MID(VLOOKUP(E62,A$3:B$20,2,0),SEARCH("\",SUBSTITUTE(" "&amp;VLOOKUP(E62,A$3:B$20,2,0)," ","\",COUNTIF(E$3:E62,E62))),15)," ","              "),15)))</f>
        <v>25</v>
      </c>
    </row>
    <row r="63" spans="5:7">
      <c r="E63" s="14" t="str">
        <f>IFERROR(IF(COUNTIF(E$3:E62,E62)=(LEN(TRIM(VLOOKUP(E62,A$3:B$20,2,0)))-LEN(SUBSTITUTE(VLOOKUP(E62,A$3:B$20,2,0)," ",))+2),INDEX(A$3:A$20,MATCH(E62,A$3:A$20,0)+1),E62),"")</f>
        <v>А0007</v>
      </c>
      <c r="F63" s="15" t="str">
        <f t="shared" si="0"/>
        <v>Размер:radio</v>
      </c>
      <c r="G63" s="16" t="str">
        <f>IF(E63&lt;&gt;E64,VLOOKUP(E63,A$3:C$20,3,0),TRIM(LEFTB(SUBSTITUTE(MID(VLOOKUP(E63,A$3:B$20,2,0),SEARCH("\",SUBSTITUTE(" "&amp;VLOOKUP(E63,A$3:B$20,2,0)," ","\",COUNTIF(E$3:E63,E63))),15)," ","              "),15)))</f>
        <v>27</v>
      </c>
    </row>
    <row r="64" spans="5:7">
      <c r="E64" s="14" t="str">
        <f>IFERROR(IF(COUNTIF(E$3:E63,E63)=(LEN(TRIM(VLOOKUP(E63,A$3:B$20,2,0)))-LEN(SUBSTITUTE(VLOOKUP(E63,A$3:B$20,2,0)," ",))+2),INDEX(A$3:A$20,MATCH(E63,A$3:A$20,0)+1),E63),"")</f>
        <v>А0007</v>
      </c>
      <c r="F64" s="15" t="str">
        <f t="shared" si="0"/>
        <v>Размер:radio</v>
      </c>
      <c r="G64" s="16" t="str">
        <f>IF(E64&lt;&gt;E65,VLOOKUP(E64,A$3:C$20,3,0),TRIM(LEFTB(SUBSTITUTE(MID(VLOOKUP(E64,A$3:B$20,2,0),SEARCH("\",SUBSTITUTE(" "&amp;VLOOKUP(E64,A$3:B$20,2,0)," ","\",COUNTIF(E$3:E64,E64))),15)," ","              "),15)))</f>
        <v>29</v>
      </c>
    </row>
    <row r="65" spans="5:7">
      <c r="E65" s="14" t="str">
        <f>IFERROR(IF(COUNTIF(E$3:E64,E64)=(LEN(TRIM(VLOOKUP(E64,A$3:B$20,2,0)))-LEN(SUBSTITUTE(VLOOKUP(E64,A$3:B$20,2,0)," ",))+2),INDEX(A$3:A$20,MATCH(E64,A$3:A$20,0)+1),E64),"")</f>
        <v>А0007</v>
      </c>
      <c r="F65" s="15" t="str">
        <f t="shared" si="0"/>
        <v>Размер:radio</v>
      </c>
      <c r="G65" s="16" t="str">
        <f>IF(E65&lt;&gt;E66,VLOOKUP(E65,A$3:C$20,3,0),TRIM(LEFTB(SUBSTITUTE(MID(VLOOKUP(E65,A$3:B$20,2,0),SEARCH("\",SUBSTITUTE(" "&amp;VLOOKUP(E65,A$3:B$20,2,0)," ","\",COUNTIF(E$3:E65,E65))),15)," ","              "),15)))</f>
        <v>31</v>
      </c>
    </row>
    <row r="66" spans="5:7">
      <c r="E66" s="14" t="str">
        <f>IFERROR(IF(COUNTIF(E$3:E65,E65)=(LEN(TRIM(VLOOKUP(E65,A$3:B$20,2,0)))-LEN(SUBSTITUTE(VLOOKUP(E65,A$3:B$20,2,0)," ",))+2),INDEX(A$3:A$20,MATCH(E65,A$3:A$20,0)+1),E65),"")</f>
        <v>А0007</v>
      </c>
      <c r="F66" s="15" t="str">
        <f t="shared" si="0"/>
        <v>Количество:select</v>
      </c>
      <c r="G66" s="16">
        <f>IF(E66&lt;&gt;E67,VLOOKUP(E66,A$3:C$20,3,0),TRIM(LEFTB(SUBSTITUTE(MID(VLOOKUP(E66,A$3:B$20,2,0),SEARCH("\",SUBSTITUTE(" "&amp;VLOOKUP(E66,A$3:B$20,2,0)," ","\",COUNTIF(E$3:E66,E66))),15)," ","              "),15)))</f>
        <v>10</v>
      </c>
    </row>
    <row r="67" spans="5:7">
      <c r="E67" s="14" t="str">
        <f>IFERROR(IF(COUNTIF(E$3:E66,E66)=(LEN(TRIM(VLOOKUP(E66,A$3:B$20,2,0)))-LEN(SUBSTITUTE(VLOOKUP(E66,A$3:B$20,2,0)," ",))+2),INDEX(A$3:A$20,MATCH(E66,A$3:A$20,0)+1),E66),"")</f>
        <v>А0008а</v>
      </c>
      <c r="F67" s="15" t="str">
        <f t="shared" si="0"/>
        <v>Размер:radio</v>
      </c>
      <c r="G67" s="16" t="str">
        <f>IF(E67&lt;&gt;E68,VLOOKUP(E67,A$3:C$20,3,0),TRIM(LEFTB(SUBSTITUTE(MID(VLOOKUP(E67,A$3:B$20,2,0),SEARCH("\",SUBSTITUTE(" "&amp;VLOOKUP(E67,A$3:B$20,2,0)," ","\",COUNTIF(E$3:E67,E67))),15)," ","              "),15)))</f>
        <v>25</v>
      </c>
    </row>
    <row r="68" spans="5:7">
      <c r="E68" s="14" t="str">
        <f>IFERROR(IF(COUNTIF(E$3:E67,E67)=(LEN(TRIM(VLOOKUP(E67,A$3:B$20,2,0)))-LEN(SUBSTITUTE(VLOOKUP(E67,A$3:B$20,2,0)," ",))+2),INDEX(A$3:A$20,MATCH(E67,A$3:A$20,0)+1),E67),"")</f>
        <v>А0008а</v>
      </c>
      <c r="F68" s="15" t="str">
        <f t="shared" ref="F68:F93" si="1">IF(E68&lt;&gt;E69,"Количество:select","Размер:radio")</f>
        <v>Размер:radio</v>
      </c>
      <c r="G68" s="16" t="str">
        <f>IF(E68&lt;&gt;E69,VLOOKUP(E68,A$3:C$20,3,0),TRIM(LEFTB(SUBSTITUTE(MID(VLOOKUP(E68,A$3:B$20,2,0),SEARCH("\",SUBSTITUTE(" "&amp;VLOOKUP(E68,A$3:B$20,2,0)," ","\",COUNTIF(E$3:E68,E68))),15)," ","              "),15)))</f>
        <v>27</v>
      </c>
    </row>
    <row r="69" spans="5:7">
      <c r="E69" s="14" t="str">
        <f>IFERROR(IF(COUNTIF(E$3:E68,E68)=(LEN(TRIM(VLOOKUP(E68,A$3:B$20,2,0)))-LEN(SUBSTITUTE(VLOOKUP(E68,A$3:B$20,2,0)," ",))+2),INDEX(A$3:A$20,MATCH(E68,A$3:A$20,0)+1),E68),"")</f>
        <v>А0008а</v>
      </c>
      <c r="F69" s="15" t="str">
        <f t="shared" si="1"/>
        <v>Размер:radio</v>
      </c>
      <c r="G69" s="16" t="str">
        <f>IF(E69&lt;&gt;E70,VLOOKUP(E69,A$3:C$20,3,0),TRIM(LEFTB(SUBSTITUTE(MID(VLOOKUP(E69,A$3:B$20,2,0),SEARCH("\",SUBSTITUTE(" "&amp;VLOOKUP(E69,A$3:B$20,2,0)," ","\",COUNTIF(E$3:E69,E69))),15)," ","              "),15)))</f>
        <v>29</v>
      </c>
    </row>
    <row r="70" spans="5:7">
      <c r="E70" s="14" t="str">
        <f>IFERROR(IF(COUNTIF(E$3:E69,E69)=(LEN(TRIM(VLOOKUP(E69,A$3:B$20,2,0)))-LEN(SUBSTITUTE(VLOOKUP(E69,A$3:B$20,2,0)," ",))+2),INDEX(A$3:A$20,MATCH(E69,A$3:A$20,0)+1),E69),"")</f>
        <v>А0008а</v>
      </c>
      <c r="F70" s="15" t="str">
        <f t="shared" si="1"/>
        <v>Размер:radio</v>
      </c>
      <c r="G70" s="16" t="str">
        <f>IF(E70&lt;&gt;E71,VLOOKUP(E70,A$3:C$20,3,0),TRIM(LEFTB(SUBSTITUTE(MID(VLOOKUP(E70,A$3:B$20,2,0),SEARCH("\",SUBSTITUTE(" "&amp;VLOOKUP(E70,A$3:B$20,2,0)," ","\",COUNTIF(E$3:E70,E70))),15)," ","              "),15)))</f>
        <v>31</v>
      </c>
    </row>
    <row r="71" spans="5:7">
      <c r="E71" s="14" t="str">
        <f>IFERROR(IF(COUNTIF(E$3:E70,E70)=(LEN(TRIM(VLOOKUP(E70,A$3:B$20,2,0)))-LEN(SUBSTITUTE(VLOOKUP(E70,A$3:B$20,2,0)," ",))+2),INDEX(A$3:A$20,MATCH(E70,A$3:A$20,0)+1),E70),"")</f>
        <v>А0008а</v>
      </c>
      <c r="F71" s="15" t="str">
        <f t="shared" si="1"/>
        <v>Количество:select</v>
      </c>
      <c r="G71" s="16">
        <f>IF(E71&lt;&gt;E72,VLOOKUP(E71,A$3:C$20,3,0),TRIM(LEFTB(SUBSTITUTE(MID(VLOOKUP(E71,A$3:B$20,2,0),SEARCH("\",SUBSTITUTE(" "&amp;VLOOKUP(E71,A$3:B$20,2,0)," ","\",COUNTIF(E$3:E71,E71))),15)," ","              "),15)))</f>
        <v>10</v>
      </c>
    </row>
    <row r="72" spans="5:7">
      <c r="E72" s="14" t="str">
        <f>IFERROR(IF(COUNTIF(E$3:E71,E71)=(LEN(TRIM(VLOOKUP(E71,A$3:B$20,2,0)))-LEN(SUBSTITUTE(VLOOKUP(E71,A$3:B$20,2,0)," ",))+2),INDEX(A$3:A$20,MATCH(E71,A$3:A$20,0)+1),E71),"")</f>
        <v>А0008б</v>
      </c>
      <c r="F72" s="15" t="str">
        <f t="shared" si="1"/>
        <v>Размер:radio</v>
      </c>
      <c r="G72" s="16" t="str">
        <f>IF(E72&lt;&gt;E73,VLOOKUP(E72,A$3:C$20,3,0),TRIM(LEFTB(SUBSTITUTE(MID(VLOOKUP(E72,A$3:B$20,2,0),SEARCH("\",SUBSTITUTE(" "&amp;VLOOKUP(E72,A$3:B$20,2,0)," ","\",COUNTIF(E$3:E72,E72))),15)," ","              "),15)))</f>
        <v>25</v>
      </c>
    </row>
    <row r="73" spans="5:7">
      <c r="E73" s="14" t="str">
        <f>IFERROR(IF(COUNTIF(E$3:E72,E72)=(LEN(TRIM(VLOOKUP(E72,A$3:B$20,2,0)))-LEN(SUBSTITUTE(VLOOKUP(E72,A$3:B$20,2,0)," ",))+2),INDEX(A$3:A$20,MATCH(E72,A$3:A$20,0)+1),E72),"")</f>
        <v>А0008б</v>
      </c>
      <c r="F73" s="15" t="str">
        <f t="shared" si="1"/>
        <v>Размер:radio</v>
      </c>
      <c r="G73" s="16" t="str">
        <f>IF(E73&lt;&gt;E74,VLOOKUP(E73,A$3:C$20,3,0),TRIM(LEFTB(SUBSTITUTE(MID(VLOOKUP(E73,A$3:B$20,2,0),SEARCH("\",SUBSTITUTE(" "&amp;VLOOKUP(E73,A$3:B$20,2,0)," ","\",COUNTIF(E$3:E73,E73))),15)," ","              "),15)))</f>
        <v>27</v>
      </c>
    </row>
    <row r="74" spans="5:7">
      <c r="E74" s="14" t="str">
        <f>IFERROR(IF(COUNTIF(E$3:E73,E73)=(LEN(TRIM(VLOOKUP(E73,A$3:B$20,2,0)))-LEN(SUBSTITUTE(VLOOKUP(E73,A$3:B$20,2,0)," ",))+2),INDEX(A$3:A$20,MATCH(E73,A$3:A$20,0)+1),E73),"")</f>
        <v>А0008б</v>
      </c>
      <c r="F74" s="15" t="str">
        <f t="shared" si="1"/>
        <v>Размер:radio</v>
      </c>
      <c r="G74" s="16" t="str">
        <f>IF(E74&lt;&gt;E75,VLOOKUP(E74,A$3:C$20,3,0),TRIM(LEFTB(SUBSTITUTE(MID(VLOOKUP(E74,A$3:B$20,2,0),SEARCH("\",SUBSTITUTE(" "&amp;VLOOKUP(E74,A$3:B$20,2,0)," ","\",COUNTIF(E$3:E74,E74))),15)," ","              "),15)))</f>
        <v>29</v>
      </c>
    </row>
    <row r="75" spans="5:7">
      <c r="E75" s="14" t="str">
        <f>IFERROR(IF(COUNTIF(E$3:E74,E74)=(LEN(TRIM(VLOOKUP(E74,A$3:B$20,2,0)))-LEN(SUBSTITUTE(VLOOKUP(E74,A$3:B$20,2,0)," ",))+2),INDEX(A$3:A$20,MATCH(E74,A$3:A$20,0)+1),E74),"")</f>
        <v>А0008б</v>
      </c>
      <c r="F75" s="15" t="str">
        <f t="shared" si="1"/>
        <v>Размер:radio</v>
      </c>
      <c r="G75" s="16" t="str">
        <f>IF(E75&lt;&gt;E76,VLOOKUP(E75,A$3:C$20,3,0),TRIM(LEFTB(SUBSTITUTE(MID(VLOOKUP(E75,A$3:B$20,2,0),SEARCH("\",SUBSTITUTE(" "&amp;VLOOKUP(E75,A$3:B$20,2,0)," ","\",COUNTIF(E$3:E75,E75))),15)," ","              "),15)))</f>
        <v>31</v>
      </c>
    </row>
    <row r="76" spans="5:7">
      <c r="E76" s="14" t="str">
        <f>IFERROR(IF(COUNTIF(E$3:E75,E75)=(LEN(TRIM(VLOOKUP(E75,A$3:B$20,2,0)))-LEN(SUBSTITUTE(VLOOKUP(E75,A$3:B$20,2,0)," ",))+2),INDEX(A$3:A$20,MATCH(E75,A$3:A$20,0)+1),E75),"")</f>
        <v>А0008б</v>
      </c>
      <c r="F76" s="15" t="str">
        <f t="shared" si="1"/>
        <v>Количество:select</v>
      </c>
      <c r="G76" s="16">
        <f>IF(E76&lt;&gt;E77,VLOOKUP(E76,A$3:C$20,3,0),TRIM(LEFTB(SUBSTITUTE(MID(VLOOKUP(E76,A$3:B$20,2,0),SEARCH("\",SUBSTITUTE(" "&amp;VLOOKUP(E76,A$3:B$20,2,0)," ","\",COUNTIF(E$3:E76,E76))),15)," ","              "),15)))</f>
        <v>10</v>
      </c>
    </row>
    <row r="77" spans="5:7">
      <c r="E77" s="14" t="str">
        <f>IFERROR(IF(COUNTIF(E$3:E76,E76)=(LEN(TRIM(VLOOKUP(E76,A$3:B$20,2,0)))-LEN(SUBSTITUTE(VLOOKUP(E76,A$3:B$20,2,0)," ",))+2),INDEX(A$3:A$20,MATCH(E76,A$3:A$20,0)+1),E76),"")</f>
        <v>А0009а</v>
      </c>
      <c r="F77" s="15" t="str">
        <f t="shared" si="1"/>
        <v>Размер:radio</v>
      </c>
      <c r="G77" s="16" t="str">
        <f>IF(E77&lt;&gt;E78,VLOOKUP(E77,A$3:C$20,3,0),TRIM(LEFTB(SUBSTITUTE(MID(VLOOKUP(E77,A$3:B$20,2,0),SEARCH("\",SUBSTITUTE(" "&amp;VLOOKUP(E77,A$3:B$20,2,0)," ","\",COUNTIF(E$3:E77,E77))),15)," ","              "),15)))</f>
        <v>25</v>
      </c>
    </row>
    <row r="78" spans="5:7">
      <c r="E78" s="14" t="str">
        <f>IFERROR(IF(COUNTIF(E$3:E77,E77)=(LEN(TRIM(VLOOKUP(E77,A$3:B$20,2,0)))-LEN(SUBSTITUTE(VLOOKUP(E77,A$3:B$20,2,0)," ",))+2),INDEX(A$3:A$20,MATCH(E77,A$3:A$20,0)+1),E77),"")</f>
        <v>А0009а</v>
      </c>
      <c r="F78" s="15" t="str">
        <f t="shared" si="1"/>
        <v>Размер:radio</v>
      </c>
      <c r="G78" s="16" t="str">
        <f>IF(E78&lt;&gt;E79,VLOOKUP(E78,A$3:C$20,3,0),TRIM(LEFTB(SUBSTITUTE(MID(VLOOKUP(E78,A$3:B$20,2,0),SEARCH("\",SUBSTITUTE(" "&amp;VLOOKUP(E78,A$3:B$20,2,0)," ","\",COUNTIF(E$3:E78,E78))),15)," ","              "),15)))</f>
        <v>27</v>
      </c>
    </row>
    <row r="79" spans="5:7">
      <c r="E79" s="14" t="str">
        <f>IFERROR(IF(COUNTIF(E$3:E78,E78)=(LEN(TRIM(VLOOKUP(E78,A$3:B$20,2,0)))-LEN(SUBSTITUTE(VLOOKUP(E78,A$3:B$20,2,0)," ",))+2),INDEX(A$3:A$20,MATCH(E78,A$3:A$20,0)+1),E78),"")</f>
        <v>А0009а</v>
      </c>
      <c r="F79" s="15" t="str">
        <f t="shared" si="1"/>
        <v>Размер:radio</v>
      </c>
      <c r="G79" s="16" t="str">
        <f>IF(E79&lt;&gt;E80,VLOOKUP(E79,A$3:C$20,3,0),TRIM(LEFTB(SUBSTITUTE(MID(VLOOKUP(E79,A$3:B$20,2,0),SEARCH("\",SUBSTITUTE(" "&amp;VLOOKUP(E79,A$3:B$20,2,0)," ","\",COUNTIF(E$3:E79,E79))),15)," ","              "),15)))</f>
        <v>29</v>
      </c>
    </row>
    <row r="80" spans="5:7">
      <c r="E80" s="14" t="str">
        <f>IFERROR(IF(COUNTIF(E$3:E79,E79)=(LEN(TRIM(VLOOKUP(E79,A$3:B$20,2,0)))-LEN(SUBSTITUTE(VLOOKUP(E79,A$3:B$20,2,0)," ",))+2),INDEX(A$3:A$20,MATCH(E79,A$3:A$20,0)+1),E79),"")</f>
        <v>А0009а</v>
      </c>
      <c r="F80" s="15" t="str">
        <f t="shared" si="1"/>
        <v>Размер:radio</v>
      </c>
      <c r="G80" s="16" t="str">
        <f>IF(E80&lt;&gt;E81,VLOOKUP(E80,A$3:C$20,3,0),TRIM(LEFTB(SUBSTITUTE(MID(VLOOKUP(E80,A$3:B$20,2,0),SEARCH("\",SUBSTITUTE(" "&amp;VLOOKUP(E80,A$3:B$20,2,0)," ","\",COUNTIF(E$3:E80,E80))),15)," ","              "),15)))</f>
        <v>31</v>
      </c>
    </row>
    <row r="81" spans="5:7">
      <c r="E81" s="14" t="str">
        <f>IFERROR(IF(COUNTIF(E$3:E80,E80)=(LEN(TRIM(VLOOKUP(E80,A$3:B$20,2,0)))-LEN(SUBSTITUTE(VLOOKUP(E80,A$3:B$20,2,0)," ",))+2),INDEX(A$3:A$20,MATCH(E80,A$3:A$20,0)+1),E80),"")</f>
        <v>А0009а</v>
      </c>
      <c r="F81" s="15" t="str">
        <f t="shared" si="1"/>
        <v>Количество:select</v>
      </c>
      <c r="G81" s="16">
        <f>IF(E81&lt;&gt;E82,VLOOKUP(E81,A$3:C$20,3,0),TRIM(LEFTB(SUBSTITUTE(MID(VLOOKUP(E81,A$3:B$20,2,0),SEARCH("\",SUBSTITUTE(" "&amp;VLOOKUP(E81,A$3:B$20,2,0)," ","\",COUNTIF(E$3:E81,E81))),15)," ","              "),15)))</f>
        <v>10</v>
      </c>
    </row>
    <row r="82" spans="5:7">
      <c r="E82" s="14" t="str">
        <f>IFERROR(IF(COUNTIF(E$3:E81,E81)=(LEN(TRIM(VLOOKUP(E81,A$3:B$20,2,0)))-LEN(SUBSTITUTE(VLOOKUP(E81,A$3:B$20,2,0)," ",))+2),INDEX(A$3:A$20,MATCH(E81,A$3:A$20,0)+1),E81),"")</f>
        <v>А0009б</v>
      </c>
      <c r="F82" s="15" t="str">
        <f t="shared" si="1"/>
        <v>Размер:radio</v>
      </c>
      <c r="G82" s="16" t="str">
        <f>IF(E82&lt;&gt;E83,VLOOKUP(E82,A$3:C$20,3,0),TRIM(LEFTB(SUBSTITUTE(MID(VLOOKUP(E82,A$3:B$20,2,0),SEARCH("\",SUBSTITUTE(" "&amp;VLOOKUP(E82,A$3:B$20,2,0)," ","\",COUNTIF(E$3:E82,E82))),15)," ","              "),15)))</f>
        <v>25</v>
      </c>
    </row>
    <row r="83" spans="5:7">
      <c r="E83" s="14" t="str">
        <f>IFERROR(IF(COUNTIF(E$3:E82,E82)=(LEN(TRIM(VLOOKUP(E82,A$3:B$20,2,0)))-LEN(SUBSTITUTE(VLOOKUP(E82,A$3:B$20,2,0)," ",))+2),INDEX(A$3:A$20,MATCH(E82,A$3:A$20,0)+1),E82),"")</f>
        <v>А0009б</v>
      </c>
      <c r="F83" s="15" t="str">
        <f t="shared" si="1"/>
        <v>Размер:radio</v>
      </c>
      <c r="G83" s="16" t="str">
        <f>IF(E83&lt;&gt;E84,VLOOKUP(E83,A$3:C$20,3,0),TRIM(LEFTB(SUBSTITUTE(MID(VLOOKUP(E83,A$3:B$20,2,0),SEARCH("\",SUBSTITUTE(" "&amp;VLOOKUP(E83,A$3:B$20,2,0)," ","\",COUNTIF(E$3:E83,E83))),15)," ","              "),15)))</f>
        <v>27</v>
      </c>
    </row>
    <row r="84" spans="5:7">
      <c r="E84" s="14" t="str">
        <f>IFERROR(IF(COUNTIF(E$3:E83,E83)=(LEN(TRIM(VLOOKUP(E83,A$3:B$20,2,0)))-LEN(SUBSTITUTE(VLOOKUP(E83,A$3:B$20,2,0)," ",))+2),INDEX(A$3:A$20,MATCH(E83,A$3:A$20,0)+1),E83),"")</f>
        <v>А0009б</v>
      </c>
      <c r="F84" s="15" t="str">
        <f t="shared" si="1"/>
        <v>Размер:radio</v>
      </c>
      <c r="G84" s="16" t="str">
        <f>IF(E84&lt;&gt;E85,VLOOKUP(E84,A$3:C$20,3,0),TRIM(LEFTB(SUBSTITUTE(MID(VLOOKUP(E84,A$3:B$20,2,0),SEARCH("\",SUBSTITUTE(" "&amp;VLOOKUP(E84,A$3:B$20,2,0)," ","\",COUNTIF(E$3:E84,E84))),15)," ","              "),15)))</f>
        <v>29</v>
      </c>
    </row>
    <row r="85" spans="5:7">
      <c r="E85" s="14" t="str">
        <f>IFERROR(IF(COUNTIF(E$3:E84,E84)=(LEN(TRIM(VLOOKUP(E84,A$3:B$20,2,0)))-LEN(SUBSTITUTE(VLOOKUP(E84,A$3:B$20,2,0)," ",))+2),INDEX(A$3:A$20,MATCH(E84,A$3:A$20,0)+1),E84),"")</f>
        <v>А0009б</v>
      </c>
      <c r="F85" s="15" t="str">
        <f t="shared" si="1"/>
        <v>Размер:radio</v>
      </c>
      <c r="G85" s="16" t="str">
        <f>IF(E85&lt;&gt;E86,VLOOKUP(E85,A$3:C$20,3,0),TRIM(LEFTB(SUBSTITUTE(MID(VLOOKUP(E85,A$3:B$20,2,0),SEARCH("\",SUBSTITUTE(" "&amp;VLOOKUP(E85,A$3:B$20,2,0)," ","\",COUNTIF(E$3:E85,E85))),15)," ","              "),15)))</f>
        <v>31</v>
      </c>
    </row>
    <row r="86" spans="5:7">
      <c r="E86" s="14" t="str">
        <f>IFERROR(IF(COUNTIF(E$3:E85,E85)=(LEN(TRIM(VLOOKUP(E85,A$3:B$20,2,0)))-LEN(SUBSTITUTE(VLOOKUP(E85,A$3:B$20,2,0)," ",))+2),INDEX(A$3:A$20,MATCH(E85,A$3:A$20,0)+1),E85),"")</f>
        <v>А0009б</v>
      </c>
      <c r="F86" s="15" t="str">
        <f t="shared" si="1"/>
        <v>Количество:select</v>
      </c>
      <c r="G86" s="16">
        <f>IF(E86&lt;&gt;E87,VLOOKUP(E86,A$3:C$20,3,0),TRIM(LEFTB(SUBSTITUTE(MID(VLOOKUP(E86,A$3:B$20,2,0),SEARCH("\",SUBSTITUTE(" "&amp;VLOOKUP(E86,A$3:B$20,2,0)," ","\",COUNTIF(E$3:E86,E86))),15)," ","              "),15)))</f>
        <v>10</v>
      </c>
    </row>
    <row r="87" spans="5:7">
      <c r="E87" s="14" t="str">
        <f>IFERROR(IF(COUNTIF(E$3:E86,E86)=(LEN(TRIM(VLOOKUP(E86,A$3:B$20,2,0)))-LEN(SUBSTITUTE(VLOOKUP(E86,A$3:B$20,2,0)," ",))+2),INDEX(A$3:A$20,MATCH(E86,A$3:A$20,0)+1),E86),"")</f>
        <v>А0009в</v>
      </c>
      <c r="F87" s="15" t="str">
        <f t="shared" si="1"/>
        <v>Размер:radio</v>
      </c>
      <c r="G87" s="16" t="str">
        <f>IF(E87&lt;&gt;E88,VLOOKUP(E87,A$3:C$20,3,0),TRIM(LEFTB(SUBSTITUTE(MID(VLOOKUP(E87,A$3:B$20,2,0),SEARCH("\",SUBSTITUTE(" "&amp;VLOOKUP(E87,A$3:B$20,2,0)," ","\",COUNTIF(E$3:E87,E87))),15)," ","              "),15)))</f>
        <v>25</v>
      </c>
    </row>
    <row r="88" spans="5:7">
      <c r="E88" s="14" t="str">
        <f>IFERROR(IF(COUNTIF(E$3:E87,E87)=(LEN(TRIM(VLOOKUP(E87,A$3:B$20,2,0)))-LEN(SUBSTITUTE(VLOOKUP(E87,A$3:B$20,2,0)," ",))+2),INDEX(A$3:A$20,MATCH(E87,A$3:A$20,0)+1),E87),"")</f>
        <v>А0009в</v>
      </c>
      <c r="F88" s="15" t="str">
        <f t="shared" si="1"/>
        <v>Размер:radio</v>
      </c>
      <c r="G88" s="16" t="str">
        <f>IF(E88&lt;&gt;E89,VLOOKUP(E88,A$3:C$20,3,0),TRIM(LEFTB(SUBSTITUTE(MID(VLOOKUP(E88,A$3:B$20,2,0),SEARCH("\",SUBSTITUTE(" "&amp;VLOOKUP(E88,A$3:B$20,2,0)," ","\",COUNTIF(E$3:E88,E88))),15)," ","              "),15)))</f>
        <v>27</v>
      </c>
    </row>
    <row r="89" spans="5:7">
      <c r="E89" s="14" t="str">
        <f>IFERROR(IF(COUNTIF(E$3:E88,E88)=(LEN(TRIM(VLOOKUP(E88,A$3:B$20,2,0)))-LEN(SUBSTITUTE(VLOOKUP(E88,A$3:B$20,2,0)," ",))+2),INDEX(A$3:A$20,MATCH(E88,A$3:A$20,0)+1),E88),"")</f>
        <v>А0009в</v>
      </c>
      <c r="F89" s="15" t="str">
        <f t="shared" si="1"/>
        <v>Размер:radio</v>
      </c>
      <c r="G89" s="16" t="str">
        <f>IF(E89&lt;&gt;E90,VLOOKUP(E89,A$3:C$20,3,0),TRIM(LEFTB(SUBSTITUTE(MID(VLOOKUP(E89,A$3:B$20,2,0),SEARCH("\",SUBSTITUTE(" "&amp;VLOOKUP(E89,A$3:B$20,2,0)," ","\",COUNTIF(E$3:E89,E89))),15)," ","              "),15)))</f>
        <v>29</v>
      </c>
    </row>
    <row r="90" spans="5:7">
      <c r="E90" s="14" t="str">
        <f>IFERROR(IF(COUNTIF(E$3:E89,E89)=(LEN(TRIM(VLOOKUP(E89,A$3:B$20,2,0)))-LEN(SUBSTITUTE(VLOOKUP(E89,A$3:B$20,2,0)," ",))+2),INDEX(A$3:A$20,MATCH(E89,A$3:A$20,0)+1),E89),"")</f>
        <v>А0009в</v>
      </c>
      <c r="F90" s="15" t="str">
        <f t="shared" si="1"/>
        <v>Размер:radio</v>
      </c>
      <c r="G90" s="16" t="str">
        <f>IF(E90&lt;&gt;E91,VLOOKUP(E90,A$3:C$20,3,0),TRIM(LEFTB(SUBSTITUTE(MID(VLOOKUP(E90,A$3:B$20,2,0),SEARCH("\",SUBSTITUTE(" "&amp;VLOOKUP(E90,A$3:B$20,2,0)," ","\",COUNTIF(E$3:E90,E90))),15)," ","              "),15)))</f>
        <v>31</v>
      </c>
    </row>
    <row r="91" spans="5:7">
      <c r="E91" s="14" t="str">
        <f>IFERROR(IF(COUNTIF(E$3:E90,E90)=(LEN(TRIM(VLOOKUP(E90,A$3:B$20,2,0)))-LEN(SUBSTITUTE(VLOOKUP(E90,A$3:B$20,2,0)," ",))+2),INDEX(A$3:A$20,MATCH(E90,A$3:A$20,0)+1),E90),"")</f>
        <v>А0009в</v>
      </c>
      <c r="F91" s="15" t="str">
        <f t="shared" si="1"/>
        <v>Количество:select</v>
      </c>
      <c r="G91" s="16">
        <f>IF(E91&lt;&gt;E92,VLOOKUP(E91,A$3:C$20,3,0),TRIM(LEFTB(SUBSTITUTE(MID(VLOOKUP(E91,A$3:B$20,2,0),SEARCH("\",SUBSTITUTE(" "&amp;VLOOKUP(E91,A$3:B$20,2,0)," ","\",COUNTIF(E$3:E91,E91))),15)," ","              "),15)))</f>
        <v>10</v>
      </c>
    </row>
    <row r="92" spans="5:7">
      <c r="E92" s="14" t="str">
        <f>IFERROR(IF(COUNTIF(E$3:E91,E91)=(LEN(TRIM(VLOOKUP(E91,A$3:B$20,2,0)))-LEN(SUBSTITUTE(VLOOKUP(E91,A$3:B$20,2,0)," ",))+2),INDEX(A$3:A$20,MATCH(E91,A$3:A$20,0)+1),E91),"")</f>
        <v/>
      </c>
      <c r="F92" s="15" t="str">
        <f t="shared" si="1"/>
        <v>Размер:radio</v>
      </c>
      <c r="G92" s="16" t="e">
        <f>IF(E92&lt;&gt;E93,VLOOKUP(E92,A$3:C$20,3,0),TRIM(LEFTB(SUBSTITUTE(MID(VLOOKUP(E92,A$3:B$20,2,0),SEARCH("\",SUBSTITUTE(" "&amp;VLOOKUP(E92,A$3:B$20,2,0)," ","\",COUNTIF(E$3:E92,E92))),15)," ","              "),15)))</f>
        <v>#N/A</v>
      </c>
    </row>
    <row r="93" spans="5:7">
      <c r="E93" s="14" t="str">
        <f>IFERROR(IF(COUNTIF(E$3:E92,E92)=(LEN(TRIM(VLOOKUP(E92,A$3:B$20,2,0)))-LEN(SUBSTITUTE(VLOOKUP(E92,A$3:B$20,2,0)," ",))+2),INDEX(A$3:A$20,MATCH(E92,A$3:A$20,0)+1),E92),"")</f>
        <v/>
      </c>
      <c r="F93" s="15" t="str">
        <f t="shared" si="1"/>
        <v>Размер:radio</v>
      </c>
      <c r="G93" s="16" t="e">
        <f>IF(E93&lt;&gt;E94,VLOOKUP(E93,A$3:C$20,3,0),TRIM(LEFTB(SUBSTITUTE(MID(VLOOKUP(E93,A$3:B$20,2,0),SEARCH("\",SUBSTITUTE(" "&amp;VLOOKUP(E93,A$3:B$20,2,0)," ","\",COUNTIF(E$3:E93,E93))),15)," ","              "),15)))</f>
        <v>#N/A</v>
      </c>
    </row>
    <row r="94" spans="5:7">
      <c r="E94" s="14"/>
      <c r="F94" s="15"/>
      <c r="G94" s="16"/>
    </row>
    <row r="95" spans="5:7">
      <c r="E95" s="14"/>
      <c r="F95" s="15"/>
      <c r="G95" s="16"/>
    </row>
    <row r="96" spans="5:7">
      <c r="E96" s="14"/>
      <c r="F96" s="15"/>
      <c r="G96" s="16"/>
    </row>
    <row r="97" spans="5:7">
      <c r="E97" s="14"/>
      <c r="F97" s="15"/>
      <c r="G97" s="16"/>
    </row>
    <row r="98" spans="5:7">
      <c r="E98" s="14"/>
      <c r="F98" s="15"/>
      <c r="G98" s="16"/>
    </row>
    <row r="99" spans="5:7">
      <c r="E99" s="14"/>
      <c r="F99" s="15"/>
      <c r="G99" s="16"/>
    </row>
    <row r="100" spans="5:7">
      <c r="E100" s="14"/>
      <c r="F100" s="15"/>
      <c r="G100" s="16"/>
    </row>
    <row r="101" spans="5:7">
      <c r="E101" s="14"/>
      <c r="F101" s="15"/>
      <c r="G101" s="16"/>
    </row>
    <row r="102" spans="5:7">
      <c r="E102" s="14"/>
      <c r="F102" s="15"/>
      <c r="G102" s="16"/>
    </row>
    <row r="103" spans="5:7">
      <c r="E103" s="14"/>
      <c r="F103" s="15"/>
      <c r="G103" s="16"/>
    </row>
    <row r="104" spans="5:7">
      <c r="E104" s="14"/>
      <c r="F104" s="15"/>
      <c r="G104" s="16"/>
    </row>
    <row r="105" spans="5:7">
      <c r="E105" s="14"/>
      <c r="F105" s="15"/>
      <c r="G105" s="16"/>
    </row>
    <row r="106" spans="5:7">
      <c r="E106" s="14"/>
      <c r="F106" s="15"/>
      <c r="G106" s="16"/>
    </row>
    <row r="107" spans="5:7">
      <c r="E107" s="14"/>
      <c r="F107" s="15"/>
      <c r="G107" s="16"/>
    </row>
    <row r="108" spans="5:7">
      <c r="E108" s="14"/>
      <c r="F108" s="15"/>
      <c r="G108" s="16"/>
    </row>
    <row r="109" spans="5:7">
      <c r="E109" s="14"/>
      <c r="F109" s="15"/>
      <c r="G109" s="16"/>
    </row>
    <row r="110" spans="5:7">
      <c r="E110" s="14"/>
      <c r="F110" s="15"/>
      <c r="G110" s="16"/>
    </row>
    <row r="111" spans="5:7">
      <c r="E111" s="14"/>
      <c r="F111" s="15"/>
      <c r="G111" s="16"/>
    </row>
    <row r="112" spans="5:7">
      <c r="E112" s="14"/>
      <c r="F112" s="15"/>
      <c r="G112" s="16"/>
    </row>
    <row r="113" spans="5:7">
      <c r="E113" s="14"/>
      <c r="F113" s="15"/>
      <c r="G113" s="16"/>
    </row>
    <row r="114" spans="5:7">
      <c r="E114" s="14"/>
      <c r="F114" s="15"/>
      <c r="G114" s="16"/>
    </row>
    <row r="115" spans="5:7">
      <c r="E115" s="14"/>
      <c r="F115" s="15"/>
      <c r="G115" s="16"/>
    </row>
    <row r="116" spans="5:7">
      <c r="E116" s="14"/>
      <c r="F116" s="15"/>
      <c r="G116" s="16"/>
    </row>
    <row r="117" spans="5:7">
      <c r="E117" s="14"/>
      <c r="F117" s="15"/>
      <c r="G117" s="16"/>
    </row>
    <row r="118" spans="5:7">
      <c r="E118" s="14"/>
      <c r="F118" s="15"/>
      <c r="G118" s="16"/>
    </row>
    <row r="119" spans="5:7">
      <c r="E119" s="14"/>
      <c r="F119" s="15"/>
      <c r="G119" s="16"/>
    </row>
  </sheetData>
  <mergeCells count="1">
    <mergeCell ref="A1:C1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N4" sqref="N4"/>
    </sheetView>
  </sheetViews>
  <sheetFormatPr defaultColWidth="11" defaultRowHeight="15.75"/>
  <cols>
    <col min="14" max="14" width="54.125" customWidth="1"/>
  </cols>
  <sheetData>
    <row r="1" spans="1:14">
      <c r="A1" s="23" t="str">
        <f>'[1]Main Production'!A1</f>
        <v>Артикул</v>
      </c>
      <c r="B1" s="20" t="s">
        <v>33</v>
      </c>
      <c r="C1" s="21"/>
      <c r="D1" s="21"/>
      <c r="E1" s="21"/>
      <c r="F1" s="21"/>
      <c r="G1" s="22"/>
      <c r="H1" s="22"/>
      <c r="I1" s="22"/>
      <c r="J1" s="22"/>
    </row>
    <row r="2" spans="1:14">
      <c r="A2" s="24"/>
      <c r="B2" s="1"/>
      <c r="C2" s="1"/>
      <c r="D2" s="1"/>
      <c r="E2" s="1"/>
      <c r="F2" s="1"/>
      <c r="G2" s="1"/>
      <c r="H2" s="1"/>
      <c r="I2" s="1"/>
      <c r="J2" s="1"/>
    </row>
    <row r="3" spans="1:14">
      <c r="A3" s="2" t="s">
        <v>1</v>
      </c>
      <c r="B3" s="8" t="s">
        <v>22</v>
      </c>
      <c r="C3" s="9" t="s">
        <v>24</v>
      </c>
      <c r="D3" s="9" t="s">
        <v>23</v>
      </c>
      <c r="E3" s="9"/>
      <c r="F3" s="9"/>
      <c r="G3" s="9"/>
      <c r="H3" s="9"/>
      <c r="I3" s="9"/>
      <c r="J3" s="8"/>
      <c r="L3" t="str">
        <f>A3</f>
        <v>А0001</v>
      </c>
      <c r="M3" t="e">
        <f>INDEX(B$3:J$2000,L3,COUNTIF(L$3:L3,L3))</f>
        <v>#VALUE!</v>
      </c>
      <c r="N3" t="s">
        <v>34</v>
      </c>
    </row>
    <row r="4" spans="1:14" ht="60" customHeight="1">
      <c r="A4" s="2" t="s">
        <v>2</v>
      </c>
      <c r="B4" s="8" t="s">
        <v>31</v>
      </c>
      <c r="C4" s="9" t="s">
        <v>22</v>
      </c>
      <c r="D4" s="9" t="s">
        <v>24</v>
      </c>
      <c r="E4" s="9" t="s">
        <v>23</v>
      </c>
      <c r="F4" s="9" t="s">
        <v>32</v>
      </c>
      <c r="G4" s="9"/>
      <c r="H4" s="9"/>
      <c r="I4" s="9"/>
      <c r="J4" s="8"/>
      <c r="L4" t="str">
        <f>IF(COUNTIF(L$3:L3,L3)&gt;=COUNTA(INDEX(B$3:J$2000,MATCH(L3,A$3:A$2000,0),)),L3+1,L3)</f>
        <v>А0001</v>
      </c>
      <c r="M4" t="e">
        <f>INDEX(B$3:J$2000,L4,COUNTIF(L$3:L4,L4))</f>
        <v>#VALUE!</v>
      </c>
      <c r="N4" s="10" t="s">
        <v>35</v>
      </c>
    </row>
    <row r="5" spans="1:14">
      <c r="A5" s="2" t="s">
        <v>3</v>
      </c>
      <c r="B5" s="8" t="s">
        <v>31</v>
      </c>
      <c r="C5" s="9" t="s">
        <v>22</v>
      </c>
      <c r="D5" s="9" t="s">
        <v>24</v>
      </c>
      <c r="E5" s="9" t="s">
        <v>23</v>
      </c>
      <c r="F5" s="9" t="s">
        <v>32</v>
      </c>
      <c r="G5" s="9"/>
      <c r="H5" s="9"/>
      <c r="I5" s="9"/>
      <c r="J5" s="8"/>
      <c r="L5" t="str">
        <f>IF(COUNTIF(L$3:L4,L4)&gt;=COUNTA(INDEX(B$3:J$2000,MATCH(L4,A$3:A$2000,0),)),L4+1,L4)</f>
        <v>А0001</v>
      </c>
      <c r="M5" t="e">
        <f>INDEX(B$3:J$2000,L5,COUNTIF(L$3:L5,L5))</f>
        <v>#VALUE!</v>
      </c>
    </row>
    <row r="6" spans="1:14">
      <c r="A6" s="2" t="s">
        <v>4</v>
      </c>
      <c r="B6" s="8" t="s">
        <v>22</v>
      </c>
      <c r="C6" s="9" t="s">
        <v>24</v>
      </c>
      <c r="D6" s="9" t="s">
        <v>23</v>
      </c>
      <c r="E6" s="9" t="s">
        <v>32</v>
      </c>
      <c r="F6" s="9"/>
      <c r="G6" s="9"/>
      <c r="H6" s="9"/>
      <c r="I6" s="9"/>
      <c r="J6" s="8"/>
    </row>
    <row r="7" spans="1:14">
      <c r="A7" s="2" t="s">
        <v>5</v>
      </c>
      <c r="B7" s="8" t="s">
        <v>22</v>
      </c>
      <c r="C7" s="9" t="s">
        <v>24</v>
      </c>
      <c r="D7" s="9" t="s">
        <v>23</v>
      </c>
      <c r="E7" s="9" t="s">
        <v>32</v>
      </c>
      <c r="F7" s="9"/>
      <c r="G7" s="9"/>
      <c r="H7" s="9"/>
      <c r="I7" s="9"/>
      <c r="J7" s="8"/>
    </row>
    <row r="8" spans="1:14">
      <c r="A8" s="2" t="s">
        <v>6</v>
      </c>
      <c r="B8" s="8" t="s">
        <v>22</v>
      </c>
      <c r="C8" s="9" t="s">
        <v>24</v>
      </c>
      <c r="D8" s="9" t="s">
        <v>23</v>
      </c>
      <c r="E8" s="9" t="s">
        <v>32</v>
      </c>
      <c r="F8" s="9"/>
      <c r="G8" s="9"/>
      <c r="H8" s="9"/>
      <c r="I8" s="9"/>
      <c r="J8" s="8"/>
    </row>
    <row r="9" spans="1:14">
      <c r="A9" s="2" t="s">
        <v>7</v>
      </c>
      <c r="B9" s="8" t="s">
        <v>22</v>
      </c>
      <c r="C9" s="9" t="s">
        <v>24</v>
      </c>
      <c r="D9" s="9" t="s">
        <v>23</v>
      </c>
      <c r="E9" s="9" t="s">
        <v>32</v>
      </c>
      <c r="F9" s="9"/>
      <c r="G9" s="9"/>
      <c r="H9" s="9"/>
      <c r="I9" s="9"/>
      <c r="J9" s="8"/>
    </row>
    <row r="10" spans="1:14">
      <c r="A10" s="2" t="s">
        <v>8</v>
      </c>
      <c r="B10" s="8" t="s">
        <v>22</v>
      </c>
      <c r="C10" s="9" t="s">
        <v>24</v>
      </c>
      <c r="D10" s="9" t="s">
        <v>23</v>
      </c>
      <c r="E10" s="9" t="s">
        <v>32</v>
      </c>
      <c r="F10" s="9"/>
      <c r="G10" s="9"/>
      <c r="H10" s="9"/>
      <c r="I10" s="9"/>
      <c r="J10" s="8"/>
    </row>
    <row r="11" spans="1:14">
      <c r="A11" s="2" t="s">
        <v>9</v>
      </c>
      <c r="B11" s="8" t="s">
        <v>22</v>
      </c>
      <c r="C11" s="9" t="s">
        <v>24</v>
      </c>
      <c r="D11" s="9" t="s">
        <v>23</v>
      </c>
      <c r="E11" s="9" t="s">
        <v>32</v>
      </c>
      <c r="F11" s="9"/>
      <c r="G11" s="9"/>
      <c r="H11" s="9"/>
      <c r="I11" s="9"/>
      <c r="J11" s="8"/>
    </row>
    <row r="12" spans="1:14">
      <c r="A12" s="2" t="s">
        <v>10</v>
      </c>
      <c r="B12" s="8" t="s">
        <v>22</v>
      </c>
      <c r="C12" s="9" t="s">
        <v>24</v>
      </c>
      <c r="D12" s="9" t="s">
        <v>23</v>
      </c>
      <c r="E12" s="9" t="s">
        <v>32</v>
      </c>
      <c r="F12" s="9"/>
      <c r="G12" s="9"/>
      <c r="H12" s="9"/>
      <c r="I12" s="9"/>
      <c r="J12" s="8"/>
    </row>
    <row r="13" spans="1:14">
      <c r="A13" s="2" t="s">
        <v>11</v>
      </c>
      <c r="B13" s="8" t="s">
        <v>22</v>
      </c>
      <c r="C13" s="9" t="s">
        <v>24</v>
      </c>
      <c r="D13" s="9" t="s">
        <v>23</v>
      </c>
      <c r="E13" s="9" t="s">
        <v>32</v>
      </c>
      <c r="F13" s="9"/>
      <c r="G13" s="9"/>
      <c r="H13" s="9"/>
      <c r="I13" s="9"/>
      <c r="J13" s="8"/>
    </row>
    <row r="14" spans="1:14">
      <c r="A14" s="2" t="s">
        <v>12</v>
      </c>
      <c r="B14" s="8" t="s">
        <v>22</v>
      </c>
      <c r="C14" s="9" t="s">
        <v>24</v>
      </c>
      <c r="D14" s="9" t="s">
        <v>23</v>
      </c>
      <c r="E14" s="9" t="s">
        <v>32</v>
      </c>
      <c r="F14" s="9"/>
      <c r="G14" s="9"/>
      <c r="H14" s="9"/>
      <c r="I14" s="9"/>
      <c r="J14" s="8"/>
    </row>
    <row r="15" spans="1:14">
      <c r="A15" s="2" t="s">
        <v>13</v>
      </c>
      <c r="B15" s="8" t="s">
        <v>31</v>
      </c>
      <c r="C15" s="9" t="s">
        <v>22</v>
      </c>
      <c r="D15" s="9" t="s">
        <v>24</v>
      </c>
      <c r="E15" s="9" t="s">
        <v>23</v>
      </c>
      <c r="F15" s="9" t="s">
        <v>32</v>
      </c>
      <c r="G15" s="9"/>
      <c r="H15" s="9"/>
      <c r="I15" s="9"/>
      <c r="J15" s="8"/>
    </row>
    <row r="16" spans="1:14">
      <c r="A16" s="2" t="s">
        <v>14</v>
      </c>
      <c r="B16" s="8" t="s">
        <v>22</v>
      </c>
      <c r="C16" s="9" t="s">
        <v>24</v>
      </c>
      <c r="D16" s="9" t="s">
        <v>23</v>
      </c>
      <c r="E16" s="9" t="s">
        <v>32</v>
      </c>
      <c r="F16" s="9"/>
      <c r="G16" s="9"/>
      <c r="H16" s="9"/>
      <c r="I16" s="9"/>
      <c r="J16" s="8"/>
    </row>
    <row r="17" spans="1:10">
      <c r="A17" s="2" t="s">
        <v>15</v>
      </c>
      <c r="B17" s="8" t="s">
        <v>22</v>
      </c>
      <c r="C17" s="9" t="s">
        <v>24</v>
      </c>
      <c r="D17" s="9" t="s">
        <v>23</v>
      </c>
      <c r="E17" s="9" t="s">
        <v>32</v>
      </c>
      <c r="F17" s="9"/>
      <c r="G17" s="9"/>
      <c r="H17" s="9"/>
      <c r="I17" s="9"/>
      <c r="J17" s="8"/>
    </row>
    <row r="18" spans="1:10">
      <c r="A18" s="2" t="s">
        <v>16</v>
      </c>
      <c r="B18" s="8" t="s">
        <v>22</v>
      </c>
      <c r="C18" s="9" t="s">
        <v>24</v>
      </c>
      <c r="D18" s="9" t="s">
        <v>23</v>
      </c>
      <c r="E18" s="9" t="s">
        <v>32</v>
      </c>
      <c r="F18" s="9"/>
      <c r="G18" s="9"/>
      <c r="H18" s="9"/>
      <c r="I18" s="9"/>
      <c r="J18" s="8"/>
    </row>
    <row r="19" spans="1:10">
      <c r="A19" s="2" t="s">
        <v>17</v>
      </c>
      <c r="B19" s="8" t="s">
        <v>22</v>
      </c>
      <c r="C19" s="9" t="s">
        <v>24</v>
      </c>
      <c r="D19" s="9" t="s">
        <v>23</v>
      </c>
      <c r="E19" s="9" t="s">
        <v>32</v>
      </c>
      <c r="F19" s="9"/>
      <c r="G19" s="9"/>
      <c r="H19" s="9"/>
      <c r="I19" s="9"/>
      <c r="J19" s="8"/>
    </row>
    <row r="20" spans="1:10">
      <c r="A20" s="2" t="s">
        <v>18</v>
      </c>
      <c r="B20" s="8" t="s">
        <v>22</v>
      </c>
      <c r="C20" s="9" t="s">
        <v>24</v>
      </c>
      <c r="D20" s="9" t="s">
        <v>23</v>
      </c>
      <c r="E20" s="9" t="s">
        <v>32</v>
      </c>
      <c r="F20" s="9"/>
      <c r="G20" s="9"/>
      <c r="H20" s="9"/>
      <c r="I20" s="9"/>
      <c r="J20" s="8"/>
    </row>
  </sheetData>
  <mergeCells count="2">
    <mergeCell ref="B1:J1"/>
    <mergeCell ref="A1:A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Тест</vt:lpstr>
      <vt:lpstr>Пробовал сам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2015-02-13T21:17:45Z</dcterms:created>
  <dcterms:modified xsi:type="dcterms:W3CDTF">2015-02-15T08:51:02Z</dcterms:modified>
</cp:coreProperties>
</file>