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56" windowHeight="9732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/>
  <c r="F13"/>
  <c r="F12"/>
  <c r="F11"/>
  <c r="F10"/>
  <c r="F9"/>
  <c r="F8"/>
  <c r="F7"/>
  <c r="F6"/>
  <c r="F5"/>
  <c r="F4"/>
  <c r="F3"/>
  <c r="E2" l="1"/>
  <c r="D3"/>
  <c r="C2"/>
  <c r="C3"/>
  <c r="C4"/>
  <c r="C5"/>
  <c r="C6"/>
  <c r="C7"/>
  <c r="C8"/>
  <c r="C9"/>
  <c r="C10"/>
  <c r="C11"/>
  <c r="C12"/>
  <c r="C13"/>
  <c r="C14"/>
  <c r="E3" l="1"/>
  <c r="D4"/>
  <c r="E4" l="1"/>
  <c r="D5"/>
  <c r="E5" l="1"/>
  <c r="D6"/>
  <c r="E6" l="1"/>
  <c r="D7"/>
  <c r="D8" l="1"/>
  <c r="E7"/>
  <c r="D9" l="1"/>
  <c r="E8"/>
  <c r="D10" l="1"/>
  <c r="E9"/>
  <c r="D11" l="1"/>
  <c r="E10"/>
  <c r="D12" l="1"/>
  <c r="E11"/>
  <c r="D13" l="1"/>
  <c r="E12"/>
  <c r="D14" l="1"/>
  <c r="E13"/>
  <c r="E14" l="1"/>
</calcChain>
</file>

<file path=xl/sharedStrings.xml><?xml version="1.0" encoding="utf-8"?>
<sst xmlns="http://schemas.openxmlformats.org/spreadsheetml/2006/main" count="18" uniqueCount="18">
  <si>
    <t>Месяц</t>
  </si>
  <si>
    <t>НДФЛ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</si>
  <si>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</si>
  <si>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</si>
  <si>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</si>
  <si>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</si>
  <si>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</si>
  <si>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</si>
  <si>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</si>
  <si>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</si>
  <si>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</si>
  <si>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</si>
  <si>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</si>
  <si>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</si>
  <si>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Столбец1</t>
  </si>
  <si>
    <t>ПФР</t>
  </si>
  <si>
    <t>база ПФР</t>
  </si>
  <si>
    <t>З/п (руб)</t>
  </si>
</sst>
</file>

<file path=xl/styles.xml><?xml version="1.0" encoding="utf-8"?>
<styleSheet xmlns="http://schemas.openxmlformats.org/spreadsheetml/2006/main">
  <numFmts count="1">
    <numFmt numFmtId="44" formatCode="_-* #,##0.00&quot;р.&quot;_-;\-* #,##0.00&quot;р.&quot;_-;_-* &quot;-&quot;??&quot;р.&quot;_-;_-@_-"/>
  </numFmts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4" fontId="0" fillId="0" borderId="0" xfId="0" applyNumberFormat="1"/>
    <xf numFmtId="44" fontId="0" fillId="2" borderId="0" xfId="0" applyNumberFormat="1" applyFill="1"/>
  </cellXfs>
  <cellStyles count="1">
    <cellStyle name="Обычный" xfId="0" builtinId="0"/>
  </cellStyles>
  <dxfs count="5">
    <dxf>
      <numFmt numFmtId="34" formatCode="_-* #,##0.00&quot;р.&quot;_-;\-* #,##0.00&quot;р.&quot;_-;_-* &quot;-&quot;??&quot;р.&quot;_-;_-@_-"/>
    </dxf>
    <dxf>
      <numFmt numFmtId="34" formatCode="_-* #,##0.00&quot;р.&quot;_-;\-* #,##0.00&quot;р.&quot;_-;_-* &quot;-&quot;??&quot;р.&quot;_-;_-@_-"/>
    </dxf>
    <dxf>
      <numFmt numFmtId="34" formatCode="_-* #,##0.00&quot;р.&quot;_-;\-* #,##0.00&quot;р.&quot;_-;_-* &quot;-&quot;??&quot;р.&quot;_-;_-@_-"/>
    </dxf>
    <dxf>
      <numFmt numFmtId="34" formatCode="_-* #,##0.00&quot;р.&quot;_-;\-* #,##0.00&quot;р.&quot;_-;_-* &quot;-&quot;??&quot;р.&quot;_-;_-@_-"/>
    </dxf>
    <dxf>
      <numFmt numFmtId="34" formatCode="_-* #,##0.00&quot;р.&quot;_-;\-* #,##0.00&quot;р.&quot;_-;_-* &quot;-&quot;??&quot;р.&quot;_-;_-@_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Таблица1" displayName="Таблица1" ref="A1:F14" totalsRowShown="0">
  <autoFilter ref="A1:F14"/>
  <tableColumns count="6">
    <tableColumn id="1" name="Месяц"/>
    <tableColumn id="2" name="З/п (руб)" dataDxfId="4"/>
    <tableColumn id="3" name="НДФЛ" dataDxfId="3">
      <calculatedColumnFormula>Таблица1[[#This Row],[З/п (руб)]]*13%</calculatedColumnFormula>
    </tableColumn>
    <tableColumn id="4" name="база ПФР" dataDxfId="2"/>
    <tableColumn id="5" name="ПФР" dataDxfId="1">
      <calculatedColumnFormula>IF(Таблица1[[#This Row],[база ПФР]]&lt;=711000,Таблица1[[#This Row],[З/п (руб)]]*22%,Таблица1[[#This Row],[З/п (руб)]]*10%)</calculatedColumnFormula>
    </tableColumn>
    <tableColumn id="12" name="Столбец1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4"/>
  <sheetViews>
    <sheetView tabSelected="1" workbookViewId="0">
      <selection activeCell="F3" sqref="F3:F14"/>
    </sheetView>
  </sheetViews>
  <sheetFormatPr defaultRowHeight="14.4"/>
  <cols>
    <col min="1" max="1" width="9.5546875" bestFit="1" customWidth="1"/>
    <col min="2" max="2" width="14.33203125" style="1" customWidth="1"/>
    <col min="3" max="3" width="12.109375" style="1" bestFit="1" customWidth="1"/>
    <col min="4" max="4" width="14.6640625" style="1" bestFit="1" customWidth="1"/>
    <col min="5" max="5" width="11.88671875" style="1" customWidth="1"/>
    <col min="6" max="6" width="12.77734375" bestFit="1" customWidth="1"/>
  </cols>
  <sheetData>
    <row r="1" spans="1:6">
      <c r="A1" t="s">
        <v>0</v>
      </c>
      <c r="B1" s="1" t="s">
        <v>17</v>
      </c>
      <c r="C1" s="1" t="s">
        <v>1</v>
      </c>
      <c r="D1" s="1" t="s">
        <v>16</v>
      </c>
      <c r="E1" s="1" t="s">
        <v>15</v>
      </c>
      <c r="F1" t="s">
        <v>14</v>
      </c>
    </row>
    <row r="2" spans="1:6">
      <c r="B2" s="1">
        <v>0</v>
      </c>
      <c r="C2" s="1">
        <f>Таблица1[[#This Row],[З/п (руб)]]*13%</f>
        <v>0</v>
      </c>
      <c r="D2" s="1">
        <v>0</v>
      </c>
      <c r="E2" s="1">
        <f>IF(Таблица1[[#This Row],[база ПФР]]&lt;=711000,Таблица1[[#This Row],[З/п (руб)]]*22%,Таблица1[[#This Row],[З/п (руб)]]*10%)</f>
        <v>0</v>
      </c>
      <c r="F2" s="1"/>
    </row>
    <row r="3" spans="1:6">
      <c r="A3" t="s">
        <v>2</v>
      </c>
      <c r="B3" s="1">
        <v>100000</v>
      </c>
      <c r="C3" s="1">
        <f>Таблица1[[#This Row],[З/п (руб)]]*13%</f>
        <v>13000</v>
      </c>
      <c r="D3" s="1">
        <f>Таблица1[[#This Row],[З/п (руб)]]+D2</f>
        <v>100000</v>
      </c>
      <c r="E3" s="1">
        <f>IF(Таблица1[[#This Row],[база ПФР]]&lt;=711000,Таблица1[[#This Row],[З/п (руб)]]*22%,Таблица1[[#This Row],[З/п (руб)]]*10%)</f>
        <v>22000</v>
      </c>
      <c r="F3" s="1">
        <f>Таблица1[[#This Row],[З/п (руб)]]*(90-ISNA(LOOKUP(Таблица1[[#This Row],[база ПФР]],711000))*12)%</f>
        <v>78000</v>
      </c>
    </row>
    <row r="4" spans="1:6">
      <c r="A4" t="s">
        <v>3</v>
      </c>
      <c r="B4" s="1">
        <v>100001</v>
      </c>
      <c r="C4" s="1">
        <f>Таблица1[[#This Row],[З/п (руб)]]*13%</f>
        <v>13000.130000000001</v>
      </c>
      <c r="D4" s="1">
        <f>Таблица1[[#This Row],[З/п (руб)]]+D3</f>
        <v>200001</v>
      </c>
      <c r="E4" s="1">
        <f>IF(Таблица1[[#This Row],[база ПФР]]&lt;=711000,Таблица1[[#This Row],[З/п (руб)]]*22%,Таблица1[[#This Row],[З/п (руб)]]*10%)</f>
        <v>22000.22</v>
      </c>
      <c r="F4" s="1">
        <f>Таблица1[[#This Row],[З/п (руб)]]*(90-ISNA(LOOKUP(Таблица1[[#This Row],[база ПФР]],711000))*12)%</f>
        <v>78000.78</v>
      </c>
    </row>
    <row r="5" spans="1:6">
      <c r="A5" t="s">
        <v>4</v>
      </c>
      <c r="B5" s="1">
        <v>100002</v>
      </c>
      <c r="C5" s="1">
        <f>Таблица1[[#This Row],[З/п (руб)]]*13%</f>
        <v>13000.26</v>
      </c>
      <c r="D5" s="1">
        <f>Таблица1[[#This Row],[З/п (руб)]]+D4</f>
        <v>300003</v>
      </c>
      <c r="E5" s="1">
        <f>IF(Таблица1[[#This Row],[база ПФР]]&lt;=711000,Таблица1[[#This Row],[З/п (руб)]]*22%,Таблица1[[#This Row],[З/п (руб)]]*10%)</f>
        <v>22000.44</v>
      </c>
      <c r="F5" s="1">
        <f>Таблица1[[#This Row],[З/п (руб)]]*(90-ISNA(LOOKUP(Таблица1[[#This Row],[база ПФР]],711000))*12)%</f>
        <v>78001.56</v>
      </c>
    </row>
    <row r="6" spans="1:6">
      <c r="A6" t="s">
        <v>5</v>
      </c>
      <c r="B6" s="1">
        <v>100003</v>
      </c>
      <c r="C6" s="1">
        <f>Таблица1[[#This Row],[З/п (руб)]]*13%</f>
        <v>13000.390000000001</v>
      </c>
      <c r="D6" s="1">
        <f>Таблица1[[#This Row],[З/п (руб)]]+D5</f>
        <v>400006</v>
      </c>
      <c r="E6" s="1">
        <f>IF(Таблица1[[#This Row],[база ПФР]]&lt;=711000,Таблица1[[#This Row],[З/п (руб)]]*22%,Таблица1[[#This Row],[З/п (руб)]]*10%)</f>
        <v>22000.66</v>
      </c>
      <c r="F6" s="1">
        <f>Таблица1[[#This Row],[З/п (руб)]]*(90-ISNA(LOOKUP(Таблица1[[#This Row],[база ПФР]],711000))*12)%</f>
        <v>78002.34</v>
      </c>
    </row>
    <row r="7" spans="1:6">
      <c r="A7" t="s">
        <v>6</v>
      </c>
      <c r="B7" s="1">
        <v>100004</v>
      </c>
      <c r="C7" s="1">
        <f>Таблица1[[#This Row],[З/п (руб)]]*13%</f>
        <v>13000.52</v>
      </c>
      <c r="D7" s="1">
        <f>Таблица1[[#This Row],[З/п (руб)]]+D6</f>
        <v>500010</v>
      </c>
      <c r="E7" s="1">
        <f>IF(Таблица1[[#This Row],[база ПФР]]&lt;=711000,Таблица1[[#This Row],[З/п (руб)]]*22%,Таблица1[[#This Row],[З/п (руб)]]*10%)</f>
        <v>22000.880000000001</v>
      </c>
      <c r="F7" s="1">
        <f>Таблица1[[#This Row],[З/п (руб)]]*(90-ISNA(LOOKUP(Таблица1[[#This Row],[база ПФР]],711000))*12)%</f>
        <v>78003.12000000001</v>
      </c>
    </row>
    <row r="8" spans="1:6">
      <c r="A8" t="s">
        <v>7</v>
      </c>
      <c r="B8" s="1">
        <v>100005</v>
      </c>
      <c r="C8" s="1">
        <f>Таблица1[[#This Row],[З/п (руб)]]*13%</f>
        <v>13000.65</v>
      </c>
      <c r="D8" s="1">
        <f>Таблица1[[#This Row],[З/п (руб)]]+D7</f>
        <v>600015</v>
      </c>
      <c r="E8" s="1">
        <f>IF(Таблица1[[#This Row],[база ПФР]]&lt;=711000,Таблица1[[#This Row],[З/п (руб)]]*22%,Таблица1[[#This Row],[З/п (руб)]]*10%)</f>
        <v>22001.1</v>
      </c>
      <c r="F8" s="1">
        <f>Таблица1[[#This Row],[З/п (руб)]]*(90-ISNA(LOOKUP(Таблица1[[#This Row],[база ПФР]],711000))*12)%</f>
        <v>78003.900000000009</v>
      </c>
    </row>
    <row r="9" spans="1:6">
      <c r="A9" t="s">
        <v>8</v>
      </c>
      <c r="B9" s="1">
        <v>100006</v>
      </c>
      <c r="C9" s="1">
        <f>Таблица1[[#This Row],[З/п (руб)]]*13%</f>
        <v>13000.78</v>
      </c>
      <c r="D9" s="1">
        <f>Таблица1[[#This Row],[З/п (руб)]]+D8</f>
        <v>700021</v>
      </c>
      <c r="E9" s="1">
        <f>IF(Таблица1[[#This Row],[база ПФР]]&lt;=711000,Таблица1[[#This Row],[З/п (руб)]]*22%,Таблица1[[#This Row],[З/п (руб)]]*10%)</f>
        <v>22001.32</v>
      </c>
      <c r="F9" s="1">
        <f>Таблица1[[#This Row],[З/п (руб)]]*(90-ISNA(LOOKUP(Таблица1[[#This Row],[база ПФР]],711000))*12)%</f>
        <v>78004.680000000008</v>
      </c>
    </row>
    <row r="10" spans="1:6">
      <c r="A10" t="s">
        <v>9</v>
      </c>
      <c r="B10" s="2">
        <v>100007</v>
      </c>
      <c r="C10" s="1">
        <f>Таблица1[[#This Row],[З/п (руб)]]*13%</f>
        <v>13000.91</v>
      </c>
      <c r="D10" s="1">
        <f>Таблица1[[#This Row],[З/п (руб)]]+D9</f>
        <v>800028</v>
      </c>
      <c r="E10" s="2">
        <f>IF(Таблица1[[#This Row],[база ПФР]]&lt;=711000,Таблица1[[#This Row],[З/п (руб)]]*22%,Таблица1[[#This Row],[З/п (руб)]]*10%)</f>
        <v>10000.700000000001</v>
      </c>
      <c r="F10" s="1">
        <f>Таблица1[[#This Row],[З/п (руб)]]*(90-ISNA(LOOKUP(Таблица1[[#This Row],[база ПФР]],711000))*12)%</f>
        <v>90006.3</v>
      </c>
    </row>
    <row r="11" spans="1:6">
      <c r="A11" t="s">
        <v>10</v>
      </c>
      <c r="B11" s="1">
        <v>100008</v>
      </c>
      <c r="C11" s="1">
        <f>Таблица1[[#This Row],[З/п (руб)]]*13%</f>
        <v>13001.04</v>
      </c>
      <c r="D11" s="1">
        <f>Таблица1[[#This Row],[З/п (руб)]]+D10</f>
        <v>900036</v>
      </c>
      <c r="E11" s="1">
        <f>IF(Таблица1[[#This Row],[база ПФР]]&lt;=711000,Таблица1[[#This Row],[З/п (руб)]]*22%,Таблица1[[#This Row],[З/п (руб)]]*10%)</f>
        <v>10000.800000000001</v>
      </c>
      <c r="F11" s="1">
        <f>Таблица1[[#This Row],[З/п (руб)]]*(90-ISNA(LOOKUP(Таблица1[[#This Row],[база ПФР]],711000))*12)%</f>
        <v>90007.2</v>
      </c>
    </row>
    <row r="12" spans="1:6">
      <c r="A12" t="s">
        <v>11</v>
      </c>
      <c r="B12" s="1">
        <v>100009</v>
      </c>
      <c r="C12" s="1">
        <f>Таблица1[[#This Row],[З/п (руб)]]*13%</f>
        <v>13001.17</v>
      </c>
      <c r="D12" s="1">
        <f>Таблица1[[#This Row],[З/п (руб)]]+D11</f>
        <v>1000045</v>
      </c>
      <c r="E12" s="1">
        <f>IF(Таблица1[[#This Row],[база ПФР]]&lt;=711000,Таблица1[[#This Row],[З/п (руб)]]*22%,Таблица1[[#This Row],[З/п (руб)]]*10%)</f>
        <v>10000.900000000001</v>
      </c>
      <c r="F12" s="1">
        <f>Таблица1[[#This Row],[З/п (руб)]]*(90-ISNA(LOOKUP(Таблица1[[#This Row],[база ПФР]],711000))*12)%</f>
        <v>90008.1</v>
      </c>
    </row>
    <row r="13" spans="1:6">
      <c r="A13" t="s">
        <v>12</v>
      </c>
      <c r="B13" s="1">
        <v>100010</v>
      </c>
      <c r="C13" s="1">
        <f>Таблица1[[#This Row],[З/п (руб)]]*13%</f>
        <v>13001.300000000001</v>
      </c>
      <c r="D13" s="1">
        <f>Таблица1[[#This Row],[З/п (руб)]]+D12</f>
        <v>1100055</v>
      </c>
      <c r="E13" s="1">
        <f>IF(Таблица1[[#This Row],[база ПФР]]&lt;=711000,Таблица1[[#This Row],[З/п (руб)]]*22%,Таблица1[[#This Row],[З/п (руб)]]*10%)</f>
        <v>10001</v>
      </c>
      <c r="F13" s="1">
        <f>Таблица1[[#This Row],[З/п (руб)]]*(90-ISNA(LOOKUP(Таблица1[[#This Row],[база ПФР]],711000))*12)%</f>
        <v>90009</v>
      </c>
    </row>
    <row r="14" spans="1:6">
      <c r="A14" t="s">
        <v>13</v>
      </c>
      <c r="B14" s="1">
        <v>100011</v>
      </c>
      <c r="C14" s="1">
        <f>Таблица1[[#This Row],[З/п (руб)]]*13%</f>
        <v>13001.43</v>
      </c>
      <c r="D14" s="1">
        <f>Таблица1[[#This Row],[З/п (руб)]]+D13</f>
        <v>1200066</v>
      </c>
      <c r="E14" s="1">
        <f>IF(Таблица1[[#This Row],[база ПФР]]&lt;=711000,Таблица1[[#This Row],[З/п (руб)]]*22%,Таблица1[[#This Row],[З/п (руб)]]*10%)</f>
        <v>10001.1</v>
      </c>
      <c r="F14" s="1">
        <f>Таблица1[[#This Row],[З/п (руб)]]*(90-ISNA(LOOKUP(Таблица1[[#This Row],[база ПФР]],711000))*12)%</f>
        <v>90009.900000000009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Краинский</dc:creator>
  <cp:lastModifiedBy>111</cp:lastModifiedBy>
  <dcterms:created xsi:type="dcterms:W3CDTF">2015-02-20T08:57:33Z</dcterms:created>
  <dcterms:modified xsi:type="dcterms:W3CDTF">2015-02-20T09:04:35Z</dcterms:modified>
</cp:coreProperties>
</file>