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" yWindow="-12" windowWidth="7776" windowHeight="9000" tabRatio="750"/>
  </bookViews>
  <sheets>
    <sheet name="накладная" sheetId="3" r:id="rId1"/>
    <sheet name="дизайн" sheetId="1" r:id="rId2"/>
    <sheet name="предварительный" sheetId="2" r:id="rId3"/>
  </sheets>
  <definedNames>
    <definedName name="_xlnm.Print_Area" localSheetId="0">накладная!$A$1:$F$30</definedName>
  </definedNames>
  <calcPr calcId="124519" refMode="R1C1"/>
</workbook>
</file>

<file path=xl/calcChain.xml><?xml version="1.0" encoding="utf-8"?>
<calcChain xmlns="http://schemas.openxmlformats.org/spreadsheetml/2006/main">
  <c r="C25" i="3"/>
  <c r="D194" i="1"/>
  <c r="B27" i="2"/>
  <c r="B25"/>
  <c r="D24"/>
  <c r="C32" s="1"/>
  <c r="C24"/>
  <c r="C15"/>
  <c r="B7"/>
  <c r="E6"/>
  <c r="D6"/>
  <c r="D7" s="1"/>
  <c r="C6"/>
  <c r="B9"/>
  <c r="C10" s="1"/>
  <c r="C16" s="1"/>
  <c r="F6"/>
  <c r="C14" s="1"/>
  <c r="I195" i="1"/>
  <c r="I196"/>
  <c r="I197"/>
  <c r="I198"/>
  <c r="I199"/>
  <c r="I200"/>
  <c r="I201"/>
  <c r="I202"/>
  <c r="I203"/>
  <c r="G195"/>
  <c r="G196"/>
  <c r="G197"/>
  <c r="G198"/>
  <c r="G199"/>
  <c r="G200"/>
  <c r="G201"/>
  <c r="G202"/>
  <c r="G203"/>
  <c r="D196"/>
  <c r="K196" s="1"/>
  <c r="D197"/>
  <c r="K197" s="1"/>
  <c r="D198"/>
  <c r="K198" s="1"/>
  <c r="D199"/>
  <c r="K199" s="1"/>
  <c r="D200"/>
  <c r="K200" s="1"/>
  <c r="D201"/>
  <c r="K201" s="1"/>
  <c r="D202"/>
  <c r="K202" s="1"/>
  <c r="D203"/>
  <c r="K203" s="1"/>
  <c r="D195"/>
  <c r="K195" s="1"/>
  <c r="I194"/>
  <c r="G194"/>
  <c r="K194"/>
  <c r="K180"/>
  <c r="K179"/>
  <c r="K178"/>
  <c r="K170"/>
  <c r="K169"/>
  <c r="K168"/>
  <c r="K160"/>
  <c r="K159"/>
  <c r="K158"/>
  <c r="K148"/>
  <c r="K149"/>
  <c r="K150"/>
  <c r="K140"/>
  <c r="K139"/>
  <c r="K138"/>
  <c r="K137"/>
  <c r="K128"/>
  <c r="K127"/>
  <c r="K126"/>
  <c r="K117"/>
  <c r="K116"/>
  <c r="K115"/>
  <c r="K105"/>
  <c r="K104"/>
  <c r="K103"/>
  <c r="K93"/>
  <c r="K92"/>
  <c r="K91"/>
  <c r="K81"/>
  <c r="K80"/>
  <c r="K79"/>
  <c r="K69"/>
  <c r="K68"/>
  <c r="K67"/>
  <c r="K44"/>
  <c r="K43"/>
  <c r="K42"/>
  <c r="K33"/>
  <c r="K32"/>
  <c r="K31"/>
  <c r="K189"/>
  <c r="I189"/>
  <c r="K188"/>
  <c r="I188"/>
  <c r="K187"/>
  <c r="I187"/>
  <c r="I186"/>
  <c r="G186"/>
  <c r="D186"/>
  <c r="K186" s="1"/>
  <c r="I185"/>
  <c r="G185"/>
  <c r="D185"/>
  <c r="K185" s="1"/>
  <c r="I179"/>
  <c r="I180"/>
  <c r="I178"/>
  <c r="I169"/>
  <c r="I170"/>
  <c r="I168"/>
  <c r="I159"/>
  <c r="I160"/>
  <c r="I158"/>
  <c r="I149"/>
  <c r="I150"/>
  <c r="I148"/>
  <c r="I138"/>
  <c r="I139"/>
  <c r="I137"/>
  <c r="I127"/>
  <c r="I128"/>
  <c r="I126"/>
  <c r="I116"/>
  <c r="I117"/>
  <c r="I115"/>
  <c r="I104"/>
  <c r="I105"/>
  <c r="I103"/>
  <c r="I92"/>
  <c r="I93"/>
  <c r="I91"/>
  <c r="I80"/>
  <c r="I81"/>
  <c r="I79"/>
  <c r="I68"/>
  <c r="I69"/>
  <c r="I67"/>
  <c r="I56"/>
  <c r="I57"/>
  <c r="I55"/>
  <c r="I43"/>
  <c r="I44"/>
  <c r="I42"/>
  <c r="I32"/>
  <c r="I33"/>
  <c r="I31"/>
  <c r="I21"/>
  <c r="I22"/>
  <c r="I20"/>
  <c r="I10"/>
  <c r="I11"/>
  <c r="I9"/>
  <c r="G175"/>
  <c r="G176"/>
  <c r="G177"/>
  <c r="G174"/>
  <c r="G165"/>
  <c r="G166"/>
  <c r="G167"/>
  <c r="G164"/>
  <c r="G102"/>
  <c r="G90"/>
  <c r="G78"/>
  <c r="G66"/>
  <c r="G54"/>
  <c r="G155"/>
  <c r="G156"/>
  <c r="G157"/>
  <c r="G154"/>
  <c r="G145"/>
  <c r="G146"/>
  <c r="G147"/>
  <c r="G144"/>
  <c r="G134"/>
  <c r="G135"/>
  <c r="G136"/>
  <c r="G133"/>
  <c r="G121"/>
  <c r="I175"/>
  <c r="I176"/>
  <c r="I177"/>
  <c r="I165"/>
  <c r="I166"/>
  <c r="I167"/>
  <c r="I155"/>
  <c r="I156"/>
  <c r="I157"/>
  <c r="I145"/>
  <c r="I146"/>
  <c r="I147"/>
  <c r="I174"/>
  <c r="I164"/>
  <c r="I154"/>
  <c r="I144"/>
  <c r="I134"/>
  <c r="I135"/>
  <c r="I136"/>
  <c r="I133"/>
  <c r="I125"/>
  <c r="G125"/>
  <c r="I124"/>
  <c r="G124"/>
  <c r="I123"/>
  <c r="G123"/>
  <c r="I122"/>
  <c r="G122"/>
  <c r="I121"/>
  <c r="I114"/>
  <c r="G114"/>
  <c r="I113"/>
  <c r="G113"/>
  <c r="I112"/>
  <c r="G112"/>
  <c r="I111"/>
  <c r="G111"/>
  <c r="I110"/>
  <c r="G110"/>
  <c r="I102"/>
  <c r="I101"/>
  <c r="G101"/>
  <c r="I100"/>
  <c r="G100"/>
  <c r="I99"/>
  <c r="G99"/>
  <c r="I98"/>
  <c r="G98"/>
  <c r="I97"/>
  <c r="G97"/>
  <c r="I90"/>
  <c r="I89"/>
  <c r="G89"/>
  <c r="I88"/>
  <c r="G88"/>
  <c r="I87"/>
  <c r="G87"/>
  <c r="I86"/>
  <c r="G86"/>
  <c r="I85"/>
  <c r="G85"/>
  <c r="I78"/>
  <c r="I77"/>
  <c r="G77"/>
  <c r="I76"/>
  <c r="G76"/>
  <c r="I75"/>
  <c r="G75"/>
  <c r="I74"/>
  <c r="G74"/>
  <c r="I73"/>
  <c r="G73"/>
  <c r="I66"/>
  <c r="I65"/>
  <c r="G65"/>
  <c r="I64"/>
  <c r="G64"/>
  <c r="I63"/>
  <c r="G63"/>
  <c r="I62"/>
  <c r="G62"/>
  <c r="I61"/>
  <c r="G61"/>
  <c r="I54"/>
  <c r="I53"/>
  <c r="G53"/>
  <c r="I52"/>
  <c r="G52"/>
  <c r="I51"/>
  <c r="G51"/>
  <c r="I50"/>
  <c r="G50"/>
  <c r="I49"/>
  <c r="G49"/>
  <c r="I41"/>
  <c r="G41"/>
  <c r="I40"/>
  <c r="G40"/>
  <c r="I39"/>
  <c r="G39"/>
  <c r="I38"/>
  <c r="G38"/>
  <c r="I37"/>
  <c r="G37"/>
  <c r="I30"/>
  <c r="G30"/>
  <c r="I29"/>
  <c r="G29"/>
  <c r="I28"/>
  <c r="G28"/>
  <c r="I27"/>
  <c r="G27"/>
  <c r="I26"/>
  <c r="G26"/>
  <c r="I19"/>
  <c r="G19"/>
  <c r="I18"/>
  <c r="G18"/>
  <c r="I17"/>
  <c r="G17"/>
  <c r="I16"/>
  <c r="G16"/>
  <c r="I15"/>
  <c r="G15"/>
  <c r="I5"/>
  <c r="I6"/>
  <c r="I7"/>
  <c r="I8"/>
  <c r="I4"/>
  <c r="G5"/>
  <c r="G6"/>
  <c r="G7"/>
  <c r="G8"/>
  <c r="G4"/>
  <c r="D99"/>
  <c r="K99" s="1"/>
  <c r="D87"/>
  <c r="K87" s="1"/>
  <c r="D75"/>
  <c r="K75" s="1"/>
  <c r="D63"/>
  <c r="K63" s="1"/>
  <c r="D51"/>
  <c r="K51" s="1"/>
  <c r="D52"/>
  <c r="K52" s="1"/>
  <c r="D177"/>
  <c r="K177" s="1"/>
  <c r="D176"/>
  <c r="K176" s="1"/>
  <c r="D175"/>
  <c r="K175" s="1"/>
  <c r="D174"/>
  <c r="K174" s="1"/>
  <c r="D167"/>
  <c r="K167" s="1"/>
  <c r="D166"/>
  <c r="K166" s="1"/>
  <c r="D165"/>
  <c r="K165" s="1"/>
  <c r="D164"/>
  <c r="K164" s="1"/>
  <c r="D157"/>
  <c r="K157" s="1"/>
  <c r="D156"/>
  <c r="K156" s="1"/>
  <c r="D155"/>
  <c r="K155" s="1"/>
  <c r="D154"/>
  <c r="K154" s="1"/>
  <c r="D147"/>
  <c r="K147" s="1"/>
  <c r="D146"/>
  <c r="K146" s="1"/>
  <c r="D145"/>
  <c r="K145" s="1"/>
  <c r="D144"/>
  <c r="K144" s="1"/>
  <c r="D136"/>
  <c r="K136" s="1"/>
  <c r="D135"/>
  <c r="K135" s="1"/>
  <c r="D134"/>
  <c r="K134" s="1"/>
  <c r="D133"/>
  <c r="K133" s="1"/>
  <c r="D125"/>
  <c r="K125" s="1"/>
  <c r="D124"/>
  <c r="K124" s="1"/>
  <c r="D123"/>
  <c r="K123" s="1"/>
  <c r="D122"/>
  <c r="K122" s="1"/>
  <c r="D121"/>
  <c r="K121" s="1"/>
  <c r="D114"/>
  <c r="K114" s="1"/>
  <c r="D113"/>
  <c r="K113" s="1"/>
  <c r="D112"/>
  <c r="K112" s="1"/>
  <c r="D111"/>
  <c r="K111" s="1"/>
  <c r="D110"/>
  <c r="K110" s="1"/>
  <c r="D102"/>
  <c r="K102" s="1"/>
  <c r="D101"/>
  <c r="K101" s="1"/>
  <c r="D100"/>
  <c r="K100" s="1"/>
  <c r="D98"/>
  <c r="K98" s="1"/>
  <c r="D97"/>
  <c r="K97" s="1"/>
  <c r="D88"/>
  <c r="K88" s="1"/>
  <c r="D90"/>
  <c r="K90" s="1"/>
  <c r="D89"/>
  <c r="K89" s="1"/>
  <c r="D86"/>
  <c r="K86" s="1"/>
  <c r="D85"/>
  <c r="K85" s="1"/>
  <c r="D78"/>
  <c r="K78" s="1"/>
  <c r="D77"/>
  <c r="K77" s="1"/>
  <c r="D76"/>
  <c r="K76" s="1"/>
  <c r="D74"/>
  <c r="K74" s="1"/>
  <c r="D73"/>
  <c r="K73" s="1"/>
  <c r="D66"/>
  <c r="K66" s="1"/>
  <c r="D65"/>
  <c r="K65" s="1"/>
  <c r="D64"/>
  <c r="K64" s="1"/>
  <c r="D62"/>
  <c r="K62" s="1"/>
  <c r="D61"/>
  <c r="K61" s="1"/>
  <c r="K57"/>
  <c r="K56"/>
  <c r="K55"/>
  <c r="D54"/>
  <c r="K54" s="1"/>
  <c r="D53"/>
  <c r="K53" s="1"/>
  <c r="D50"/>
  <c r="K50" s="1"/>
  <c r="D49"/>
  <c r="K49" s="1"/>
  <c r="D41"/>
  <c r="K41" s="1"/>
  <c r="D30"/>
  <c r="K30" s="1"/>
  <c r="D19"/>
  <c r="K19" s="1"/>
  <c r="D8"/>
  <c r="K8" s="1"/>
  <c r="D40"/>
  <c r="K40" s="1"/>
  <c r="D39"/>
  <c r="K39" s="1"/>
  <c r="D38"/>
  <c r="K38" s="1"/>
  <c r="D37"/>
  <c r="K37" s="1"/>
  <c r="D29"/>
  <c r="K29" s="1"/>
  <c r="D28"/>
  <c r="K28" s="1"/>
  <c r="D27"/>
  <c r="K27" s="1"/>
  <c r="D26"/>
  <c r="K26" s="1"/>
  <c r="D18"/>
  <c r="K18" s="1"/>
  <c r="D7"/>
  <c r="K7" s="1"/>
  <c r="K22"/>
  <c r="K21"/>
  <c r="K20"/>
  <c r="D17"/>
  <c r="K17" s="1"/>
  <c r="D16"/>
  <c r="K16" s="1"/>
  <c r="D15"/>
  <c r="K15" s="1"/>
  <c r="K9"/>
  <c r="K10"/>
  <c r="K11"/>
  <c r="D6"/>
  <c r="K6" s="1"/>
  <c r="D5"/>
  <c r="K5" s="1"/>
  <c r="D4"/>
  <c r="K4" s="1"/>
  <c r="K34" l="1"/>
  <c r="L34" s="1"/>
  <c r="K45"/>
  <c r="L45" s="1"/>
  <c r="K94"/>
  <c r="L94" s="1"/>
  <c r="D58"/>
  <c r="K129"/>
  <c r="L129" s="1"/>
  <c r="K70"/>
  <c r="L70" s="1"/>
  <c r="K82"/>
  <c r="L82" s="1"/>
  <c r="K106"/>
  <c r="L106" s="1"/>
  <c r="K118"/>
  <c r="L118" s="1"/>
  <c r="K141"/>
  <c r="L141" s="1"/>
  <c r="K151"/>
  <c r="L151" s="1"/>
  <c r="K171"/>
  <c r="L171" s="1"/>
  <c r="B26" i="2"/>
  <c r="C31" s="1"/>
  <c r="C33" s="1"/>
  <c r="D33" s="1"/>
  <c r="C7"/>
  <c r="B8" s="1"/>
  <c r="C13" s="1"/>
  <c r="C17" s="1"/>
  <c r="D17" s="1"/>
  <c r="K204" i="1"/>
  <c r="L204" s="1"/>
  <c r="K181"/>
  <c r="L181" s="1"/>
  <c r="K161"/>
  <c r="L161" s="1"/>
  <c r="K190"/>
  <c r="L190" s="1"/>
  <c r="K58"/>
  <c r="L58" s="1"/>
  <c r="K23"/>
  <c r="L23" s="1"/>
  <c r="K12"/>
  <c r="L12" s="1"/>
</calcChain>
</file>

<file path=xl/sharedStrings.xml><?xml version="1.0" encoding="utf-8"?>
<sst xmlns="http://schemas.openxmlformats.org/spreadsheetml/2006/main" count="427" uniqueCount="78">
  <si>
    <t>площадь плитки</t>
  </si>
  <si>
    <t>светлая</t>
  </si>
  <si>
    <t>темная</t>
  </si>
  <si>
    <t>панно</t>
  </si>
  <si>
    <t>бордюр</t>
  </si>
  <si>
    <t>кол-во плитки, шт</t>
  </si>
  <si>
    <t>кол-во в коробке, м.кв.</t>
  </si>
  <si>
    <t>кол-во коробок</t>
  </si>
  <si>
    <t>кол-во штук</t>
  </si>
  <si>
    <t>цена</t>
  </si>
  <si>
    <t>сумма</t>
  </si>
  <si>
    <t>кол-во в коробке штук</t>
  </si>
  <si>
    <t>декор</t>
  </si>
  <si>
    <t>20 х 40 х 8</t>
  </si>
  <si>
    <t>20 х 30 х 7</t>
  </si>
  <si>
    <t>25 х 33 х 8</t>
  </si>
  <si>
    <t>пол 33 х 33 х 8</t>
  </si>
  <si>
    <t>пол 40 х 40 х 9</t>
  </si>
  <si>
    <t>25 х 40 х 8</t>
  </si>
  <si>
    <t>пол 45 х 45 х 9</t>
  </si>
  <si>
    <t>25 х 50 х 9</t>
  </si>
  <si>
    <t>пол 33 х 33 х 9</t>
  </si>
  <si>
    <t>НЕФРИТ</t>
  </si>
  <si>
    <t>ШАХТЫ</t>
  </si>
  <si>
    <t>20 х 20 х 7</t>
  </si>
  <si>
    <t>М2</t>
  </si>
  <si>
    <t>УКРАИНА</t>
  </si>
  <si>
    <t>30 х 60 х 9</t>
  </si>
  <si>
    <t>пол 30 х 30 х 8</t>
  </si>
  <si>
    <t>пол 40 х 40 х 8</t>
  </si>
  <si>
    <t>25 х 33 х 7,5</t>
  </si>
  <si>
    <t>целое кол-во коробок</t>
  </si>
  <si>
    <t>10 х 10</t>
  </si>
  <si>
    <t>ОПОЧНО</t>
  </si>
  <si>
    <t>скидка</t>
  </si>
  <si>
    <t xml:space="preserve"> скидка</t>
  </si>
  <si>
    <t>ГРАСАРО КЕРАМОГРАНИТ</t>
  </si>
  <si>
    <t>60 х 60 х 10</t>
  </si>
  <si>
    <t>40 х 40 х 9</t>
  </si>
  <si>
    <t>30 х 60 х 10</t>
  </si>
  <si>
    <t>30 х 30 х 8</t>
  </si>
  <si>
    <t>19,9 х 60,3 х 9</t>
  </si>
  <si>
    <t>45 х 45 х 9</t>
  </si>
  <si>
    <t xml:space="preserve">15 х 60 х </t>
  </si>
  <si>
    <t>33 х 33 х 8</t>
  </si>
  <si>
    <t xml:space="preserve">50 х 50 х </t>
  </si>
  <si>
    <t>ширина</t>
  </si>
  <si>
    <t>длина</t>
  </si>
  <si>
    <t>пол</t>
  </si>
  <si>
    <t>периметр</t>
  </si>
  <si>
    <t>дверь, м</t>
  </si>
  <si>
    <t>пол, м</t>
  </si>
  <si>
    <t>помещение</t>
  </si>
  <si>
    <t>h (высота )</t>
  </si>
  <si>
    <t>кол-во</t>
  </si>
  <si>
    <t>площадь 1 шт</t>
  </si>
  <si>
    <t>площадь общая</t>
  </si>
  <si>
    <t>площадь чистая</t>
  </si>
  <si>
    <t>всего</t>
  </si>
  <si>
    <t>плитка</t>
  </si>
  <si>
    <t>С ДЕКОРАМИ</t>
  </si>
  <si>
    <t>БЕЗ ДЕКОРОВ</t>
  </si>
  <si>
    <t>НАКЛАДНАЯ</t>
  </si>
  <si>
    <t>Кому ___________________________________________</t>
  </si>
  <si>
    <r>
      <t xml:space="preserve">От кого </t>
    </r>
    <r>
      <rPr>
        <u/>
        <sz val="12"/>
        <color theme="1"/>
        <rFont val="Times New Roman"/>
        <family val="1"/>
        <charset val="204"/>
      </rPr>
      <t xml:space="preserve">                        ИП Бузов А.А.                                 </t>
    </r>
  </si>
  <si>
    <t>№ п/п</t>
  </si>
  <si>
    <t>наименование товара</t>
  </si>
  <si>
    <t>цена, руб., коп.</t>
  </si>
  <si>
    <t>сумма, руб., коп.</t>
  </si>
  <si>
    <t>Итого…</t>
  </si>
  <si>
    <t>М.П.</t>
  </si>
  <si>
    <r>
      <t>Сдал____________________</t>
    </r>
    <r>
      <rPr>
        <sz val="12"/>
        <color theme="1"/>
        <rFont val="Times New Roman"/>
        <family val="1"/>
        <charset val="204"/>
      </rPr>
      <t xml:space="preserve">                                      </t>
    </r>
  </si>
  <si>
    <t>Принял___________</t>
  </si>
  <si>
    <t>(расшифровка подписи)</t>
  </si>
  <si>
    <t>коробки</t>
  </si>
  <si>
    <t>штуки</t>
  </si>
  <si>
    <t xml:space="preserve">пол </t>
  </si>
  <si>
    <t xml:space="preserve">м2 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</si>
</sst>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[$-F800]dddd\,\ mmmm\ dd\,\ yyyy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5" fillId="0" borderId="0" xfId="0" applyFont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9" fontId="5" fillId="2" borderId="12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6" fillId="0" borderId="11" xfId="0" applyNumberFormat="1" applyFont="1" applyBorder="1" applyAlignment="1">
      <alignment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10" fontId="2" fillId="0" borderId="0" xfId="0" applyNumberFormat="1" applyFont="1" applyBorder="1" applyAlignment="1">
      <alignment horizontal="center" vertical="top" wrapText="1"/>
    </xf>
    <xf numFmtId="9" fontId="2" fillId="2" borderId="0" xfId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1" fontId="1" fillId="0" borderId="11" xfId="0" applyNumberFormat="1" applyFont="1" applyBorder="1" applyAlignment="1">
      <alignment horizontal="center" vertical="top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" xfId="0" applyNumberFormat="1" applyFont="1" applyBorder="1" applyAlignment="1">
      <alignment horizontal="center" vertical="top" wrapText="1"/>
    </xf>
    <xf numFmtId="0" fontId="9" fillId="0" borderId="19" xfId="0" applyFont="1" applyBorder="1"/>
    <xf numFmtId="0" fontId="10" fillId="2" borderId="1" xfId="0" applyFont="1" applyFill="1" applyBorder="1" applyAlignment="1">
      <alignment horizontal="center" vertical="top" wrapText="1"/>
    </xf>
    <xf numFmtId="1" fontId="10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9" fontId="12" fillId="0" borderId="0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2" fontId="10" fillId="2" borderId="2" xfId="0" applyNumberFormat="1" applyFont="1" applyFill="1" applyBorder="1" applyAlignment="1">
      <alignment horizontal="center" vertical="top" wrapText="1"/>
    </xf>
    <xf numFmtId="9" fontId="12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9" fontId="12" fillId="0" borderId="0" xfId="1" applyFont="1" applyBorder="1" applyAlignment="1">
      <alignment horizontal="center" vertical="top" wrapText="1"/>
    </xf>
    <xf numFmtId="0" fontId="13" fillId="0" borderId="1" xfId="0" applyFont="1" applyBorder="1"/>
    <xf numFmtId="0" fontId="8" fillId="0" borderId="0" xfId="0" applyFont="1" applyAlignment="1">
      <alignment horizontal="right" vertical="top" wrapText="1"/>
    </xf>
    <xf numFmtId="0" fontId="10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top" wrapText="1"/>
    </xf>
    <xf numFmtId="164" fontId="1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left" vertical="top" wrapText="1"/>
    </xf>
    <xf numFmtId="164" fontId="1" fillId="0" borderId="17" xfId="0" applyNumberFormat="1" applyFont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BreakPreview" zoomScale="90" zoomScaleSheetLayoutView="90" workbookViewId="0">
      <selection activeCell="D25" sqref="D25"/>
    </sheetView>
  </sheetViews>
  <sheetFormatPr defaultRowHeight="13.8"/>
  <cols>
    <col min="1" max="1" width="5.88671875" style="62" customWidth="1"/>
    <col min="2" max="2" width="31" style="62" customWidth="1"/>
    <col min="3" max="3" width="10.21875" style="62" customWidth="1"/>
    <col min="4" max="4" width="11.33203125" style="62" customWidth="1"/>
    <col min="5" max="5" width="11.109375" style="62" customWidth="1"/>
    <col min="6" max="6" width="4.21875" style="62" customWidth="1"/>
    <col min="7" max="7" width="18" style="62" customWidth="1"/>
    <col min="8" max="16384" width="8.88671875" style="62"/>
  </cols>
  <sheetData>
    <row r="1" spans="1:8" ht="15.6" customHeight="1">
      <c r="A1" s="37"/>
      <c r="B1" s="45"/>
      <c r="C1" s="79"/>
      <c r="D1" s="88">
        <v>42051</v>
      </c>
      <c r="E1" s="88"/>
      <c r="F1" s="67"/>
    </row>
    <row r="2" spans="1:8" ht="15.6">
      <c r="A2" s="90" t="s">
        <v>62</v>
      </c>
      <c r="B2" s="90"/>
      <c r="C2" s="90"/>
      <c r="D2" s="90"/>
      <c r="E2" s="90"/>
      <c r="F2" s="67"/>
    </row>
    <row r="3" spans="1:8" ht="15.6">
      <c r="A3" s="91" t="s">
        <v>63</v>
      </c>
      <c r="B3" s="91"/>
      <c r="C3" s="91"/>
      <c r="D3" s="91"/>
      <c r="E3" s="91"/>
      <c r="F3" s="67"/>
    </row>
    <row r="4" spans="1:8" ht="15.6">
      <c r="A4" s="92" t="s">
        <v>64</v>
      </c>
      <c r="B4" s="92"/>
      <c r="C4" s="92"/>
      <c r="D4" s="92"/>
      <c r="E4" s="92"/>
      <c r="F4" s="67"/>
    </row>
    <row r="5" spans="1:8" ht="26.4">
      <c r="A5" s="42" t="s">
        <v>65</v>
      </c>
      <c r="B5" s="51" t="s">
        <v>66</v>
      </c>
      <c r="C5" s="51" t="s">
        <v>54</v>
      </c>
      <c r="D5" s="51" t="s">
        <v>67</v>
      </c>
      <c r="E5" s="51" t="s">
        <v>68</v>
      </c>
      <c r="F5" s="67"/>
    </row>
    <row r="6" spans="1:8">
      <c r="B6" s="78"/>
      <c r="C6" s="63" t="s">
        <v>77</v>
      </c>
      <c r="D6" s="38" t="s">
        <v>74</v>
      </c>
      <c r="E6" s="38" t="s">
        <v>75</v>
      </c>
      <c r="F6" s="67"/>
      <c r="H6" s="64"/>
    </row>
    <row r="7" spans="1:8" ht="15.6" customHeight="1">
      <c r="A7" s="66">
        <v>1</v>
      </c>
      <c r="B7" s="83" t="s">
        <v>1</v>
      </c>
      <c r="C7" s="86"/>
      <c r="D7" s="61"/>
      <c r="E7" s="61"/>
      <c r="F7" s="67"/>
      <c r="H7" s="64"/>
    </row>
    <row r="8" spans="1:8" ht="17.399999999999999" customHeight="1">
      <c r="A8" s="66">
        <v>2</v>
      </c>
      <c r="B8" s="83" t="s">
        <v>2</v>
      </c>
      <c r="C8" s="86"/>
      <c r="D8" s="61"/>
      <c r="E8" s="61"/>
      <c r="F8" s="67"/>
      <c r="H8" s="65"/>
    </row>
    <row r="9" spans="1:8" ht="16.2" customHeight="1">
      <c r="A9" s="66">
        <v>3</v>
      </c>
      <c r="B9" s="84" t="s">
        <v>76</v>
      </c>
      <c r="C9" s="87"/>
      <c r="D9" s="61"/>
      <c r="E9" s="61"/>
      <c r="F9" s="67"/>
      <c r="H9" s="64"/>
    </row>
    <row r="10" spans="1:8" ht="15" customHeight="1">
      <c r="A10" s="66">
        <v>4</v>
      </c>
      <c r="B10" s="83" t="s">
        <v>12</v>
      </c>
      <c r="C10" s="86"/>
      <c r="D10" s="46"/>
      <c r="E10" s="46"/>
      <c r="F10" s="67"/>
      <c r="H10" s="64"/>
    </row>
    <row r="11" spans="1:8" ht="18" customHeight="1">
      <c r="A11" s="66">
        <v>5</v>
      </c>
      <c r="B11" s="83" t="s">
        <v>3</v>
      </c>
      <c r="C11" s="86"/>
      <c r="D11" s="46"/>
      <c r="E11" s="46"/>
      <c r="F11" s="67"/>
      <c r="H11" s="64"/>
    </row>
    <row r="12" spans="1:8" ht="15.6">
      <c r="A12" s="66">
        <v>6</v>
      </c>
      <c r="B12" s="83" t="s">
        <v>4</v>
      </c>
      <c r="C12" s="86"/>
      <c r="D12" s="46"/>
      <c r="E12" s="46"/>
      <c r="F12" s="67"/>
    </row>
    <row r="13" spans="1:8" ht="15.6">
      <c r="A13" s="66">
        <v>7</v>
      </c>
      <c r="B13" s="46"/>
      <c r="C13" s="46"/>
      <c r="D13" s="46"/>
      <c r="E13" s="46"/>
      <c r="F13" s="67"/>
    </row>
    <row r="14" spans="1:8" ht="15.6">
      <c r="A14" s="66">
        <v>8</v>
      </c>
      <c r="B14" s="46"/>
      <c r="C14" s="46"/>
      <c r="D14" s="46"/>
      <c r="E14" s="46"/>
      <c r="F14" s="67"/>
    </row>
    <row r="15" spans="1:8" ht="15.6">
      <c r="A15" s="66">
        <v>9</v>
      </c>
      <c r="B15" s="46"/>
      <c r="C15" s="46"/>
      <c r="D15" s="46"/>
      <c r="E15" s="46"/>
      <c r="F15" s="67"/>
    </row>
    <row r="16" spans="1:8" ht="15.6">
      <c r="A16" s="66">
        <v>10</v>
      </c>
      <c r="B16" s="46"/>
      <c r="C16" s="46"/>
      <c r="D16" s="46"/>
      <c r="E16" s="46"/>
      <c r="F16" s="67"/>
    </row>
    <row r="17" spans="1:6" ht="15.6">
      <c r="A17" s="66">
        <v>11</v>
      </c>
      <c r="B17" s="46"/>
      <c r="C17" s="46"/>
      <c r="D17" s="46"/>
      <c r="E17" s="46"/>
      <c r="F17" s="67"/>
    </row>
    <row r="18" spans="1:6" ht="15.6">
      <c r="A18" s="66">
        <v>12</v>
      </c>
      <c r="B18" s="46"/>
      <c r="C18" s="46"/>
      <c r="D18" s="46"/>
      <c r="E18" s="46"/>
      <c r="F18" s="67"/>
    </row>
    <row r="19" spans="1:6" ht="15.6">
      <c r="A19" s="66">
        <v>13</v>
      </c>
      <c r="B19" s="46"/>
      <c r="C19" s="46"/>
      <c r="D19" s="46"/>
      <c r="E19" s="46"/>
      <c r="F19" s="67"/>
    </row>
    <row r="20" spans="1:6" ht="15.6">
      <c r="A20" s="66">
        <v>14</v>
      </c>
      <c r="B20" s="46"/>
      <c r="C20" s="46"/>
      <c r="D20" s="46"/>
      <c r="E20" s="46"/>
      <c r="F20" s="67"/>
    </row>
    <row r="21" spans="1:6" ht="15.6">
      <c r="A21" s="66">
        <v>15</v>
      </c>
      <c r="B21" s="46"/>
      <c r="C21" s="46"/>
      <c r="D21" s="46"/>
      <c r="E21" s="46"/>
      <c r="F21" s="67"/>
    </row>
    <row r="22" spans="1:6" ht="15.6">
      <c r="A22" s="66">
        <v>16</v>
      </c>
      <c r="B22" s="46"/>
      <c r="C22" s="46"/>
      <c r="D22" s="46"/>
      <c r="E22" s="46"/>
      <c r="F22" s="67"/>
    </row>
    <row r="23" spans="1:6" ht="15.6">
      <c r="A23" s="66">
        <v>17</v>
      </c>
      <c r="B23" s="46"/>
      <c r="C23" s="46"/>
      <c r="D23" s="46"/>
      <c r="E23" s="46"/>
      <c r="F23" s="67"/>
    </row>
    <row r="24" spans="1:6" ht="15.6">
      <c r="A24" s="66">
        <v>18</v>
      </c>
      <c r="B24" s="46"/>
      <c r="C24" s="46"/>
      <c r="D24" s="46"/>
      <c r="E24" s="46"/>
      <c r="F24" s="67"/>
    </row>
    <row r="25" spans="1:6" ht="15.6">
      <c r="A25" s="41"/>
      <c r="B25" s="85" t="s">
        <v>69</v>
      </c>
      <c r="C25" s="46">
        <f>SUM(C7:C9)</f>
        <v>0</v>
      </c>
      <c r="D25" s="46"/>
      <c r="E25" s="46"/>
      <c r="F25" s="67"/>
    </row>
    <row r="26" spans="1:6" ht="15.6">
      <c r="A26" s="41"/>
      <c r="B26" s="52"/>
      <c r="C26" s="52"/>
      <c r="D26" s="52"/>
      <c r="E26" s="52"/>
      <c r="F26" s="67"/>
    </row>
    <row r="27" spans="1:6" ht="15.6">
      <c r="A27" s="41"/>
      <c r="B27" s="52"/>
      <c r="C27" s="52"/>
      <c r="D27" s="52"/>
      <c r="E27" s="52"/>
      <c r="F27" s="67"/>
    </row>
    <row r="28" spans="1:6" ht="15.6">
      <c r="A28" s="41"/>
      <c r="B28" s="52"/>
      <c r="C28" s="52"/>
      <c r="D28" s="52"/>
      <c r="E28" s="52"/>
      <c r="F28" s="67"/>
    </row>
    <row r="29" spans="1:6" ht="15.6">
      <c r="A29" s="44" t="s">
        <v>70</v>
      </c>
      <c r="B29" s="93" t="s">
        <v>71</v>
      </c>
      <c r="C29" s="93"/>
      <c r="D29" s="94" t="s">
        <v>72</v>
      </c>
      <c r="E29" s="94"/>
      <c r="F29" s="67"/>
    </row>
    <row r="30" spans="1:6" ht="15.6">
      <c r="A30" s="45"/>
      <c r="B30" s="89" t="s">
        <v>73</v>
      </c>
      <c r="C30" s="89"/>
      <c r="D30" s="89" t="s">
        <v>73</v>
      </c>
      <c r="E30" s="89"/>
      <c r="F30" s="67"/>
    </row>
  </sheetData>
  <mergeCells count="8">
    <mergeCell ref="D1:E1"/>
    <mergeCell ref="B30:C30"/>
    <mergeCell ref="D30:E30"/>
    <mergeCell ref="A2:E2"/>
    <mergeCell ref="A3:E3"/>
    <mergeCell ref="A4:E4"/>
    <mergeCell ref="B29:C29"/>
    <mergeCell ref="D29:E29"/>
  </mergeCells>
  <pageMargins left="0.38" right="0.3" top="0.33" bottom="0.31" header="0.3" footer="0.3"/>
  <pageSetup paperSize="9" scale="9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4"/>
  <sheetViews>
    <sheetView view="pageBreakPreview" zoomScale="90" zoomScaleSheetLayoutView="90" workbookViewId="0">
      <selection activeCell="D15" sqref="D15"/>
    </sheetView>
  </sheetViews>
  <sheetFormatPr defaultRowHeight="15.6"/>
  <cols>
    <col min="1" max="1" width="17.21875" style="45" customWidth="1"/>
    <col min="2" max="2" width="13.77734375" style="37" customWidth="1"/>
    <col min="3" max="3" width="11.33203125" style="45" customWidth="1"/>
    <col min="4" max="4" width="10.109375" style="37" customWidth="1"/>
    <col min="5" max="5" width="10.5546875" style="45" customWidth="1"/>
    <col min="6" max="6" width="8.5546875" style="45" customWidth="1"/>
    <col min="7" max="7" width="10" style="37" customWidth="1"/>
    <col min="8" max="8" width="8.6640625" style="49" customWidth="1"/>
    <col min="9" max="9" width="7.77734375" style="45" customWidth="1"/>
    <col min="10" max="10" width="8.88671875" style="50"/>
    <col min="11" max="11" width="11.77734375" style="50" customWidth="1"/>
    <col min="12" max="12" width="12.21875" style="39" customWidth="1"/>
    <col min="13" max="16384" width="8.88671875" style="45"/>
  </cols>
  <sheetData>
    <row r="1" spans="1:12">
      <c r="A1" s="95" t="s">
        <v>23</v>
      </c>
      <c r="B1" s="95"/>
    </row>
    <row r="2" spans="1:12">
      <c r="B2" s="40" t="s">
        <v>14</v>
      </c>
    </row>
    <row r="3" spans="1:12" s="73" customFormat="1" ht="39.6">
      <c r="A3" s="51"/>
      <c r="B3" s="42" t="s">
        <v>0</v>
      </c>
      <c r="C3" s="68" t="s">
        <v>5</v>
      </c>
      <c r="D3" s="42" t="s">
        <v>0</v>
      </c>
      <c r="E3" s="51" t="s">
        <v>6</v>
      </c>
      <c r="F3" s="51" t="s">
        <v>11</v>
      </c>
      <c r="G3" s="42" t="s">
        <v>7</v>
      </c>
      <c r="H3" s="69" t="s">
        <v>31</v>
      </c>
      <c r="I3" s="51" t="s">
        <v>8</v>
      </c>
      <c r="J3" s="70" t="s">
        <v>9</v>
      </c>
      <c r="K3" s="71" t="s">
        <v>10</v>
      </c>
      <c r="L3" s="72"/>
    </row>
    <row r="4" spans="1:12">
      <c r="A4" s="46" t="s">
        <v>1</v>
      </c>
      <c r="B4" s="43">
        <v>0.06</v>
      </c>
      <c r="C4" s="53"/>
      <c r="D4" s="43">
        <f>B4*C4</f>
        <v>0</v>
      </c>
      <c r="E4" s="46">
        <v>1.2</v>
      </c>
      <c r="F4" s="46">
        <v>20</v>
      </c>
      <c r="G4" s="43">
        <f>C4/F4</f>
        <v>0</v>
      </c>
      <c r="H4" s="54"/>
      <c r="I4" s="46">
        <f>C4-F4*H4</f>
        <v>0</v>
      </c>
      <c r="J4" s="55"/>
      <c r="K4" s="56">
        <f>D4*J4</f>
        <v>0</v>
      </c>
    </row>
    <row r="5" spans="1:12">
      <c r="A5" s="46" t="s">
        <v>2</v>
      </c>
      <c r="B5" s="43">
        <v>0.06</v>
      </c>
      <c r="C5" s="53"/>
      <c r="D5" s="43">
        <f>B5*C5</f>
        <v>0</v>
      </c>
      <c r="E5" s="46">
        <v>1.2</v>
      </c>
      <c r="F5" s="46">
        <v>20</v>
      </c>
      <c r="G5" s="43">
        <f t="shared" ref="G5:G8" si="0">C5/F5</f>
        <v>0</v>
      </c>
      <c r="H5" s="54"/>
      <c r="I5" s="46">
        <f t="shared" ref="I5:I8" si="1">C5-F5*H5</f>
        <v>0</v>
      </c>
      <c r="J5" s="55"/>
      <c r="K5" s="56">
        <f t="shared" ref="K5" si="2">D5*J5</f>
        <v>0</v>
      </c>
      <c r="L5" s="57"/>
    </row>
    <row r="6" spans="1:12">
      <c r="A6" s="46" t="s">
        <v>16</v>
      </c>
      <c r="B6" s="43">
        <v>0.109</v>
      </c>
      <c r="C6" s="53"/>
      <c r="D6" s="43">
        <f t="shared" ref="D6:D8" si="3">B6*C6</f>
        <v>0</v>
      </c>
      <c r="E6" s="46">
        <v>1.42</v>
      </c>
      <c r="F6" s="46">
        <v>13</v>
      </c>
      <c r="G6" s="43">
        <f t="shared" si="0"/>
        <v>0</v>
      </c>
      <c r="H6" s="54"/>
      <c r="I6" s="46">
        <f t="shared" si="1"/>
        <v>0</v>
      </c>
      <c r="J6" s="55"/>
      <c r="K6" s="56">
        <f>D6*J6</f>
        <v>0</v>
      </c>
    </row>
    <row r="7" spans="1:12">
      <c r="A7" s="46" t="s">
        <v>17</v>
      </c>
      <c r="B7" s="43">
        <v>0.16</v>
      </c>
      <c r="C7" s="53"/>
      <c r="D7" s="43">
        <f t="shared" si="3"/>
        <v>0</v>
      </c>
      <c r="E7" s="46">
        <v>1.44</v>
      </c>
      <c r="F7" s="46">
        <v>9</v>
      </c>
      <c r="G7" s="43">
        <f t="shared" si="0"/>
        <v>0</v>
      </c>
      <c r="H7" s="54"/>
      <c r="I7" s="46">
        <f t="shared" si="1"/>
        <v>0</v>
      </c>
      <c r="J7" s="55"/>
      <c r="K7" s="56">
        <f>D7*J7</f>
        <v>0</v>
      </c>
    </row>
    <row r="8" spans="1:12">
      <c r="A8" s="46" t="s">
        <v>19</v>
      </c>
      <c r="B8" s="43">
        <v>0.20250000000000001</v>
      </c>
      <c r="C8" s="53"/>
      <c r="D8" s="43">
        <f t="shared" si="3"/>
        <v>0</v>
      </c>
      <c r="E8" s="46">
        <v>1.01</v>
      </c>
      <c r="F8" s="46">
        <v>5</v>
      </c>
      <c r="G8" s="43">
        <f t="shared" si="0"/>
        <v>0</v>
      </c>
      <c r="H8" s="54"/>
      <c r="I8" s="46">
        <f t="shared" si="1"/>
        <v>0</v>
      </c>
      <c r="J8" s="55"/>
      <c r="K8" s="56">
        <f>D8*J8</f>
        <v>0</v>
      </c>
    </row>
    <row r="9" spans="1:12">
      <c r="A9" s="46" t="s">
        <v>12</v>
      </c>
      <c r="B9" s="43"/>
      <c r="C9" s="53"/>
      <c r="D9" s="43"/>
      <c r="E9" s="46"/>
      <c r="F9" s="46"/>
      <c r="G9" s="43"/>
      <c r="H9" s="54"/>
      <c r="I9" s="46">
        <f>C9</f>
        <v>0</v>
      </c>
      <c r="J9" s="55"/>
      <c r="K9" s="56">
        <f t="shared" ref="K9:K10" si="4">C9*J9</f>
        <v>0</v>
      </c>
    </row>
    <row r="10" spans="1:12">
      <c r="A10" s="46" t="s">
        <v>3</v>
      </c>
      <c r="B10" s="43"/>
      <c r="C10" s="53"/>
      <c r="D10" s="43"/>
      <c r="E10" s="46"/>
      <c r="F10" s="46"/>
      <c r="G10" s="43"/>
      <c r="H10" s="54"/>
      <c r="I10" s="46">
        <f t="shared" ref="I10:I11" si="5">C10</f>
        <v>0</v>
      </c>
      <c r="J10" s="55"/>
      <c r="K10" s="56">
        <f t="shared" si="4"/>
        <v>0</v>
      </c>
      <c r="L10" s="39" t="s">
        <v>34</v>
      </c>
    </row>
    <row r="11" spans="1:12">
      <c r="A11" s="46" t="s">
        <v>4</v>
      </c>
      <c r="B11" s="43"/>
      <c r="C11" s="53"/>
      <c r="D11" s="43"/>
      <c r="E11" s="46"/>
      <c r="F11" s="46"/>
      <c r="G11" s="43"/>
      <c r="H11" s="54"/>
      <c r="I11" s="46">
        <f t="shared" si="5"/>
        <v>0</v>
      </c>
      <c r="J11" s="55"/>
      <c r="K11" s="56">
        <f>C11*J11</f>
        <v>0</v>
      </c>
      <c r="L11" s="58">
        <v>0.05</v>
      </c>
    </row>
    <row r="12" spans="1:12">
      <c r="D12" s="45"/>
      <c r="J12" s="45"/>
      <c r="K12" s="59">
        <f>SUM(K4:K11)</f>
        <v>0</v>
      </c>
      <c r="L12" s="59">
        <f>K12-K12*L11</f>
        <v>0</v>
      </c>
    </row>
    <row r="13" spans="1:12">
      <c r="B13" s="40" t="s">
        <v>13</v>
      </c>
    </row>
    <row r="14" spans="1:12" s="73" customFormat="1" ht="39.6">
      <c r="A14" s="51"/>
      <c r="B14" s="42" t="s">
        <v>0</v>
      </c>
      <c r="C14" s="68" t="s">
        <v>5</v>
      </c>
      <c r="D14" s="42" t="s">
        <v>0</v>
      </c>
      <c r="E14" s="51" t="s">
        <v>6</v>
      </c>
      <c r="F14" s="51" t="s">
        <v>11</v>
      </c>
      <c r="G14" s="42" t="s">
        <v>7</v>
      </c>
      <c r="H14" s="69" t="s">
        <v>31</v>
      </c>
      <c r="I14" s="51" t="s">
        <v>8</v>
      </c>
      <c r="J14" s="74" t="s">
        <v>9</v>
      </c>
      <c r="K14" s="71" t="s">
        <v>10</v>
      </c>
      <c r="L14" s="75"/>
    </row>
    <row r="15" spans="1:12">
      <c r="A15" s="46" t="s">
        <v>1</v>
      </c>
      <c r="B15" s="43">
        <v>0.08</v>
      </c>
      <c r="C15" s="53"/>
      <c r="D15" s="43">
        <f>B15*C15</f>
        <v>0</v>
      </c>
      <c r="E15" s="46">
        <v>1.6</v>
      </c>
      <c r="F15" s="46">
        <v>20</v>
      </c>
      <c r="G15" s="43">
        <f>C15/F15</f>
        <v>0</v>
      </c>
      <c r="H15" s="54"/>
      <c r="I15" s="46">
        <f>C15-F15*H15</f>
        <v>0</v>
      </c>
      <c r="J15" s="60"/>
      <c r="K15" s="56">
        <f>D15*J15</f>
        <v>0</v>
      </c>
    </row>
    <row r="16" spans="1:12">
      <c r="A16" s="46" t="s">
        <v>2</v>
      </c>
      <c r="B16" s="43">
        <v>0.08</v>
      </c>
      <c r="C16" s="53"/>
      <c r="D16" s="43">
        <f>B16*C16</f>
        <v>0</v>
      </c>
      <c r="E16" s="46">
        <v>1.6</v>
      </c>
      <c r="F16" s="46">
        <v>20</v>
      </c>
      <c r="G16" s="43">
        <f t="shared" ref="G16:G19" si="6">C16/F16</f>
        <v>0</v>
      </c>
      <c r="H16" s="54"/>
      <c r="I16" s="46">
        <f t="shared" ref="I16:I19" si="7">C16-F16*H16</f>
        <v>0</v>
      </c>
      <c r="J16" s="60"/>
      <c r="K16" s="56">
        <f t="shared" ref="K16" si="8">D16*J16</f>
        <v>0</v>
      </c>
    </row>
    <row r="17" spans="1:12">
      <c r="A17" s="46" t="s">
        <v>16</v>
      </c>
      <c r="B17" s="43">
        <v>0.109</v>
      </c>
      <c r="C17" s="53"/>
      <c r="D17" s="43">
        <f t="shared" ref="D17:D19" si="9">B17*C17</f>
        <v>0</v>
      </c>
      <c r="E17" s="46">
        <v>1.42</v>
      </c>
      <c r="F17" s="46">
        <v>13</v>
      </c>
      <c r="G17" s="43">
        <f t="shared" si="6"/>
        <v>0</v>
      </c>
      <c r="H17" s="54"/>
      <c r="I17" s="46">
        <f t="shared" si="7"/>
        <v>0</v>
      </c>
      <c r="J17" s="60"/>
      <c r="K17" s="56">
        <f>D17*J17</f>
        <v>0</v>
      </c>
    </row>
    <row r="18" spans="1:12">
      <c r="A18" s="46" t="s">
        <v>17</v>
      </c>
      <c r="B18" s="43">
        <v>0.16</v>
      </c>
      <c r="C18" s="53"/>
      <c r="D18" s="43">
        <f t="shared" si="9"/>
        <v>0</v>
      </c>
      <c r="E18" s="46">
        <v>1.44</v>
      </c>
      <c r="F18" s="46">
        <v>9</v>
      </c>
      <c r="G18" s="43">
        <f t="shared" si="6"/>
        <v>0</v>
      </c>
      <c r="H18" s="54"/>
      <c r="I18" s="46">
        <f t="shared" si="7"/>
        <v>0</v>
      </c>
      <c r="J18" s="60"/>
      <c r="K18" s="56">
        <f>D18*J18</f>
        <v>0</v>
      </c>
    </row>
    <row r="19" spans="1:12">
      <c r="A19" s="46" t="s">
        <v>19</v>
      </c>
      <c r="B19" s="43">
        <v>0.20250000000000001</v>
      </c>
      <c r="C19" s="53"/>
      <c r="D19" s="43">
        <f t="shared" si="9"/>
        <v>0</v>
      </c>
      <c r="E19" s="46">
        <v>1.01</v>
      </c>
      <c r="F19" s="46">
        <v>5</v>
      </c>
      <c r="G19" s="43">
        <f t="shared" si="6"/>
        <v>0</v>
      </c>
      <c r="H19" s="54"/>
      <c r="I19" s="46">
        <f t="shared" si="7"/>
        <v>0</v>
      </c>
      <c r="J19" s="60"/>
      <c r="K19" s="56">
        <f>D19*J19</f>
        <v>0</v>
      </c>
    </row>
    <row r="20" spans="1:12">
      <c r="A20" s="46" t="s">
        <v>12</v>
      </c>
      <c r="B20" s="43"/>
      <c r="C20" s="53"/>
      <c r="D20" s="43"/>
      <c r="E20" s="46"/>
      <c r="F20" s="46"/>
      <c r="G20" s="43"/>
      <c r="H20" s="54"/>
      <c r="I20" s="46">
        <f>C20</f>
        <v>0</v>
      </c>
      <c r="J20" s="60"/>
      <c r="K20" s="56">
        <f t="shared" ref="K20:K21" si="10">C20*J20</f>
        <v>0</v>
      </c>
    </row>
    <row r="21" spans="1:12">
      <c r="A21" s="46" t="s">
        <v>3</v>
      </c>
      <c r="B21" s="43"/>
      <c r="C21" s="53"/>
      <c r="D21" s="43"/>
      <c r="E21" s="46"/>
      <c r="F21" s="46"/>
      <c r="G21" s="43"/>
      <c r="H21" s="54"/>
      <c r="I21" s="46">
        <f t="shared" ref="I21:I22" si="11">C21</f>
        <v>0</v>
      </c>
      <c r="J21" s="60"/>
      <c r="K21" s="56">
        <f t="shared" si="10"/>
        <v>0</v>
      </c>
      <c r="L21" s="39" t="s">
        <v>34</v>
      </c>
    </row>
    <row r="22" spans="1:12">
      <c r="A22" s="46" t="s">
        <v>4</v>
      </c>
      <c r="B22" s="43"/>
      <c r="C22" s="53"/>
      <c r="D22" s="43"/>
      <c r="E22" s="46"/>
      <c r="F22" s="46"/>
      <c r="G22" s="43"/>
      <c r="H22" s="54"/>
      <c r="I22" s="46">
        <f t="shared" si="11"/>
        <v>0</v>
      </c>
      <c r="J22" s="60"/>
      <c r="K22" s="56">
        <f>C22*J22</f>
        <v>0</v>
      </c>
      <c r="L22" s="58">
        <v>0.05</v>
      </c>
    </row>
    <row r="23" spans="1:12">
      <c r="D23" s="45"/>
      <c r="J23" s="45"/>
      <c r="K23" s="59">
        <f>SUM(K15:K22)</f>
        <v>0</v>
      </c>
      <c r="L23" s="59">
        <f>K23-K23*L22</f>
        <v>0</v>
      </c>
    </row>
    <row r="24" spans="1:12">
      <c r="B24" s="40" t="s">
        <v>15</v>
      </c>
    </row>
    <row r="25" spans="1:12" s="73" customFormat="1" ht="39.6">
      <c r="A25" s="51"/>
      <c r="B25" s="42" t="s">
        <v>0</v>
      </c>
      <c r="C25" s="68" t="s">
        <v>5</v>
      </c>
      <c r="D25" s="42" t="s">
        <v>0</v>
      </c>
      <c r="E25" s="51" t="s">
        <v>6</v>
      </c>
      <c r="F25" s="51" t="s">
        <v>11</v>
      </c>
      <c r="G25" s="42" t="s">
        <v>7</v>
      </c>
      <c r="H25" s="69" t="s">
        <v>31</v>
      </c>
      <c r="I25" s="51" t="s">
        <v>8</v>
      </c>
      <c r="J25" s="70" t="s">
        <v>9</v>
      </c>
      <c r="K25" s="71" t="s">
        <v>10</v>
      </c>
      <c r="L25" s="75"/>
    </row>
    <row r="26" spans="1:12">
      <c r="A26" s="46" t="s">
        <v>1</v>
      </c>
      <c r="B26" s="43">
        <v>8.2500000000000004E-2</v>
      </c>
      <c r="C26" s="53"/>
      <c r="D26" s="43">
        <f>B26*C26</f>
        <v>0</v>
      </c>
      <c r="E26" s="46">
        <v>1.32</v>
      </c>
      <c r="F26" s="46">
        <v>16</v>
      </c>
      <c r="G26" s="43">
        <f>C26/F26</f>
        <v>0</v>
      </c>
      <c r="H26" s="54"/>
      <c r="I26" s="46">
        <f>C26-F26*H26</f>
        <v>0</v>
      </c>
      <c r="J26" s="55"/>
      <c r="K26" s="56">
        <f>D26*J26</f>
        <v>0</v>
      </c>
    </row>
    <row r="27" spans="1:12">
      <c r="A27" s="46" t="s">
        <v>2</v>
      </c>
      <c r="B27" s="43">
        <v>8.2500000000000004E-2</v>
      </c>
      <c r="C27" s="53"/>
      <c r="D27" s="43">
        <f>B27*C27</f>
        <v>0</v>
      </c>
      <c r="E27" s="46">
        <v>1.32</v>
      </c>
      <c r="F27" s="46">
        <v>16</v>
      </c>
      <c r="G27" s="43">
        <f t="shared" ref="G27:G30" si="12">C27/F27</f>
        <v>0</v>
      </c>
      <c r="H27" s="54"/>
      <c r="I27" s="46">
        <f t="shared" ref="I27:I30" si="13">C27-F27*H27</f>
        <v>0</v>
      </c>
      <c r="J27" s="55"/>
      <c r="K27" s="56">
        <f t="shared" ref="K27" si="14">D27*J27</f>
        <v>0</v>
      </c>
    </row>
    <row r="28" spans="1:12">
      <c r="A28" s="46" t="s">
        <v>16</v>
      </c>
      <c r="B28" s="43">
        <v>0.109</v>
      </c>
      <c r="C28" s="53"/>
      <c r="D28" s="43">
        <f t="shared" ref="D28:D30" si="15">B28*C28</f>
        <v>0</v>
      </c>
      <c r="E28" s="46">
        <v>1.42</v>
      </c>
      <c r="F28" s="46">
        <v>13</v>
      </c>
      <c r="G28" s="43">
        <f t="shared" si="12"/>
        <v>0</v>
      </c>
      <c r="H28" s="54"/>
      <c r="I28" s="46">
        <f t="shared" si="13"/>
        <v>0</v>
      </c>
      <c r="J28" s="55"/>
      <c r="K28" s="56">
        <f>D28*J28</f>
        <v>0</v>
      </c>
    </row>
    <row r="29" spans="1:12">
      <c r="A29" s="46" t="s">
        <v>17</v>
      </c>
      <c r="B29" s="43">
        <v>0.16</v>
      </c>
      <c r="C29" s="53"/>
      <c r="D29" s="43">
        <f t="shared" si="15"/>
        <v>0</v>
      </c>
      <c r="E29" s="46">
        <v>1.44</v>
      </c>
      <c r="F29" s="46">
        <v>9</v>
      </c>
      <c r="G29" s="43">
        <f t="shared" si="12"/>
        <v>0</v>
      </c>
      <c r="H29" s="54"/>
      <c r="I29" s="46">
        <f t="shared" si="13"/>
        <v>0</v>
      </c>
      <c r="J29" s="55"/>
      <c r="K29" s="56">
        <f>D29*J29</f>
        <v>0</v>
      </c>
    </row>
    <row r="30" spans="1:12">
      <c r="A30" s="46" t="s">
        <v>19</v>
      </c>
      <c r="B30" s="43">
        <v>0.20250000000000001</v>
      </c>
      <c r="C30" s="53"/>
      <c r="D30" s="43">
        <f t="shared" si="15"/>
        <v>0</v>
      </c>
      <c r="E30" s="46">
        <v>1.01</v>
      </c>
      <c r="F30" s="46">
        <v>5</v>
      </c>
      <c r="G30" s="43">
        <f t="shared" si="12"/>
        <v>0</v>
      </c>
      <c r="H30" s="54"/>
      <c r="I30" s="46">
        <f t="shared" si="13"/>
        <v>0</v>
      </c>
      <c r="J30" s="55"/>
      <c r="K30" s="56">
        <f>D30*J30</f>
        <v>0</v>
      </c>
    </row>
    <row r="31" spans="1:12">
      <c r="A31" s="46" t="s">
        <v>12</v>
      </c>
      <c r="B31" s="43"/>
      <c r="C31" s="53"/>
      <c r="D31" s="43"/>
      <c r="E31" s="46"/>
      <c r="F31" s="46"/>
      <c r="G31" s="43"/>
      <c r="H31" s="54"/>
      <c r="I31" s="46">
        <f>C31</f>
        <v>0</v>
      </c>
      <c r="J31" s="55"/>
      <c r="K31" s="56">
        <f t="shared" ref="K31:K32" si="16">C31*J31</f>
        <v>0</v>
      </c>
    </row>
    <row r="32" spans="1:12">
      <c r="A32" s="46" t="s">
        <v>3</v>
      </c>
      <c r="B32" s="43"/>
      <c r="C32" s="53"/>
      <c r="D32" s="43"/>
      <c r="E32" s="46"/>
      <c r="F32" s="46"/>
      <c r="G32" s="43"/>
      <c r="H32" s="54"/>
      <c r="I32" s="46">
        <f t="shared" ref="I32:I33" si="17">C32</f>
        <v>0</v>
      </c>
      <c r="J32" s="55"/>
      <c r="K32" s="56">
        <f t="shared" si="16"/>
        <v>0</v>
      </c>
      <c r="L32" s="39" t="s">
        <v>34</v>
      </c>
    </row>
    <row r="33" spans="1:12">
      <c r="A33" s="46" t="s">
        <v>4</v>
      </c>
      <c r="B33" s="43"/>
      <c r="C33" s="53"/>
      <c r="D33" s="43"/>
      <c r="E33" s="46"/>
      <c r="F33" s="46"/>
      <c r="G33" s="43"/>
      <c r="H33" s="54"/>
      <c r="I33" s="46">
        <f t="shared" si="17"/>
        <v>0</v>
      </c>
      <c r="J33" s="55"/>
      <c r="K33" s="56">
        <f>C33*J33</f>
        <v>0</v>
      </c>
      <c r="L33" s="58">
        <v>0.05</v>
      </c>
    </row>
    <row r="34" spans="1:12">
      <c r="D34" s="45"/>
      <c r="J34" s="45"/>
      <c r="K34" s="59">
        <f>SUM(K26:K33)</f>
        <v>0</v>
      </c>
      <c r="L34" s="59">
        <f>K34-K34*L33</f>
        <v>0</v>
      </c>
    </row>
    <row r="35" spans="1:12">
      <c r="B35" s="40" t="s">
        <v>18</v>
      </c>
    </row>
    <row r="36" spans="1:12" s="73" customFormat="1" ht="39.6">
      <c r="A36" s="51"/>
      <c r="B36" s="42" t="s">
        <v>0</v>
      </c>
      <c r="C36" s="68" t="s">
        <v>5</v>
      </c>
      <c r="D36" s="42" t="s">
        <v>0</v>
      </c>
      <c r="E36" s="51" t="s">
        <v>6</v>
      </c>
      <c r="F36" s="51" t="s">
        <v>11</v>
      </c>
      <c r="G36" s="42" t="s">
        <v>7</v>
      </c>
      <c r="H36" s="69" t="s">
        <v>31</v>
      </c>
      <c r="I36" s="51" t="s">
        <v>8</v>
      </c>
      <c r="J36" s="70" t="s">
        <v>9</v>
      </c>
      <c r="K36" s="71" t="s">
        <v>10</v>
      </c>
      <c r="L36" s="75"/>
    </row>
    <row r="37" spans="1:12">
      <c r="A37" s="46" t="s">
        <v>1</v>
      </c>
      <c r="B37" s="43">
        <v>0.1</v>
      </c>
      <c r="C37" s="53"/>
      <c r="D37" s="43">
        <f>B37*C37</f>
        <v>0</v>
      </c>
      <c r="E37" s="46">
        <v>1.4</v>
      </c>
      <c r="F37" s="46">
        <v>14</v>
      </c>
      <c r="G37" s="43">
        <f>C37/F37</f>
        <v>0</v>
      </c>
      <c r="H37" s="54"/>
      <c r="I37" s="46">
        <f>C37-F37*H37</f>
        <v>0</v>
      </c>
      <c r="J37" s="55"/>
      <c r="K37" s="56">
        <f>D37*J37</f>
        <v>0</v>
      </c>
    </row>
    <row r="38" spans="1:12">
      <c r="A38" s="46" t="s">
        <v>2</v>
      </c>
      <c r="B38" s="43">
        <v>0.1</v>
      </c>
      <c r="C38" s="53"/>
      <c r="D38" s="43">
        <f>B38*C38</f>
        <v>0</v>
      </c>
      <c r="E38" s="46">
        <v>1.4</v>
      </c>
      <c r="F38" s="46">
        <v>14</v>
      </c>
      <c r="G38" s="43">
        <f t="shared" ref="G38:G41" si="18">C38/F38</f>
        <v>0</v>
      </c>
      <c r="H38" s="54"/>
      <c r="I38" s="46">
        <f t="shared" ref="I38:I41" si="19">C38-F38*H38</f>
        <v>0</v>
      </c>
      <c r="J38" s="55"/>
      <c r="K38" s="56">
        <f t="shared" ref="K38" si="20">D38*J38</f>
        <v>0</v>
      </c>
    </row>
    <row r="39" spans="1:12">
      <c r="A39" s="46" t="s">
        <v>16</v>
      </c>
      <c r="B39" s="43">
        <v>0.109</v>
      </c>
      <c r="C39" s="53"/>
      <c r="D39" s="43">
        <f t="shared" ref="D39:D41" si="21">B39*C39</f>
        <v>0</v>
      </c>
      <c r="E39" s="46">
        <v>1.42</v>
      </c>
      <c r="F39" s="46">
        <v>13</v>
      </c>
      <c r="G39" s="43">
        <f t="shared" si="18"/>
        <v>0</v>
      </c>
      <c r="H39" s="54"/>
      <c r="I39" s="46">
        <f t="shared" si="19"/>
        <v>0</v>
      </c>
      <c r="J39" s="55"/>
      <c r="K39" s="56">
        <f>D39*J39</f>
        <v>0</v>
      </c>
    </row>
    <row r="40" spans="1:12">
      <c r="A40" s="46" t="s">
        <v>17</v>
      </c>
      <c r="B40" s="43">
        <v>0.16</v>
      </c>
      <c r="C40" s="53"/>
      <c r="D40" s="43">
        <f t="shared" si="21"/>
        <v>0</v>
      </c>
      <c r="E40" s="46">
        <v>1.44</v>
      </c>
      <c r="F40" s="46">
        <v>9</v>
      </c>
      <c r="G40" s="43">
        <f t="shared" si="18"/>
        <v>0</v>
      </c>
      <c r="H40" s="54"/>
      <c r="I40" s="46">
        <f t="shared" si="19"/>
        <v>0</v>
      </c>
      <c r="J40" s="55"/>
      <c r="K40" s="56">
        <f>D40*J40</f>
        <v>0</v>
      </c>
    </row>
    <row r="41" spans="1:12">
      <c r="A41" s="46" t="s">
        <v>19</v>
      </c>
      <c r="B41" s="43">
        <v>0.20250000000000001</v>
      </c>
      <c r="C41" s="53"/>
      <c r="D41" s="43">
        <f t="shared" si="21"/>
        <v>0</v>
      </c>
      <c r="E41" s="46">
        <v>1.01</v>
      </c>
      <c r="F41" s="46">
        <v>5</v>
      </c>
      <c r="G41" s="43">
        <f t="shared" si="18"/>
        <v>0</v>
      </c>
      <c r="H41" s="54"/>
      <c r="I41" s="46">
        <f t="shared" si="19"/>
        <v>0</v>
      </c>
      <c r="J41" s="55"/>
      <c r="K41" s="56">
        <f>D41*J41</f>
        <v>0</v>
      </c>
    </row>
    <row r="42" spans="1:12">
      <c r="A42" s="46" t="s">
        <v>12</v>
      </c>
      <c r="B42" s="43"/>
      <c r="C42" s="53"/>
      <c r="D42" s="43"/>
      <c r="E42" s="46"/>
      <c r="F42" s="46"/>
      <c r="G42" s="43"/>
      <c r="H42" s="54"/>
      <c r="I42" s="46">
        <f>C42</f>
        <v>0</v>
      </c>
      <c r="J42" s="55"/>
      <c r="K42" s="56">
        <f t="shared" ref="K42:K43" si="22">C42*J42</f>
        <v>0</v>
      </c>
    </row>
    <row r="43" spans="1:12">
      <c r="A43" s="46" t="s">
        <v>3</v>
      </c>
      <c r="B43" s="43"/>
      <c r="C43" s="53"/>
      <c r="D43" s="43"/>
      <c r="E43" s="46"/>
      <c r="F43" s="46"/>
      <c r="G43" s="43"/>
      <c r="H43" s="54"/>
      <c r="I43" s="46">
        <f t="shared" ref="I43:I44" si="23">C43</f>
        <v>0</v>
      </c>
      <c r="J43" s="55"/>
      <c r="K43" s="56">
        <f t="shared" si="22"/>
        <v>0</v>
      </c>
      <c r="L43" s="39" t="s">
        <v>34</v>
      </c>
    </row>
    <row r="44" spans="1:12">
      <c r="A44" s="46" t="s">
        <v>4</v>
      </c>
      <c r="B44" s="43"/>
      <c r="C44" s="53"/>
      <c r="D44" s="43"/>
      <c r="E44" s="46"/>
      <c r="F44" s="46"/>
      <c r="G44" s="43"/>
      <c r="H44" s="54"/>
      <c r="I44" s="46">
        <f t="shared" si="23"/>
        <v>0</v>
      </c>
      <c r="J44" s="55"/>
      <c r="K44" s="56">
        <f>C44*J44</f>
        <v>0</v>
      </c>
      <c r="L44" s="58">
        <v>0.05</v>
      </c>
    </row>
    <row r="45" spans="1:12">
      <c r="D45" s="45"/>
      <c r="J45" s="45"/>
      <c r="K45" s="59">
        <f>SUM(K37:K44)</f>
        <v>0</v>
      </c>
      <c r="L45" s="59">
        <f>K45-K45*L44</f>
        <v>0</v>
      </c>
    </row>
    <row r="46" spans="1:12">
      <c r="A46" s="95" t="s">
        <v>22</v>
      </c>
      <c r="B46" s="95"/>
    </row>
    <row r="47" spans="1:12">
      <c r="B47" s="40" t="s">
        <v>20</v>
      </c>
    </row>
    <row r="48" spans="1:12" s="73" customFormat="1" ht="39.6">
      <c r="A48" s="51"/>
      <c r="B48" s="42" t="s">
        <v>0</v>
      </c>
      <c r="C48" s="68" t="s">
        <v>5</v>
      </c>
      <c r="D48" s="42" t="s">
        <v>0</v>
      </c>
      <c r="E48" s="51" t="s">
        <v>6</v>
      </c>
      <c r="F48" s="51" t="s">
        <v>11</v>
      </c>
      <c r="G48" s="42" t="s">
        <v>7</v>
      </c>
      <c r="H48" s="69" t="s">
        <v>31</v>
      </c>
      <c r="I48" s="51" t="s">
        <v>8</v>
      </c>
      <c r="J48" s="74" t="s">
        <v>9</v>
      </c>
      <c r="K48" s="71" t="s">
        <v>10</v>
      </c>
      <c r="L48" s="76"/>
    </row>
    <row r="49" spans="1:12">
      <c r="A49" s="46" t="s">
        <v>1</v>
      </c>
      <c r="B49" s="43">
        <v>0.125</v>
      </c>
      <c r="C49" s="53"/>
      <c r="D49" s="43">
        <f>B49*C49</f>
        <v>0</v>
      </c>
      <c r="E49" s="46">
        <v>0.75</v>
      </c>
      <c r="F49" s="46">
        <v>6</v>
      </c>
      <c r="G49" s="43">
        <f>C49/F49</f>
        <v>0</v>
      </c>
      <c r="H49" s="54"/>
      <c r="I49" s="46">
        <f>C49-F49*H49</f>
        <v>0</v>
      </c>
      <c r="J49" s="60"/>
      <c r="K49" s="56">
        <f>D49*J49</f>
        <v>0</v>
      </c>
    </row>
    <row r="50" spans="1:12">
      <c r="A50" s="46" t="s">
        <v>2</v>
      </c>
      <c r="B50" s="43">
        <v>0.125</v>
      </c>
      <c r="C50" s="53"/>
      <c r="D50" s="43">
        <f>B50*C50</f>
        <v>0</v>
      </c>
      <c r="E50" s="46">
        <v>0.75</v>
      </c>
      <c r="F50" s="46">
        <v>6</v>
      </c>
      <c r="G50" s="43">
        <f t="shared" ref="G50:G54" si="24">C50/F50</f>
        <v>0</v>
      </c>
      <c r="H50" s="54"/>
      <c r="I50" s="46">
        <f t="shared" ref="I50:I54" si="25">C50-F50*H50</f>
        <v>0</v>
      </c>
      <c r="J50" s="60"/>
      <c r="K50" s="56">
        <f t="shared" ref="K50:K51" si="26">D50*J50</f>
        <v>0</v>
      </c>
    </row>
    <row r="51" spans="1:12">
      <c r="A51" s="46" t="s">
        <v>28</v>
      </c>
      <c r="B51" s="43">
        <v>0.09</v>
      </c>
      <c r="C51" s="53"/>
      <c r="D51" s="43">
        <f t="shared" ref="D51:D52" si="27">B51*C51</f>
        <v>0</v>
      </c>
      <c r="E51" s="46">
        <v>1.2</v>
      </c>
      <c r="F51" s="46">
        <v>12</v>
      </c>
      <c r="G51" s="43">
        <f t="shared" si="24"/>
        <v>0</v>
      </c>
      <c r="H51" s="54"/>
      <c r="I51" s="46">
        <f t="shared" si="25"/>
        <v>0</v>
      </c>
      <c r="J51" s="60"/>
      <c r="K51" s="56">
        <f t="shared" si="26"/>
        <v>0</v>
      </c>
    </row>
    <row r="52" spans="1:12">
      <c r="A52" s="46" t="s">
        <v>21</v>
      </c>
      <c r="B52" s="43">
        <v>0.109</v>
      </c>
      <c r="C52" s="53"/>
      <c r="D52" s="43">
        <f t="shared" si="27"/>
        <v>0</v>
      </c>
      <c r="E52" s="46">
        <v>1.2</v>
      </c>
      <c r="F52" s="46">
        <v>11</v>
      </c>
      <c r="G52" s="43">
        <f t="shared" si="24"/>
        <v>0</v>
      </c>
      <c r="H52" s="54"/>
      <c r="I52" s="46">
        <f t="shared" si="25"/>
        <v>0</v>
      </c>
      <c r="J52" s="60"/>
      <c r="K52" s="56">
        <f>D52*J52</f>
        <v>0</v>
      </c>
    </row>
    <row r="53" spans="1:12">
      <c r="A53" s="46" t="s">
        <v>17</v>
      </c>
      <c r="B53" s="43">
        <v>0.16</v>
      </c>
      <c r="C53" s="53"/>
      <c r="D53" s="43">
        <f t="shared" ref="D53:D54" si="28">B53*C53</f>
        <v>0</v>
      </c>
      <c r="E53" s="46">
        <v>1.44</v>
      </c>
      <c r="F53" s="46">
        <v>9</v>
      </c>
      <c r="G53" s="43">
        <f t="shared" si="24"/>
        <v>0</v>
      </c>
      <c r="H53" s="54"/>
      <c r="I53" s="46">
        <f t="shared" si="25"/>
        <v>0</v>
      </c>
      <c r="J53" s="60"/>
      <c r="K53" s="56">
        <f>D53*J53</f>
        <v>0</v>
      </c>
    </row>
    <row r="54" spans="1:12">
      <c r="A54" s="46" t="s">
        <v>19</v>
      </c>
      <c r="B54" s="43">
        <v>0.20250000000000001</v>
      </c>
      <c r="C54" s="53"/>
      <c r="D54" s="43">
        <f t="shared" si="28"/>
        <v>0</v>
      </c>
      <c r="E54" s="46">
        <v>1.01</v>
      </c>
      <c r="F54" s="46">
        <v>5</v>
      </c>
      <c r="G54" s="43">
        <f t="shared" si="24"/>
        <v>0</v>
      </c>
      <c r="H54" s="54"/>
      <c r="I54" s="46">
        <f t="shared" si="25"/>
        <v>0</v>
      </c>
      <c r="J54" s="60"/>
      <c r="K54" s="56">
        <f>D54*J54</f>
        <v>0</v>
      </c>
    </row>
    <row r="55" spans="1:12">
      <c r="A55" s="46" t="s">
        <v>12</v>
      </c>
      <c r="B55" s="43"/>
      <c r="C55" s="53"/>
      <c r="D55" s="43"/>
      <c r="E55" s="46"/>
      <c r="F55" s="46"/>
      <c r="G55" s="43"/>
      <c r="H55" s="54"/>
      <c r="I55" s="46">
        <f>C55</f>
        <v>0</v>
      </c>
      <c r="J55" s="60"/>
      <c r="K55" s="56">
        <f t="shared" ref="K55:K56" si="29">C55*J55</f>
        <v>0</v>
      </c>
    </row>
    <row r="56" spans="1:12">
      <c r="A56" s="46" t="s">
        <v>3</v>
      </c>
      <c r="B56" s="43"/>
      <c r="C56" s="53"/>
      <c r="D56" s="43"/>
      <c r="E56" s="46"/>
      <c r="F56" s="46"/>
      <c r="G56" s="43"/>
      <c r="H56" s="54"/>
      <c r="I56" s="46">
        <f t="shared" ref="I56:I57" si="30">C56</f>
        <v>0</v>
      </c>
      <c r="J56" s="60"/>
      <c r="K56" s="56">
        <f t="shared" si="29"/>
        <v>0</v>
      </c>
      <c r="L56" s="39" t="s">
        <v>34</v>
      </c>
    </row>
    <row r="57" spans="1:12">
      <c r="A57" s="46" t="s">
        <v>4</v>
      </c>
      <c r="B57" s="43"/>
      <c r="C57" s="53"/>
      <c r="D57" s="43"/>
      <c r="E57" s="46"/>
      <c r="F57" s="46"/>
      <c r="G57" s="43"/>
      <c r="H57" s="54"/>
      <c r="I57" s="46">
        <f t="shared" si="30"/>
        <v>0</v>
      </c>
      <c r="J57" s="60"/>
      <c r="K57" s="56">
        <f>C57*J57</f>
        <v>0</v>
      </c>
      <c r="L57" s="58">
        <v>0.05</v>
      </c>
    </row>
    <row r="58" spans="1:12">
      <c r="D58" s="37">
        <f>SUM(D49:D57)</f>
        <v>0</v>
      </c>
      <c r="J58" s="45"/>
      <c r="K58" s="59">
        <f>SUM(K49:K57)</f>
        <v>0</v>
      </c>
      <c r="L58" s="59">
        <f>K58-K58*L57</f>
        <v>0</v>
      </c>
    </row>
    <row r="59" spans="1:12">
      <c r="B59" s="40" t="s">
        <v>18</v>
      </c>
    </row>
    <row r="60" spans="1:12" s="73" customFormat="1" ht="39.6">
      <c r="A60" s="51"/>
      <c r="B60" s="42" t="s">
        <v>0</v>
      </c>
      <c r="C60" s="68" t="s">
        <v>5</v>
      </c>
      <c r="D60" s="42" t="s">
        <v>0</v>
      </c>
      <c r="E60" s="51" t="s">
        <v>6</v>
      </c>
      <c r="F60" s="51" t="s">
        <v>11</v>
      </c>
      <c r="G60" s="42" t="s">
        <v>7</v>
      </c>
      <c r="H60" s="69" t="s">
        <v>31</v>
      </c>
      <c r="I60" s="51" t="s">
        <v>8</v>
      </c>
      <c r="J60" s="70" t="s">
        <v>9</v>
      </c>
      <c r="K60" s="71" t="s">
        <v>10</v>
      </c>
      <c r="L60" s="76"/>
    </row>
    <row r="61" spans="1:12">
      <c r="A61" s="46" t="s">
        <v>1</v>
      </c>
      <c r="B61" s="43">
        <v>0.1</v>
      </c>
      <c r="C61" s="53"/>
      <c r="D61" s="43">
        <f>B61*C61</f>
        <v>0</v>
      </c>
      <c r="E61" s="46">
        <v>1.6</v>
      </c>
      <c r="F61" s="46">
        <v>16</v>
      </c>
      <c r="G61" s="43">
        <f>C61/F61</f>
        <v>0</v>
      </c>
      <c r="H61" s="54"/>
      <c r="I61" s="46">
        <f>C61-F61*H61</f>
        <v>0</v>
      </c>
      <c r="J61" s="55"/>
      <c r="K61" s="56">
        <f>D61*J61</f>
        <v>0</v>
      </c>
    </row>
    <row r="62" spans="1:12">
      <c r="A62" s="46" t="s">
        <v>2</v>
      </c>
      <c r="B62" s="43">
        <v>0.1</v>
      </c>
      <c r="C62" s="53"/>
      <c r="D62" s="43">
        <f>B62*C62</f>
        <v>0</v>
      </c>
      <c r="E62" s="46">
        <v>1.6</v>
      </c>
      <c r="F62" s="46">
        <v>16</v>
      </c>
      <c r="G62" s="43">
        <f t="shared" ref="G62:G66" si="31">C62/F62</f>
        <v>0</v>
      </c>
      <c r="H62" s="54"/>
      <c r="I62" s="46">
        <f t="shared" ref="I62:I66" si="32">C62-F62*H62</f>
        <v>0</v>
      </c>
      <c r="J62" s="55"/>
      <c r="K62" s="56">
        <f t="shared" ref="K62:K63" si="33">D62*J62</f>
        <v>0</v>
      </c>
    </row>
    <row r="63" spans="1:12">
      <c r="A63" s="46" t="s">
        <v>28</v>
      </c>
      <c r="B63" s="43">
        <v>0.09</v>
      </c>
      <c r="C63" s="53"/>
      <c r="D63" s="43">
        <f t="shared" ref="D63" si="34">B63*C63</f>
        <v>0</v>
      </c>
      <c r="E63" s="46">
        <v>1.2</v>
      </c>
      <c r="F63" s="46">
        <v>12</v>
      </c>
      <c r="G63" s="43">
        <f t="shared" si="31"/>
        <v>0</v>
      </c>
      <c r="H63" s="54"/>
      <c r="I63" s="46">
        <f t="shared" si="32"/>
        <v>0</v>
      </c>
      <c r="J63" s="55"/>
      <c r="K63" s="56">
        <f t="shared" si="33"/>
        <v>0</v>
      </c>
    </row>
    <row r="64" spans="1:12">
      <c r="A64" s="46" t="s">
        <v>21</v>
      </c>
      <c r="B64" s="43">
        <v>0.109</v>
      </c>
      <c r="C64" s="53">
        <v>29</v>
      </c>
      <c r="D64" s="43">
        <f t="shared" ref="D64:D66" si="35">B64*C64</f>
        <v>3.161</v>
      </c>
      <c r="E64" s="46">
        <v>1.2</v>
      </c>
      <c r="F64" s="46">
        <v>11</v>
      </c>
      <c r="G64" s="43">
        <f t="shared" si="31"/>
        <v>2.6363636363636362</v>
      </c>
      <c r="H64" s="54">
        <v>2</v>
      </c>
      <c r="I64" s="46">
        <f t="shared" si="32"/>
        <v>7</v>
      </c>
      <c r="J64" s="55">
        <v>490</v>
      </c>
      <c r="K64" s="56">
        <f>D64*J64</f>
        <v>1548.89</v>
      </c>
    </row>
    <row r="65" spans="1:12">
      <c r="A65" s="46" t="s">
        <v>17</v>
      </c>
      <c r="B65" s="43">
        <v>0.16</v>
      </c>
      <c r="C65" s="53"/>
      <c r="D65" s="43">
        <f t="shared" si="35"/>
        <v>0</v>
      </c>
      <c r="E65" s="46">
        <v>1.44</v>
      </c>
      <c r="F65" s="46">
        <v>9</v>
      </c>
      <c r="G65" s="43">
        <f t="shared" si="31"/>
        <v>0</v>
      </c>
      <c r="H65" s="54"/>
      <c r="I65" s="46">
        <f t="shared" si="32"/>
        <v>0</v>
      </c>
      <c r="J65" s="55"/>
      <c r="K65" s="56">
        <f>D65*J65</f>
        <v>0</v>
      </c>
    </row>
    <row r="66" spans="1:12">
      <c r="A66" s="46" t="s">
        <v>19</v>
      </c>
      <c r="B66" s="43">
        <v>0.20250000000000001</v>
      </c>
      <c r="C66" s="53"/>
      <c r="D66" s="43">
        <f t="shared" si="35"/>
        <v>0</v>
      </c>
      <c r="E66" s="46">
        <v>1.01</v>
      </c>
      <c r="F66" s="46">
        <v>5</v>
      </c>
      <c r="G66" s="43">
        <f t="shared" si="31"/>
        <v>0</v>
      </c>
      <c r="H66" s="54"/>
      <c r="I66" s="46">
        <f t="shared" si="32"/>
        <v>0</v>
      </c>
      <c r="J66" s="55"/>
      <c r="K66" s="56">
        <f>D66*J66</f>
        <v>0</v>
      </c>
    </row>
    <row r="67" spans="1:12">
      <c r="A67" s="46" t="s">
        <v>12</v>
      </c>
      <c r="B67" s="43"/>
      <c r="C67" s="53"/>
      <c r="D67" s="43"/>
      <c r="E67" s="46"/>
      <c r="F67" s="46"/>
      <c r="G67" s="43"/>
      <c r="H67" s="54"/>
      <c r="I67" s="46">
        <f>C67</f>
        <v>0</v>
      </c>
      <c r="J67" s="55"/>
      <c r="K67" s="56">
        <f t="shared" ref="K67:K68" si="36">C67*J67</f>
        <v>0</v>
      </c>
    </row>
    <row r="68" spans="1:12">
      <c r="A68" s="46" t="s">
        <v>3</v>
      </c>
      <c r="B68" s="43"/>
      <c r="C68" s="53"/>
      <c r="D68" s="43"/>
      <c r="E68" s="46"/>
      <c r="F68" s="46"/>
      <c r="G68" s="43"/>
      <c r="H68" s="54"/>
      <c r="I68" s="46">
        <f t="shared" ref="I68:I69" si="37">C68</f>
        <v>0</v>
      </c>
      <c r="J68" s="55"/>
      <c r="K68" s="56">
        <f t="shared" si="36"/>
        <v>0</v>
      </c>
      <c r="L68" s="39" t="s">
        <v>34</v>
      </c>
    </row>
    <row r="69" spans="1:12">
      <c r="A69" s="46" t="s">
        <v>4</v>
      </c>
      <c r="B69" s="43"/>
      <c r="C69" s="53"/>
      <c r="D69" s="43"/>
      <c r="E69" s="46"/>
      <c r="F69" s="46"/>
      <c r="G69" s="43"/>
      <c r="H69" s="54"/>
      <c r="I69" s="46">
        <f t="shared" si="37"/>
        <v>0</v>
      </c>
      <c r="J69" s="55"/>
      <c r="K69" s="56">
        <f>C69*J69</f>
        <v>0</v>
      </c>
      <c r="L69" s="58">
        <v>0.05</v>
      </c>
    </row>
    <row r="70" spans="1:12">
      <c r="D70" s="45"/>
      <c r="J70" s="45"/>
      <c r="K70" s="59">
        <f>SUM(K61:K69)</f>
        <v>1548.89</v>
      </c>
      <c r="L70" s="59">
        <f>K70-K70*L69</f>
        <v>1471.4455</v>
      </c>
    </row>
    <row r="71" spans="1:12">
      <c r="B71" s="40" t="s">
        <v>13</v>
      </c>
    </row>
    <row r="72" spans="1:12" s="73" customFormat="1" ht="39.6">
      <c r="A72" s="51"/>
      <c r="B72" s="42" t="s">
        <v>0</v>
      </c>
      <c r="C72" s="68" t="s">
        <v>5</v>
      </c>
      <c r="D72" s="42" t="s">
        <v>0</v>
      </c>
      <c r="E72" s="51" t="s">
        <v>6</v>
      </c>
      <c r="F72" s="51" t="s">
        <v>11</v>
      </c>
      <c r="G72" s="42" t="s">
        <v>7</v>
      </c>
      <c r="H72" s="69" t="s">
        <v>31</v>
      </c>
      <c r="I72" s="51" t="s">
        <v>8</v>
      </c>
      <c r="J72" s="70" t="s">
        <v>9</v>
      </c>
      <c r="K72" s="71" t="s">
        <v>10</v>
      </c>
      <c r="L72" s="76"/>
    </row>
    <row r="73" spans="1:12">
      <c r="A73" s="46" t="s">
        <v>1</v>
      </c>
      <c r="B73" s="43">
        <v>0.08</v>
      </c>
      <c r="C73" s="53"/>
      <c r="D73" s="43">
        <f>B73*C73</f>
        <v>0</v>
      </c>
      <c r="E73" s="46">
        <v>1.28</v>
      </c>
      <c r="F73" s="46">
        <v>16</v>
      </c>
      <c r="G73" s="43">
        <f>C73/F73</f>
        <v>0</v>
      </c>
      <c r="H73" s="54"/>
      <c r="I73" s="46">
        <f>C73-F73*H73</f>
        <v>0</v>
      </c>
      <c r="J73" s="55"/>
      <c r="K73" s="56">
        <f>D73*J73</f>
        <v>0</v>
      </c>
    </row>
    <row r="74" spans="1:12">
      <c r="A74" s="46" t="s">
        <v>2</v>
      </c>
      <c r="B74" s="43">
        <v>0.08</v>
      </c>
      <c r="C74" s="53"/>
      <c r="D74" s="43">
        <f>B74*C74</f>
        <v>0</v>
      </c>
      <c r="E74" s="46">
        <v>1.28</v>
      </c>
      <c r="F74" s="46">
        <v>16</v>
      </c>
      <c r="G74" s="43">
        <f t="shared" ref="G74:G78" si="38">C74/F74</f>
        <v>0</v>
      </c>
      <c r="H74" s="54"/>
      <c r="I74" s="46">
        <f t="shared" ref="I74:I78" si="39">C74-F74*H74</f>
        <v>0</v>
      </c>
      <c r="J74" s="55"/>
      <c r="K74" s="56">
        <f t="shared" ref="K74:K75" si="40">D74*J74</f>
        <v>0</v>
      </c>
    </row>
    <row r="75" spans="1:12">
      <c r="A75" s="46" t="s">
        <v>28</v>
      </c>
      <c r="B75" s="43">
        <v>0.09</v>
      </c>
      <c r="C75" s="53"/>
      <c r="D75" s="43">
        <f t="shared" ref="D75" si="41">B75*C75</f>
        <v>0</v>
      </c>
      <c r="E75" s="46">
        <v>1.2</v>
      </c>
      <c r="F75" s="46">
        <v>12</v>
      </c>
      <c r="G75" s="43">
        <f t="shared" si="38"/>
        <v>0</v>
      </c>
      <c r="H75" s="54"/>
      <c r="I75" s="46">
        <f t="shared" si="39"/>
        <v>0</v>
      </c>
      <c r="J75" s="55"/>
      <c r="K75" s="56">
        <f t="shared" si="40"/>
        <v>0</v>
      </c>
    </row>
    <row r="76" spans="1:12">
      <c r="A76" s="46" t="s">
        <v>21</v>
      </c>
      <c r="B76" s="43">
        <v>0.109</v>
      </c>
      <c r="C76" s="53"/>
      <c r="D76" s="43">
        <f t="shared" ref="D76:D78" si="42">B76*C76</f>
        <v>0</v>
      </c>
      <c r="E76" s="46">
        <v>1.2</v>
      </c>
      <c r="F76" s="46">
        <v>11</v>
      </c>
      <c r="G76" s="43">
        <f t="shared" si="38"/>
        <v>0</v>
      </c>
      <c r="H76" s="54"/>
      <c r="I76" s="46">
        <f t="shared" si="39"/>
        <v>0</v>
      </c>
      <c r="J76" s="55"/>
      <c r="K76" s="56">
        <f>D76*J76</f>
        <v>0</v>
      </c>
    </row>
    <row r="77" spans="1:12">
      <c r="A77" s="46" t="s">
        <v>17</v>
      </c>
      <c r="B77" s="43">
        <v>0.16</v>
      </c>
      <c r="C77" s="53"/>
      <c r="D77" s="43">
        <f t="shared" si="42"/>
        <v>0</v>
      </c>
      <c r="E77" s="46">
        <v>1.44</v>
      </c>
      <c r="F77" s="46">
        <v>9</v>
      </c>
      <c r="G77" s="43">
        <f t="shared" si="38"/>
        <v>0</v>
      </c>
      <c r="H77" s="54"/>
      <c r="I77" s="46">
        <f t="shared" si="39"/>
        <v>0</v>
      </c>
      <c r="J77" s="55"/>
      <c r="K77" s="56">
        <f>D77*J77</f>
        <v>0</v>
      </c>
    </row>
    <row r="78" spans="1:12">
      <c r="A78" s="46" t="s">
        <v>19</v>
      </c>
      <c r="B78" s="43">
        <v>0.20250000000000001</v>
      </c>
      <c r="C78" s="53"/>
      <c r="D78" s="43">
        <f t="shared" si="42"/>
        <v>0</v>
      </c>
      <c r="E78" s="46">
        <v>1.01</v>
      </c>
      <c r="F78" s="46">
        <v>5</v>
      </c>
      <c r="G78" s="43">
        <f t="shared" si="38"/>
        <v>0</v>
      </c>
      <c r="H78" s="54"/>
      <c r="I78" s="46">
        <f t="shared" si="39"/>
        <v>0</v>
      </c>
      <c r="J78" s="55"/>
      <c r="K78" s="56">
        <f>D78*J78</f>
        <v>0</v>
      </c>
    </row>
    <row r="79" spans="1:12">
      <c r="A79" s="46" t="s">
        <v>12</v>
      </c>
      <c r="B79" s="43"/>
      <c r="C79" s="53"/>
      <c r="D79" s="43"/>
      <c r="E79" s="46"/>
      <c r="F79" s="46"/>
      <c r="G79" s="43"/>
      <c r="H79" s="54"/>
      <c r="I79" s="46">
        <f>C79</f>
        <v>0</v>
      </c>
      <c r="J79" s="55"/>
      <c r="K79" s="56">
        <f t="shared" ref="K79:K80" si="43">C79*J79</f>
        <v>0</v>
      </c>
    </row>
    <row r="80" spans="1:12">
      <c r="A80" s="46" t="s">
        <v>3</v>
      </c>
      <c r="B80" s="43"/>
      <c r="C80" s="53"/>
      <c r="D80" s="43"/>
      <c r="E80" s="46"/>
      <c r="F80" s="46"/>
      <c r="G80" s="43"/>
      <c r="H80" s="54"/>
      <c r="I80" s="46">
        <f t="shared" ref="I80:I81" si="44">C80</f>
        <v>0</v>
      </c>
      <c r="J80" s="55"/>
      <c r="K80" s="56">
        <f t="shared" si="43"/>
        <v>0</v>
      </c>
      <c r="L80" s="39" t="s">
        <v>34</v>
      </c>
    </row>
    <row r="81" spans="1:12">
      <c r="A81" s="46" t="s">
        <v>4</v>
      </c>
      <c r="B81" s="43"/>
      <c r="C81" s="53"/>
      <c r="D81" s="43"/>
      <c r="E81" s="46"/>
      <c r="F81" s="46"/>
      <c r="G81" s="43"/>
      <c r="H81" s="54"/>
      <c r="I81" s="46">
        <f t="shared" si="44"/>
        <v>0</v>
      </c>
      <c r="J81" s="55"/>
      <c r="K81" s="56">
        <f>C81*J81</f>
        <v>0</v>
      </c>
      <c r="L81" s="58">
        <v>0.05</v>
      </c>
    </row>
    <row r="82" spans="1:12">
      <c r="D82" s="45"/>
      <c r="J82" s="45"/>
      <c r="K82" s="59">
        <f>SUM(K73:K81)</f>
        <v>0</v>
      </c>
      <c r="L82" s="59">
        <f>K82-K82*L81</f>
        <v>0</v>
      </c>
    </row>
    <row r="83" spans="1:12">
      <c r="B83" s="40" t="s">
        <v>14</v>
      </c>
    </row>
    <row r="84" spans="1:12" s="73" customFormat="1" ht="39.6">
      <c r="A84" s="51"/>
      <c r="B84" s="42" t="s">
        <v>0</v>
      </c>
      <c r="C84" s="68" t="s">
        <v>5</v>
      </c>
      <c r="D84" s="42" t="s">
        <v>0</v>
      </c>
      <c r="E84" s="51" t="s">
        <v>6</v>
      </c>
      <c r="F84" s="51" t="s">
        <v>11</v>
      </c>
      <c r="G84" s="42" t="s">
        <v>7</v>
      </c>
      <c r="H84" s="69" t="s">
        <v>31</v>
      </c>
      <c r="I84" s="51" t="s">
        <v>8</v>
      </c>
      <c r="J84" s="70" t="s">
        <v>9</v>
      </c>
      <c r="K84" s="71" t="s">
        <v>10</v>
      </c>
      <c r="L84" s="76"/>
    </row>
    <row r="85" spans="1:12">
      <c r="A85" s="46" t="s">
        <v>1</v>
      </c>
      <c r="B85" s="43">
        <v>0.06</v>
      </c>
      <c r="C85" s="53"/>
      <c r="D85" s="43">
        <f>B85*C85</f>
        <v>0</v>
      </c>
      <c r="E85" s="46">
        <v>1.2</v>
      </c>
      <c r="F85" s="46">
        <v>20</v>
      </c>
      <c r="G85" s="43">
        <f>C85/F85</f>
        <v>0</v>
      </c>
      <c r="H85" s="54"/>
      <c r="I85" s="46">
        <f>C85-F85*H85</f>
        <v>0</v>
      </c>
      <c r="J85" s="55"/>
      <c r="K85" s="56">
        <f>D85*J85</f>
        <v>0</v>
      </c>
    </row>
    <row r="86" spans="1:12">
      <c r="A86" s="46" t="s">
        <v>2</v>
      </c>
      <c r="B86" s="43">
        <v>0.06</v>
      </c>
      <c r="C86" s="53"/>
      <c r="D86" s="43">
        <f>B86*C86</f>
        <v>0</v>
      </c>
      <c r="E86" s="46">
        <v>1.2</v>
      </c>
      <c r="F86" s="46">
        <v>20</v>
      </c>
      <c r="G86" s="43">
        <f t="shared" ref="G86:G90" si="45">C86/F86</f>
        <v>0</v>
      </c>
      <c r="H86" s="54"/>
      <c r="I86" s="46">
        <f t="shared" ref="I86:I90" si="46">C86-F86*H86</f>
        <v>0</v>
      </c>
      <c r="J86" s="55"/>
      <c r="K86" s="56">
        <f t="shared" ref="K86:K87" si="47">D86*J86</f>
        <v>0</v>
      </c>
    </row>
    <row r="87" spans="1:12">
      <c r="A87" s="46" t="s">
        <v>28</v>
      </c>
      <c r="B87" s="43">
        <v>0.09</v>
      </c>
      <c r="C87" s="53"/>
      <c r="D87" s="43">
        <f t="shared" ref="D87" si="48">B87*C87</f>
        <v>0</v>
      </c>
      <c r="E87" s="46">
        <v>1.2</v>
      </c>
      <c r="F87" s="46">
        <v>12</v>
      </c>
      <c r="G87" s="43">
        <f t="shared" si="45"/>
        <v>0</v>
      </c>
      <c r="H87" s="54"/>
      <c r="I87" s="46">
        <f t="shared" si="46"/>
        <v>0</v>
      </c>
      <c r="J87" s="55"/>
      <c r="K87" s="56">
        <f t="shared" si="47"/>
        <v>0</v>
      </c>
    </row>
    <row r="88" spans="1:12">
      <c r="A88" s="46" t="s">
        <v>21</v>
      </c>
      <c r="B88" s="43">
        <v>0.109</v>
      </c>
      <c r="C88" s="53"/>
      <c r="D88" s="43">
        <f t="shared" ref="D88" si="49">B88*C88</f>
        <v>0</v>
      </c>
      <c r="E88" s="46">
        <v>1.2</v>
      </c>
      <c r="F88" s="46">
        <v>11</v>
      </c>
      <c r="G88" s="43">
        <f t="shared" si="45"/>
        <v>0</v>
      </c>
      <c r="H88" s="54"/>
      <c r="I88" s="46">
        <f t="shared" si="46"/>
        <v>0</v>
      </c>
      <c r="J88" s="55"/>
      <c r="K88" s="56">
        <f>D88*J88</f>
        <v>0</v>
      </c>
    </row>
    <row r="89" spans="1:12">
      <c r="A89" s="46" t="s">
        <v>17</v>
      </c>
      <c r="B89" s="43">
        <v>0.16</v>
      </c>
      <c r="C89" s="53"/>
      <c r="D89" s="43">
        <f t="shared" ref="D89:D90" si="50">B89*C89</f>
        <v>0</v>
      </c>
      <c r="E89" s="46">
        <v>1.44</v>
      </c>
      <c r="F89" s="46">
        <v>9</v>
      </c>
      <c r="G89" s="43">
        <f t="shared" si="45"/>
        <v>0</v>
      </c>
      <c r="H89" s="54"/>
      <c r="I89" s="46">
        <f t="shared" si="46"/>
        <v>0</v>
      </c>
      <c r="J89" s="55"/>
      <c r="K89" s="56">
        <f>D89*J89</f>
        <v>0</v>
      </c>
    </row>
    <row r="90" spans="1:12">
      <c r="A90" s="46" t="s">
        <v>19</v>
      </c>
      <c r="B90" s="43">
        <v>0.20250000000000001</v>
      </c>
      <c r="C90" s="53"/>
      <c r="D90" s="43">
        <f t="shared" si="50"/>
        <v>0</v>
      </c>
      <c r="E90" s="46">
        <v>1.01</v>
      </c>
      <c r="F90" s="46">
        <v>5</v>
      </c>
      <c r="G90" s="43">
        <f t="shared" si="45"/>
        <v>0</v>
      </c>
      <c r="H90" s="54"/>
      <c r="I90" s="46">
        <f t="shared" si="46"/>
        <v>0</v>
      </c>
      <c r="J90" s="55"/>
      <c r="K90" s="56">
        <f>D90*J90</f>
        <v>0</v>
      </c>
    </row>
    <row r="91" spans="1:12">
      <c r="A91" s="46" t="s">
        <v>12</v>
      </c>
      <c r="B91" s="43"/>
      <c r="C91" s="53"/>
      <c r="D91" s="43"/>
      <c r="E91" s="46"/>
      <c r="F91" s="46"/>
      <c r="G91" s="43"/>
      <c r="H91" s="54"/>
      <c r="I91" s="46">
        <f>C91</f>
        <v>0</v>
      </c>
      <c r="J91" s="55"/>
      <c r="K91" s="56">
        <f t="shared" ref="K91:K92" si="51">C91*J91</f>
        <v>0</v>
      </c>
    </row>
    <row r="92" spans="1:12">
      <c r="A92" s="46" t="s">
        <v>3</v>
      </c>
      <c r="B92" s="43"/>
      <c r="C92" s="53"/>
      <c r="D92" s="43"/>
      <c r="E92" s="46"/>
      <c r="F92" s="46"/>
      <c r="G92" s="43"/>
      <c r="H92" s="54"/>
      <c r="I92" s="46">
        <f t="shared" ref="I92:I93" si="52">C92</f>
        <v>0</v>
      </c>
      <c r="J92" s="55"/>
      <c r="K92" s="56">
        <f t="shared" si="51"/>
        <v>0</v>
      </c>
      <c r="L92" s="39" t="s">
        <v>34</v>
      </c>
    </row>
    <row r="93" spans="1:12">
      <c r="A93" s="46" t="s">
        <v>4</v>
      </c>
      <c r="B93" s="43"/>
      <c r="C93" s="53"/>
      <c r="D93" s="43"/>
      <c r="E93" s="46"/>
      <c r="F93" s="46"/>
      <c r="G93" s="43"/>
      <c r="H93" s="54"/>
      <c r="I93" s="46">
        <f t="shared" si="52"/>
        <v>0</v>
      </c>
      <c r="J93" s="55"/>
      <c r="K93" s="56">
        <f>C93*J93</f>
        <v>0</v>
      </c>
      <c r="L93" s="58">
        <v>0.05</v>
      </c>
    </row>
    <row r="94" spans="1:12">
      <c r="D94" s="45"/>
      <c r="J94" s="45"/>
      <c r="K94" s="59">
        <f>SUM(K85:K93)</f>
        <v>0</v>
      </c>
      <c r="L94" s="59">
        <f>K94-K94*L93</f>
        <v>0</v>
      </c>
    </row>
    <row r="95" spans="1:12">
      <c r="B95" s="40" t="s">
        <v>24</v>
      </c>
    </row>
    <row r="96" spans="1:12" s="73" customFormat="1" ht="39.6">
      <c r="A96" s="51"/>
      <c r="B96" s="42" t="s">
        <v>0</v>
      </c>
      <c r="C96" s="68" t="s">
        <v>5</v>
      </c>
      <c r="D96" s="42" t="s">
        <v>0</v>
      </c>
      <c r="E96" s="51" t="s">
        <v>6</v>
      </c>
      <c r="F96" s="51" t="s">
        <v>11</v>
      </c>
      <c r="G96" s="42" t="s">
        <v>7</v>
      </c>
      <c r="H96" s="69" t="s">
        <v>31</v>
      </c>
      <c r="I96" s="51" t="s">
        <v>8</v>
      </c>
      <c r="J96" s="70" t="s">
        <v>9</v>
      </c>
      <c r="K96" s="71" t="s">
        <v>10</v>
      </c>
      <c r="L96" s="76"/>
    </row>
    <row r="97" spans="1:12">
      <c r="A97" s="46" t="s">
        <v>1</v>
      </c>
      <c r="B97" s="43">
        <v>0.04</v>
      </c>
      <c r="C97" s="53"/>
      <c r="D97" s="43">
        <f>B97*C97</f>
        <v>0</v>
      </c>
      <c r="E97" s="46">
        <v>1</v>
      </c>
      <c r="F97" s="46">
        <v>25</v>
      </c>
      <c r="G97" s="43">
        <f>C97/F97</f>
        <v>0</v>
      </c>
      <c r="H97" s="54"/>
      <c r="I97" s="46">
        <f>C97-F97*H97</f>
        <v>0</v>
      </c>
      <c r="J97" s="55"/>
      <c r="K97" s="56">
        <f>D97*J97</f>
        <v>0</v>
      </c>
    </row>
    <row r="98" spans="1:12">
      <c r="A98" s="46" t="s">
        <v>2</v>
      </c>
      <c r="B98" s="43">
        <v>0.04</v>
      </c>
      <c r="C98" s="53"/>
      <c r="D98" s="43">
        <f>B98*C98</f>
        <v>0</v>
      </c>
      <c r="E98" s="46">
        <v>1</v>
      </c>
      <c r="F98" s="46">
        <v>25</v>
      </c>
      <c r="G98" s="43">
        <f t="shared" ref="G98:G102" si="53">C98/F98</f>
        <v>0</v>
      </c>
      <c r="H98" s="54"/>
      <c r="I98" s="46">
        <f t="shared" ref="I98:I102" si="54">C98-F98*H98</f>
        <v>0</v>
      </c>
      <c r="J98" s="55"/>
      <c r="K98" s="56">
        <f t="shared" ref="K98:K99" si="55">D98*J98</f>
        <v>0</v>
      </c>
    </row>
    <row r="99" spans="1:12">
      <c r="A99" s="46" t="s">
        <v>28</v>
      </c>
      <c r="B99" s="43">
        <v>0.09</v>
      </c>
      <c r="C99" s="53"/>
      <c r="D99" s="43">
        <f t="shared" ref="D99" si="56">B99*C99</f>
        <v>0</v>
      </c>
      <c r="E99" s="46">
        <v>1.2</v>
      </c>
      <c r="F99" s="46">
        <v>12</v>
      </c>
      <c r="G99" s="43">
        <f t="shared" si="53"/>
        <v>0</v>
      </c>
      <c r="H99" s="54"/>
      <c r="I99" s="46">
        <f t="shared" si="54"/>
        <v>0</v>
      </c>
      <c r="J99" s="55"/>
      <c r="K99" s="56">
        <f t="shared" si="55"/>
        <v>0</v>
      </c>
    </row>
    <row r="100" spans="1:12">
      <c r="A100" s="46" t="s">
        <v>21</v>
      </c>
      <c r="B100" s="43">
        <v>0.109</v>
      </c>
      <c r="C100" s="53"/>
      <c r="D100" s="43">
        <f t="shared" ref="D100:D102" si="57">B100*C100</f>
        <v>0</v>
      </c>
      <c r="E100" s="46">
        <v>1.2</v>
      </c>
      <c r="F100" s="46">
        <v>11</v>
      </c>
      <c r="G100" s="43">
        <f t="shared" si="53"/>
        <v>0</v>
      </c>
      <c r="H100" s="54"/>
      <c r="I100" s="46">
        <f t="shared" si="54"/>
        <v>0</v>
      </c>
      <c r="J100" s="55"/>
      <c r="K100" s="56">
        <f>D100*J100</f>
        <v>0</v>
      </c>
    </row>
    <row r="101" spans="1:12">
      <c r="A101" s="46" t="s">
        <v>17</v>
      </c>
      <c r="B101" s="43">
        <v>0.16</v>
      </c>
      <c r="C101" s="53"/>
      <c r="D101" s="43">
        <f t="shared" si="57"/>
        <v>0</v>
      </c>
      <c r="E101" s="46">
        <v>1.44</v>
      </c>
      <c r="F101" s="46">
        <v>9</v>
      </c>
      <c r="G101" s="43">
        <f t="shared" si="53"/>
        <v>0</v>
      </c>
      <c r="H101" s="54"/>
      <c r="I101" s="46">
        <f t="shared" si="54"/>
        <v>0</v>
      </c>
      <c r="J101" s="55"/>
      <c r="K101" s="56">
        <f>D101*J101</f>
        <v>0</v>
      </c>
    </row>
    <row r="102" spans="1:12">
      <c r="A102" s="46" t="s">
        <v>19</v>
      </c>
      <c r="B102" s="43">
        <v>0.20250000000000001</v>
      </c>
      <c r="C102" s="53"/>
      <c r="D102" s="43">
        <f t="shared" si="57"/>
        <v>0</v>
      </c>
      <c r="E102" s="46">
        <v>1.01</v>
      </c>
      <c r="F102" s="46">
        <v>5</v>
      </c>
      <c r="G102" s="43">
        <f t="shared" si="53"/>
        <v>0</v>
      </c>
      <c r="H102" s="54"/>
      <c r="I102" s="46">
        <f t="shared" si="54"/>
        <v>0</v>
      </c>
      <c r="J102" s="55"/>
      <c r="K102" s="56">
        <f>D102*J102</f>
        <v>0</v>
      </c>
    </row>
    <row r="103" spans="1:12">
      <c r="A103" s="46" t="s">
        <v>12</v>
      </c>
      <c r="B103" s="43"/>
      <c r="C103" s="53"/>
      <c r="D103" s="43"/>
      <c r="E103" s="46"/>
      <c r="F103" s="46"/>
      <c r="G103" s="43"/>
      <c r="H103" s="54"/>
      <c r="I103" s="46">
        <f>C103</f>
        <v>0</v>
      </c>
      <c r="J103" s="55"/>
      <c r="K103" s="56">
        <f t="shared" ref="K103:K104" si="58">C103*J103</f>
        <v>0</v>
      </c>
    </row>
    <row r="104" spans="1:12">
      <c r="A104" s="46" t="s">
        <v>3</v>
      </c>
      <c r="B104" s="43"/>
      <c r="C104" s="53"/>
      <c r="D104" s="43"/>
      <c r="E104" s="46"/>
      <c r="F104" s="46"/>
      <c r="G104" s="43"/>
      <c r="H104" s="54"/>
      <c r="I104" s="46">
        <f t="shared" ref="I104:I105" si="59">C104</f>
        <v>0</v>
      </c>
      <c r="J104" s="55"/>
      <c r="K104" s="56">
        <f t="shared" si="58"/>
        <v>0</v>
      </c>
      <c r="L104" s="39" t="s">
        <v>34</v>
      </c>
    </row>
    <row r="105" spans="1:12">
      <c r="A105" s="46" t="s">
        <v>4</v>
      </c>
      <c r="B105" s="43"/>
      <c r="C105" s="53"/>
      <c r="D105" s="43"/>
      <c r="E105" s="46"/>
      <c r="F105" s="46"/>
      <c r="G105" s="43"/>
      <c r="H105" s="54"/>
      <c r="I105" s="46">
        <f t="shared" si="59"/>
        <v>0</v>
      </c>
      <c r="J105" s="55"/>
      <c r="K105" s="56">
        <f>C105*J105</f>
        <v>0</v>
      </c>
      <c r="L105" s="58">
        <v>0.05</v>
      </c>
    </row>
    <row r="106" spans="1:12">
      <c r="D106" s="45"/>
      <c r="J106" s="45"/>
      <c r="K106" s="59">
        <f>SUM(K97:K105)</f>
        <v>0</v>
      </c>
      <c r="L106" s="59">
        <f>K106-K106*L105</f>
        <v>0</v>
      </c>
    </row>
    <row r="107" spans="1:12">
      <c r="A107" s="47" t="s">
        <v>25</v>
      </c>
    </row>
    <row r="108" spans="1:12">
      <c r="B108" s="40" t="s">
        <v>18</v>
      </c>
    </row>
    <row r="109" spans="1:12" s="73" customFormat="1" ht="39.6">
      <c r="A109" s="51"/>
      <c r="B109" s="42" t="s">
        <v>0</v>
      </c>
      <c r="C109" s="68" t="s">
        <v>5</v>
      </c>
      <c r="D109" s="42" t="s">
        <v>0</v>
      </c>
      <c r="E109" s="51" t="s">
        <v>6</v>
      </c>
      <c r="F109" s="51" t="s">
        <v>11</v>
      </c>
      <c r="G109" s="42" t="s">
        <v>7</v>
      </c>
      <c r="H109" s="69" t="s">
        <v>31</v>
      </c>
      <c r="I109" s="51" t="s">
        <v>8</v>
      </c>
      <c r="J109" s="70" t="s">
        <v>9</v>
      </c>
      <c r="K109" s="71" t="s">
        <v>10</v>
      </c>
      <c r="L109" s="75"/>
    </row>
    <row r="110" spans="1:12">
      <c r="A110" s="46" t="s">
        <v>1</v>
      </c>
      <c r="B110" s="43">
        <v>0.1</v>
      </c>
      <c r="C110" s="53"/>
      <c r="D110" s="43">
        <f>B110*C110</f>
        <v>0</v>
      </c>
      <c r="E110" s="46">
        <v>1.2</v>
      </c>
      <c r="F110" s="46">
        <v>12</v>
      </c>
      <c r="G110" s="43">
        <f>C110/F110</f>
        <v>0</v>
      </c>
      <c r="H110" s="54"/>
      <c r="I110" s="46">
        <f>C110-F110*H110</f>
        <v>0</v>
      </c>
      <c r="J110" s="55"/>
      <c r="K110" s="56">
        <f>D110*J110</f>
        <v>0</v>
      </c>
    </row>
    <row r="111" spans="1:12">
      <c r="A111" s="46" t="s">
        <v>2</v>
      </c>
      <c r="B111" s="43">
        <v>0.1</v>
      </c>
      <c r="C111" s="53"/>
      <c r="D111" s="43">
        <f>B111*C111</f>
        <v>0</v>
      </c>
      <c r="E111" s="46">
        <v>1.2</v>
      </c>
      <c r="F111" s="46">
        <v>12</v>
      </c>
      <c r="G111" s="43">
        <f t="shared" ref="G111:G114" si="60">C111/F111</f>
        <v>0</v>
      </c>
      <c r="H111" s="54"/>
      <c r="I111" s="46">
        <f t="shared" ref="I111:I114" si="61">C111-F111*H111</f>
        <v>0</v>
      </c>
      <c r="J111" s="55"/>
      <c r="K111" s="56">
        <f t="shared" ref="K111" si="62">D111*J111</f>
        <v>0</v>
      </c>
    </row>
    <row r="112" spans="1:12">
      <c r="A112" s="46" t="s">
        <v>21</v>
      </c>
      <c r="B112" s="43">
        <v>0.109</v>
      </c>
      <c r="C112" s="53"/>
      <c r="D112" s="43">
        <f t="shared" ref="D112:D114" si="63">B112*C112</f>
        <v>0</v>
      </c>
      <c r="E112" s="46">
        <v>1.3069999999999999</v>
      </c>
      <c r="F112" s="46">
        <v>12</v>
      </c>
      <c r="G112" s="43">
        <f t="shared" si="60"/>
        <v>0</v>
      </c>
      <c r="H112" s="54"/>
      <c r="I112" s="46">
        <f t="shared" si="61"/>
        <v>0</v>
      </c>
      <c r="J112" s="55"/>
      <c r="K112" s="56">
        <f>D112*J112</f>
        <v>0</v>
      </c>
    </row>
    <row r="113" spans="1:12">
      <c r="A113" s="46" t="s">
        <v>17</v>
      </c>
      <c r="B113" s="43">
        <v>0.16</v>
      </c>
      <c r="C113" s="53"/>
      <c r="D113" s="43">
        <f t="shared" si="63"/>
        <v>0</v>
      </c>
      <c r="E113" s="46">
        <v>1.44</v>
      </c>
      <c r="F113" s="46">
        <v>9</v>
      </c>
      <c r="G113" s="43">
        <f t="shared" si="60"/>
        <v>0</v>
      </c>
      <c r="H113" s="54"/>
      <c r="I113" s="46">
        <f t="shared" si="61"/>
        <v>0</v>
      </c>
      <c r="J113" s="55"/>
      <c r="K113" s="56">
        <f>D113*J113</f>
        <v>0</v>
      </c>
    </row>
    <row r="114" spans="1:12">
      <c r="A114" s="46" t="s">
        <v>19</v>
      </c>
      <c r="B114" s="43">
        <v>0.20250000000000001</v>
      </c>
      <c r="C114" s="53"/>
      <c r="D114" s="43">
        <f t="shared" si="63"/>
        <v>0</v>
      </c>
      <c r="E114" s="46">
        <v>1.01</v>
      </c>
      <c r="F114" s="46">
        <v>5</v>
      </c>
      <c r="G114" s="43">
        <f t="shared" si="60"/>
        <v>0</v>
      </c>
      <c r="H114" s="54"/>
      <c r="I114" s="46">
        <f t="shared" si="61"/>
        <v>0</v>
      </c>
      <c r="J114" s="55"/>
      <c r="K114" s="56">
        <f>D114*J114</f>
        <v>0</v>
      </c>
    </row>
    <row r="115" spans="1:12">
      <c r="A115" s="46" t="s">
        <v>12</v>
      </c>
      <c r="B115" s="43"/>
      <c r="C115" s="53"/>
      <c r="D115" s="43"/>
      <c r="E115" s="46"/>
      <c r="F115" s="46"/>
      <c r="G115" s="43"/>
      <c r="H115" s="54"/>
      <c r="I115" s="46">
        <f>C115</f>
        <v>0</v>
      </c>
      <c r="J115" s="55"/>
      <c r="K115" s="56">
        <f t="shared" ref="K115:K116" si="64">C115*J115</f>
        <v>0</v>
      </c>
    </row>
    <row r="116" spans="1:12">
      <c r="A116" s="46" t="s">
        <v>3</v>
      </c>
      <c r="B116" s="43"/>
      <c r="C116" s="53"/>
      <c r="D116" s="43"/>
      <c r="E116" s="46"/>
      <c r="F116" s="46"/>
      <c r="G116" s="43"/>
      <c r="H116" s="54"/>
      <c r="I116" s="46">
        <f t="shared" ref="I116:I117" si="65">C116</f>
        <v>0</v>
      </c>
      <c r="J116" s="55"/>
      <c r="K116" s="56">
        <f t="shared" si="64"/>
        <v>0</v>
      </c>
      <c r="L116" s="39" t="s">
        <v>34</v>
      </c>
    </row>
    <row r="117" spans="1:12">
      <c r="A117" s="46" t="s">
        <v>4</v>
      </c>
      <c r="B117" s="43"/>
      <c r="C117" s="53"/>
      <c r="D117" s="43"/>
      <c r="E117" s="46"/>
      <c r="F117" s="46"/>
      <c r="G117" s="43"/>
      <c r="H117" s="54"/>
      <c r="I117" s="46">
        <f t="shared" si="65"/>
        <v>0</v>
      </c>
      <c r="J117" s="55"/>
      <c r="K117" s="56">
        <f>C117*J117</f>
        <v>0</v>
      </c>
      <c r="L117" s="58">
        <v>0.05</v>
      </c>
    </row>
    <row r="118" spans="1:12">
      <c r="D118" s="45"/>
      <c r="J118" s="45"/>
      <c r="K118" s="59">
        <f>SUM(K110:K117)</f>
        <v>0</v>
      </c>
      <c r="L118" s="59">
        <f>K118-K118*L117</f>
        <v>0</v>
      </c>
    </row>
    <row r="119" spans="1:12">
      <c r="B119" s="40" t="s">
        <v>14</v>
      </c>
    </row>
    <row r="120" spans="1:12" s="73" customFormat="1" ht="39.6">
      <c r="A120" s="51"/>
      <c r="B120" s="42" t="s">
        <v>0</v>
      </c>
      <c r="C120" s="68" t="s">
        <v>5</v>
      </c>
      <c r="D120" s="42" t="s">
        <v>0</v>
      </c>
      <c r="E120" s="51" t="s">
        <v>6</v>
      </c>
      <c r="F120" s="51" t="s">
        <v>11</v>
      </c>
      <c r="G120" s="42" t="s">
        <v>7</v>
      </c>
      <c r="H120" s="69" t="s">
        <v>31</v>
      </c>
      <c r="I120" s="51" t="s">
        <v>8</v>
      </c>
      <c r="J120" s="70" t="s">
        <v>9</v>
      </c>
      <c r="K120" s="71" t="s">
        <v>10</v>
      </c>
      <c r="L120" s="75"/>
    </row>
    <row r="121" spans="1:12">
      <c r="A121" s="46" t="s">
        <v>1</v>
      </c>
      <c r="B121" s="43">
        <v>0.06</v>
      </c>
      <c r="C121" s="53"/>
      <c r="D121" s="43">
        <f>B121*C121</f>
        <v>0</v>
      </c>
      <c r="E121" s="46">
        <v>1.2</v>
      </c>
      <c r="F121" s="46">
        <v>20</v>
      </c>
      <c r="G121" s="43">
        <f>C121/F121</f>
        <v>0</v>
      </c>
      <c r="H121" s="54"/>
      <c r="I121" s="46">
        <f>C121-F121*H121</f>
        <v>0</v>
      </c>
      <c r="J121" s="55"/>
      <c r="K121" s="56">
        <f>D121*J121</f>
        <v>0</v>
      </c>
    </row>
    <row r="122" spans="1:12">
      <c r="A122" s="46" t="s">
        <v>2</v>
      </c>
      <c r="B122" s="43">
        <v>0.06</v>
      </c>
      <c r="C122" s="53"/>
      <c r="D122" s="43">
        <f>B122*C122</f>
        <v>0</v>
      </c>
      <c r="E122" s="46">
        <v>1.2</v>
      </c>
      <c r="F122" s="46">
        <v>20</v>
      </c>
      <c r="G122" s="43">
        <f t="shared" ref="G122:G125" si="66">C122/F122</f>
        <v>0</v>
      </c>
      <c r="H122" s="54"/>
      <c r="I122" s="46">
        <f t="shared" ref="I122:I125" si="67">C122-F122*H122</f>
        <v>0</v>
      </c>
      <c r="J122" s="55"/>
      <c r="K122" s="56">
        <f t="shared" ref="K122" si="68">D122*J122</f>
        <v>0</v>
      </c>
    </row>
    <row r="123" spans="1:12">
      <c r="A123" s="46" t="s">
        <v>21</v>
      </c>
      <c r="B123" s="43">
        <v>0.109</v>
      </c>
      <c r="C123" s="53"/>
      <c r="D123" s="43">
        <f t="shared" ref="D123:D125" si="69">B123*C123</f>
        <v>0</v>
      </c>
      <c r="E123" s="46">
        <v>1.3069999999999999</v>
      </c>
      <c r="F123" s="46">
        <v>12</v>
      </c>
      <c r="G123" s="43">
        <f t="shared" si="66"/>
        <v>0</v>
      </c>
      <c r="H123" s="54"/>
      <c r="I123" s="46">
        <f t="shared" si="67"/>
        <v>0</v>
      </c>
      <c r="J123" s="55"/>
      <c r="K123" s="56">
        <f>D123*J123</f>
        <v>0</v>
      </c>
    </row>
    <row r="124" spans="1:12">
      <c r="A124" s="46" t="s">
        <v>17</v>
      </c>
      <c r="B124" s="43">
        <v>0.16</v>
      </c>
      <c r="C124" s="53"/>
      <c r="D124" s="43">
        <f t="shared" si="69"/>
        <v>0</v>
      </c>
      <c r="E124" s="46">
        <v>1.44</v>
      </c>
      <c r="F124" s="46">
        <v>9</v>
      </c>
      <c r="G124" s="43">
        <f t="shared" si="66"/>
        <v>0</v>
      </c>
      <c r="H124" s="54"/>
      <c r="I124" s="46">
        <f t="shared" si="67"/>
        <v>0</v>
      </c>
      <c r="J124" s="55"/>
      <c r="K124" s="56">
        <f>D124*J124</f>
        <v>0</v>
      </c>
    </row>
    <row r="125" spans="1:12">
      <c r="A125" s="46" t="s">
        <v>19</v>
      </c>
      <c r="B125" s="43">
        <v>0.20250000000000001</v>
      </c>
      <c r="C125" s="53"/>
      <c r="D125" s="43">
        <f t="shared" si="69"/>
        <v>0</v>
      </c>
      <c r="E125" s="46">
        <v>1.01</v>
      </c>
      <c r="F125" s="46">
        <v>5</v>
      </c>
      <c r="G125" s="43">
        <f t="shared" si="66"/>
        <v>0</v>
      </c>
      <c r="H125" s="54"/>
      <c r="I125" s="46">
        <f t="shared" si="67"/>
        <v>0</v>
      </c>
      <c r="J125" s="55"/>
      <c r="K125" s="56">
        <f>D125*J125</f>
        <v>0</v>
      </c>
    </row>
    <row r="126" spans="1:12">
      <c r="A126" s="46" t="s">
        <v>12</v>
      </c>
      <c r="B126" s="43"/>
      <c r="C126" s="53"/>
      <c r="D126" s="43"/>
      <c r="E126" s="46"/>
      <c r="F126" s="46"/>
      <c r="G126" s="43"/>
      <c r="H126" s="54"/>
      <c r="I126" s="46">
        <f>C126</f>
        <v>0</v>
      </c>
      <c r="J126" s="55"/>
      <c r="K126" s="56">
        <f t="shared" ref="K126:K127" si="70">C126*J126</f>
        <v>0</v>
      </c>
    </row>
    <row r="127" spans="1:12">
      <c r="A127" s="46" t="s">
        <v>3</v>
      </c>
      <c r="B127" s="43"/>
      <c r="C127" s="53"/>
      <c r="D127" s="43"/>
      <c r="E127" s="46"/>
      <c r="F127" s="46"/>
      <c r="G127" s="43"/>
      <c r="H127" s="54"/>
      <c r="I127" s="46">
        <f t="shared" ref="I127:I128" si="71">C127</f>
        <v>0</v>
      </c>
      <c r="J127" s="55"/>
      <c r="K127" s="56">
        <f t="shared" si="70"/>
        <v>0</v>
      </c>
      <c r="L127" s="39" t="s">
        <v>34</v>
      </c>
    </row>
    <row r="128" spans="1:12">
      <c r="A128" s="46" t="s">
        <v>4</v>
      </c>
      <c r="B128" s="43"/>
      <c r="C128" s="53"/>
      <c r="D128" s="43"/>
      <c r="E128" s="46"/>
      <c r="F128" s="46"/>
      <c r="G128" s="43"/>
      <c r="H128" s="54"/>
      <c r="I128" s="46">
        <f t="shared" si="71"/>
        <v>0</v>
      </c>
      <c r="J128" s="55"/>
      <c r="K128" s="56">
        <f>C128*J128</f>
        <v>0</v>
      </c>
      <c r="L128" s="58">
        <v>0.05</v>
      </c>
    </row>
    <row r="129" spans="1:12">
      <c r="D129" s="45"/>
      <c r="J129" s="45"/>
      <c r="K129" s="59">
        <f>SUM(K121:K128)</f>
        <v>0</v>
      </c>
      <c r="L129" s="59">
        <f>K129-K129*L128</f>
        <v>0</v>
      </c>
    </row>
    <row r="130" spans="1:12">
      <c r="A130" s="95" t="s">
        <v>26</v>
      </c>
      <c r="B130" s="95"/>
    </row>
    <row r="131" spans="1:12">
      <c r="B131" s="40" t="s">
        <v>27</v>
      </c>
    </row>
    <row r="132" spans="1:12" s="73" customFormat="1" ht="39.6">
      <c r="A132" s="51"/>
      <c r="B132" s="42" t="s">
        <v>0</v>
      </c>
      <c r="C132" s="68" t="s">
        <v>5</v>
      </c>
      <c r="D132" s="42" t="s">
        <v>0</v>
      </c>
      <c r="E132" s="51" t="s">
        <v>6</v>
      </c>
      <c r="F132" s="51" t="s">
        <v>11</v>
      </c>
      <c r="G132" s="42" t="s">
        <v>7</v>
      </c>
      <c r="H132" s="69" t="s">
        <v>31</v>
      </c>
      <c r="I132" s="51" t="s">
        <v>8</v>
      </c>
      <c r="J132" s="70" t="s">
        <v>9</v>
      </c>
      <c r="K132" s="71" t="s">
        <v>10</v>
      </c>
      <c r="L132" s="75"/>
    </row>
    <row r="133" spans="1:12">
      <c r="A133" s="46" t="s">
        <v>1</v>
      </c>
      <c r="B133" s="43">
        <v>0.18</v>
      </c>
      <c r="C133" s="53"/>
      <c r="D133" s="43">
        <f>B133*C133</f>
        <v>0</v>
      </c>
      <c r="E133" s="46">
        <v>1.44</v>
      </c>
      <c r="F133" s="46">
        <v>8</v>
      </c>
      <c r="G133" s="43">
        <f>C133/F133</f>
        <v>0</v>
      </c>
      <c r="H133" s="54"/>
      <c r="I133" s="46">
        <f>C133-F133*H133</f>
        <v>0</v>
      </c>
      <c r="J133" s="55"/>
      <c r="K133" s="56">
        <f>D133*J133</f>
        <v>0</v>
      </c>
    </row>
    <row r="134" spans="1:12">
      <c r="A134" s="46" t="s">
        <v>2</v>
      </c>
      <c r="B134" s="43">
        <v>0.18</v>
      </c>
      <c r="C134" s="53"/>
      <c r="D134" s="43">
        <f>B134*C134</f>
        <v>0</v>
      </c>
      <c r="E134" s="46">
        <v>1.44</v>
      </c>
      <c r="F134" s="46">
        <v>8</v>
      </c>
      <c r="G134" s="43">
        <f t="shared" ref="G134:G136" si="72">C134/F134</f>
        <v>0</v>
      </c>
      <c r="H134" s="54"/>
      <c r="I134" s="46">
        <f t="shared" ref="I134:I136" si="73">C134-F134*H134</f>
        <v>0</v>
      </c>
      <c r="J134" s="55"/>
      <c r="K134" s="56">
        <f t="shared" ref="K134" si="74">D134*J134</f>
        <v>0</v>
      </c>
    </row>
    <row r="135" spans="1:12">
      <c r="A135" s="46" t="s">
        <v>28</v>
      </c>
      <c r="B135" s="43">
        <v>0.09</v>
      </c>
      <c r="C135" s="53"/>
      <c r="D135" s="43">
        <f t="shared" ref="D135:D136" si="75">B135*C135</f>
        <v>0</v>
      </c>
      <c r="E135" s="46">
        <v>1.35</v>
      </c>
      <c r="F135" s="46">
        <v>15</v>
      </c>
      <c r="G135" s="43">
        <f t="shared" si="72"/>
        <v>0</v>
      </c>
      <c r="H135" s="54"/>
      <c r="I135" s="46">
        <f t="shared" si="73"/>
        <v>0</v>
      </c>
      <c r="J135" s="55"/>
      <c r="K135" s="56">
        <f>D135*J135</f>
        <v>0</v>
      </c>
    </row>
    <row r="136" spans="1:12">
      <c r="A136" s="46" t="s">
        <v>29</v>
      </c>
      <c r="B136" s="43">
        <v>0.16</v>
      </c>
      <c r="C136" s="53"/>
      <c r="D136" s="43">
        <f t="shared" si="75"/>
        <v>0</v>
      </c>
      <c r="E136" s="46">
        <v>1.1200000000000001</v>
      </c>
      <c r="F136" s="46">
        <v>7</v>
      </c>
      <c r="G136" s="43">
        <f t="shared" si="72"/>
        <v>0</v>
      </c>
      <c r="H136" s="54"/>
      <c r="I136" s="46">
        <f t="shared" si="73"/>
        <v>0</v>
      </c>
      <c r="J136" s="55"/>
      <c r="K136" s="56">
        <f>D136*J136</f>
        <v>0</v>
      </c>
    </row>
    <row r="137" spans="1:12">
      <c r="A137" s="46" t="s">
        <v>12</v>
      </c>
      <c r="B137" s="43"/>
      <c r="C137" s="53"/>
      <c r="D137" s="43"/>
      <c r="E137" s="46"/>
      <c r="F137" s="46"/>
      <c r="G137" s="43"/>
      <c r="H137" s="54"/>
      <c r="I137" s="46">
        <f>C137</f>
        <v>0</v>
      </c>
      <c r="J137" s="55"/>
      <c r="K137" s="56">
        <f>D137*J137</f>
        <v>0</v>
      </c>
    </row>
    <row r="138" spans="1:12">
      <c r="A138" s="46" t="s">
        <v>3</v>
      </c>
      <c r="B138" s="43"/>
      <c r="C138" s="53"/>
      <c r="D138" s="43"/>
      <c r="E138" s="46"/>
      <c r="F138" s="46"/>
      <c r="G138" s="43"/>
      <c r="H138" s="54"/>
      <c r="I138" s="46">
        <f t="shared" ref="I138:I139" si="76">C138</f>
        <v>0</v>
      </c>
      <c r="J138" s="55"/>
      <c r="K138" s="56">
        <f t="shared" ref="K138:K139" si="77">C138*J138</f>
        <v>0</v>
      </c>
    </row>
    <row r="139" spans="1:12">
      <c r="A139" s="46" t="s">
        <v>4</v>
      </c>
      <c r="B139" s="43"/>
      <c r="C139" s="53"/>
      <c r="D139" s="43"/>
      <c r="E139" s="46"/>
      <c r="F139" s="46"/>
      <c r="G139" s="43"/>
      <c r="H139" s="54"/>
      <c r="I139" s="46">
        <f t="shared" si="76"/>
        <v>0</v>
      </c>
      <c r="J139" s="55"/>
      <c r="K139" s="56">
        <f t="shared" si="77"/>
        <v>0</v>
      </c>
      <c r="L139" s="39" t="s">
        <v>34</v>
      </c>
    </row>
    <row r="140" spans="1:12">
      <c r="D140" s="45"/>
      <c r="J140" s="45"/>
      <c r="K140" s="56">
        <f>C140*J140</f>
        <v>0</v>
      </c>
      <c r="L140" s="58">
        <v>0.05</v>
      </c>
    </row>
    <row r="141" spans="1:12">
      <c r="K141" s="59">
        <f>SUM(K133:K140)</f>
        <v>0</v>
      </c>
      <c r="L141" s="59">
        <f>K141-K141*L140</f>
        <v>0</v>
      </c>
    </row>
    <row r="142" spans="1:12">
      <c r="B142" s="40" t="s">
        <v>30</v>
      </c>
    </row>
    <row r="143" spans="1:12" s="73" customFormat="1" ht="39.6">
      <c r="A143" s="51"/>
      <c r="B143" s="42" t="s">
        <v>0</v>
      </c>
      <c r="C143" s="68" t="s">
        <v>5</v>
      </c>
      <c r="D143" s="42" t="s">
        <v>0</v>
      </c>
      <c r="E143" s="51" t="s">
        <v>6</v>
      </c>
      <c r="F143" s="51" t="s">
        <v>11</v>
      </c>
      <c r="G143" s="42" t="s">
        <v>7</v>
      </c>
      <c r="H143" s="69" t="s">
        <v>31</v>
      </c>
      <c r="I143" s="51" t="s">
        <v>8</v>
      </c>
      <c r="J143" s="74" t="s">
        <v>9</v>
      </c>
      <c r="K143" s="71" t="s">
        <v>10</v>
      </c>
      <c r="L143" s="77"/>
    </row>
    <row r="144" spans="1:12">
      <c r="A144" s="46" t="s">
        <v>1</v>
      </c>
      <c r="B144" s="43">
        <v>8.2500000000000004E-2</v>
      </c>
      <c r="C144" s="53"/>
      <c r="D144" s="43">
        <f>B144*C144</f>
        <v>0</v>
      </c>
      <c r="E144" s="46">
        <v>1.65</v>
      </c>
      <c r="F144" s="46">
        <v>20</v>
      </c>
      <c r="G144" s="43">
        <f>C144/F144</f>
        <v>0</v>
      </c>
      <c r="H144" s="54"/>
      <c r="I144" s="46">
        <f>C144-F144*H144</f>
        <v>0</v>
      </c>
      <c r="J144" s="60"/>
      <c r="K144" s="56">
        <f>D144*J144</f>
        <v>0</v>
      </c>
    </row>
    <row r="145" spans="1:12">
      <c r="A145" s="46" t="s">
        <v>2</v>
      </c>
      <c r="B145" s="43">
        <v>8.2500000000000004E-2</v>
      </c>
      <c r="C145" s="53"/>
      <c r="D145" s="43">
        <f>B145*C145</f>
        <v>0</v>
      </c>
      <c r="E145" s="46">
        <v>1.65</v>
      </c>
      <c r="F145" s="46">
        <v>20</v>
      </c>
      <c r="G145" s="43">
        <f t="shared" ref="G145:G147" si="78">C145/F145</f>
        <v>0</v>
      </c>
      <c r="H145" s="54"/>
      <c r="I145" s="46">
        <f t="shared" ref="I145:I147" si="79">C145-F145*H145</f>
        <v>0</v>
      </c>
      <c r="J145" s="60"/>
      <c r="K145" s="56">
        <f t="shared" ref="K145" si="80">D145*J145</f>
        <v>0</v>
      </c>
    </row>
    <row r="146" spans="1:12">
      <c r="A146" s="46" t="s">
        <v>28</v>
      </c>
      <c r="B146" s="43">
        <v>0.09</v>
      </c>
      <c r="C146" s="53"/>
      <c r="D146" s="43">
        <f t="shared" ref="D146:D147" si="81">B146*C146</f>
        <v>0</v>
      </c>
      <c r="E146" s="46">
        <v>1.35</v>
      </c>
      <c r="F146" s="46">
        <v>15</v>
      </c>
      <c r="G146" s="43">
        <f t="shared" si="78"/>
        <v>0</v>
      </c>
      <c r="H146" s="54"/>
      <c r="I146" s="46">
        <f t="shared" si="79"/>
        <v>0</v>
      </c>
      <c r="J146" s="60"/>
      <c r="K146" s="56">
        <f>D146*J146</f>
        <v>0</v>
      </c>
    </row>
    <row r="147" spans="1:12">
      <c r="A147" s="46" t="s">
        <v>29</v>
      </c>
      <c r="B147" s="43">
        <v>0.16</v>
      </c>
      <c r="C147" s="53"/>
      <c r="D147" s="43">
        <f t="shared" si="81"/>
        <v>0</v>
      </c>
      <c r="E147" s="46">
        <v>1.1200000000000001</v>
      </c>
      <c r="F147" s="46">
        <v>7</v>
      </c>
      <c r="G147" s="43">
        <f t="shared" si="78"/>
        <v>0</v>
      </c>
      <c r="H147" s="54"/>
      <c r="I147" s="46">
        <f t="shared" si="79"/>
        <v>0</v>
      </c>
      <c r="J147" s="60"/>
      <c r="K147" s="56">
        <f>D147*J147</f>
        <v>0</v>
      </c>
    </row>
    <row r="148" spans="1:12">
      <c r="A148" s="46" t="s">
        <v>12</v>
      </c>
      <c r="B148" s="43"/>
      <c r="C148" s="53"/>
      <c r="D148" s="43"/>
      <c r="E148" s="46"/>
      <c r="F148" s="46"/>
      <c r="G148" s="43"/>
      <c r="H148" s="54"/>
      <c r="I148" s="46">
        <f>C148</f>
        <v>0</v>
      </c>
      <c r="J148" s="60"/>
      <c r="K148" s="56">
        <f t="shared" ref="K148:K149" si="82">C148*J148</f>
        <v>0</v>
      </c>
    </row>
    <row r="149" spans="1:12">
      <c r="A149" s="46" t="s">
        <v>3</v>
      </c>
      <c r="B149" s="43"/>
      <c r="C149" s="53"/>
      <c r="D149" s="43"/>
      <c r="E149" s="46"/>
      <c r="F149" s="46"/>
      <c r="G149" s="43"/>
      <c r="H149" s="54"/>
      <c r="I149" s="46">
        <f t="shared" ref="I149:I150" si="83">C149</f>
        <v>0</v>
      </c>
      <c r="J149" s="60"/>
      <c r="K149" s="56">
        <f t="shared" si="82"/>
        <v>0</v>
      </c>
      <c r="L149" s="39" t="s">
        <v>34</v>
      </c>
    </row>
    <row r="150" spans="1:12">
      <c r="A150" s="46" t="s">
        <v>4</v>
      </c>
      <c r="B150" s="43"/>
      <c r="C150" s="53"/>
      <c r="D150" s="43"/>
      <c r="E150" s="46"/>
      <c r="F150" s="46"/>
      <c r="G150" s="43"/>
      <c r="H150" s="54"/>
      <c r="I150" s="46">
        <f t="shared" si="83"/>
        <v>0</v>
      </c>
      <c r="J150" s="60"/>
      <c r="K150" s="56">
        <f>C150*J150</f>
        <v>0</v>
      </c>
      <c r="L150" s="58">
        <v>0.05</v>
      </c>
    </row>
    <row r="151" spans="1:12">
      <c r="D151" s="45"/>
      <c r="J151" s="45"/>
      <c r="K151" s="59">
        <f>SUM(K144:K150)</f>
        <v>0</v>
      </c>
      <c r="L151" s="59">
        <f>K151-K151*L150</f>
        <v>0</v>
      </c>
    </row>
    <row r="152" spans="1:12">
      <c r="B152" s="40" t="s">
        <v>18</v>
      </c>
    </row>
    <row r="153" spans="1:12" s="73" customFormat="1" ht="39.6">
      <c r="A153" s="51"/>
      <c r="B153" s="42" t="s">
        <v>0</v>
      </c>
      <c r="C153" s="68" t="s">
        <v>5</v>
      </c>
      <c r="D153" s="42" t="s">
        <v>0</v>
      </c>
      <c r="E153" s="51" t="s">
        <v>6</v>
      </c>
      <c r="F153" s="51" t="s">
        <v>11</v>
      </c>
      <c r="G153" s="42" t="s">
        <v>7</v>
      </c>
      <c r="H153" s="69" t="s">
        <v>31</v>
      </c>
      <c r="I153" s="51" t="s">
        <v>8</v>
      </c>
      <c r="J153" s="70" t="s">
        <v>9</v>
      </c>
      <c r="K153" s="71" t="s">
        <v>10</v>
      </c>
      <c r="L153" s="77"/>
    </row>
    <row r="154" spans="1:12">
      <c r="A154" s="46" t="s">
        <v>1</v>
      </c>
      <c r="B154" s="43">
        <v>0.1</v>
      </c>
      <c r="C154" s="53"/>
      <c r="D154" s="43">
        <f>B154*C154</f>
        <v>0</v>
      </c>
      <c r="E154" s="46">
        <v>1.5</v>
      </c>
      <c r="F154" s="46">
        <v>15</v>
      </c>
      <c r="G154" s="43">
        <f>C154/F154</f>
        <v>0</v>
      </c>
      <c r="H154" s="54"/>
      <c r="I154" s="46">
        <f>C154-F154*H154</f>
        <v>0</v>
      </c>
      <c r="J154" s="55"/>
      <c r="K154" s="56">
        <f>D154*J154</f>
        <v>0</v>
      </c>
    </row>
    <row r="155" spans="1:12">
      <c r="A155" s="46" t="s">
        <v>2</v>
      </c>
      <c r="B155" s="43">
        <v>0.1</v>
      </c>
      <c r="C155" s="53"/>
      <c r="D155" s="43">
        <f>B155*C155</f>
        <v>0</v>
      </c>
      <c r="E155" s="46">
        <v>1.5</v>
      </c>
      <c r="F155" s="46">
        <v>15</v>
      </c>
      <c r="G155" s="43">
        <f t="shared" ref="G155:G157" si="84">C155/F155</f>
        <v>0</v>
      </c>
      <c r="H155" s="54"/>
      <c r="I155" s="46">
        <f t="shared" ref="I155:I157" si="85">C155-F155*H155</f>
        <v>0</v>
      </c>
      <c r="J155" s="55"/>
      <c r="K155" s="56">
        <f t="shared" ref="K155" si="86">D155*J155</f>
        <v>0</v>
      </c>
    </row>
    <row r="156" spans="1:12">
      <c r="A156" s="46" t="s">
        <v>28</v>
      </c>
      <c r="B156" s="43">
        <v>0.09</v>
      </c>
      <c r="C156" s="53"/>
      <c r="D156" s="43">
        <f t="shared" ref="D156:D157" si="87">B156*C156</f>
        <v>0</v>
      </c>
      <c r="E156" s="46">
        <v>1.35</v>
      </c>
      <c r="F156" s="46">
        <v>15</v>
      </c>
      <c r="G156" s="43">
        <f t="shared" si="84"/>
        <v>0</v>
      </c>
      <c r="H156" s="54"/>
      <c r="I156" s="46">
        <f t="shared" si="85"/>
        <v>0</v>
      </c>
      <c r="J156" s="55"/>
      <c r="K156" s="56">
        <f>D156*J156</f>
        <v>0</v>
      </c>
    </row>
    <row r="157" spans="1:12">
      <c r="A157" s="46" t="s">
        <v>29</v>
      </c>
      <c r="B157" s="43">
        <v>0.16</v>
      </c>
      <c r="C157" s="53"/>
      <c r="D157" s="43">
        <f t="shared" si="87"/>
        <v>0</v>
      </c>
      <c r="E157" s="46">
        <v>1.1200000000000001</v>
      </c>
      <c r="F157" s="46">
        <v>7</v>
      </c>
      <c r="G157" s="43">
        <f t="shared" si="84"/>
        <v>0</v>
      </c>
      <c r="H157" s="54"/>
      <c r="I157" s="46">
        <f t="shared" si="85"/>
        <v>0</v>
      </c>
      <c r="J157" s="55"/>
      <c r="K157" s="56">
        <f>D157*J157</f>
        <v>0</v>
      </c>
    </row>
    <row r="158" spans="1:12">
      <c r="A158" s="46" t="s">
        <v>12</v>
      </c>
      <c r="B158" s="43"/>
      <c r="C158" s="53"/>
      <c r="D158" s="43"/>
      <c r="E158" s="46"/>
      <c r="F158" s="46"/>
      <c r="G158" s="43"/>
      <c r="H158" s="54"/>
      <c r="I158" s="46">
        <f>C158</f>
        <v>0</v>
      </c>
      <c r="J158" s="55"/>
      <c r="K158" s="56">
        <f t="shared" ref="K158:K159" si="88">C158*J158</f>
        <v>0</v>
      </c>
    </row>
    <row r="159" spans="1:12">
      <c r="A159" s="46" t="s">
        <v>3</v>
      </c>
      <c r="B159" s="43"/>
      <c r="C159" s="53"/>
      <c r="D159" s="43"/>
      <c r="E159" s="46"/>
      <c r="F159" s="46"/>
      <c r="G159" s="43"/>
      <c r="H159" s="54"/>
      <c r="I159" s="46">
        <f t="shared" ref="I159:I160" si="89">C159</f>
        <v>0</v>
      </c>
      <c r="J159" s="55"/>
      <c r="K159" s="56">
        <f t="shared" si="88"/>
        <v>0</v>
      </c>
      <c r="L159" s="39" t="s">
        <v>34</v>
      </c>
    </row>
    <row r="160" spans="1:12">
      <c r="A160" s="46" t="s">
        <v>4</v>
      </c>
      <c r="B160" s="43"/>
      <c r="C160" s="53"/>
      <c r="D160" s="43"/>
      <c r="E160" s="46"/>
      <c r="F160" s="46"/>
      <c r="G160" s="43"/>
      <c r="H160" s="54"/>
      <c r="I160" s="46">
        <f t="shared" si="89"/>
        <v>0</v>
      </c>
      <c r="J160" s="55"/>
      <c r="K160" s="56">
        <f>C160*J160</f>
        <v>0</v>
      </c>
      <c r="L160" s="58">
        <v>0.05</v>
      </c>
    </row>
    <row r="161" spans="1:12">
      <c r="D161" s="45"/>
      <c r="J161" s="45"/>
      <c r="K161" s="59">
        <f>SUM(K154:K160)</f>
        <v>0</v>
      </c>
      <c r="L161" s="59">
        <f>K161-K161*L160</f>
        <v>0</v>
      </c>
    </row>
    <row r="162" spans="1:12">
      <c r="B162" s="40" t="s">
        <v>14</v>
      </c>
    </row>
    <row r="163" spans="1:12" s="73" customFormat="1" ht="39.6">
      <c r="A163" s="51"/>
      <c r="B163" s="42" t="s">
        <v>0</v>
      </c>
      <c r="C163" s="68" t="s">
        <v>5</v>
      </c>
      <c r="D163" s="42" t="s">
        <v>0</v>
      </c>
      <c r="E163" s="51" t="s">
        <v>6</v>
      </c>
      <c r="F163" s="51" t="s">
        <v>11</v>
      </c>
      <c r="G163" s="42" t="s">
        <v>7</v>
      </c>
      <c r="H163" s="69" t="s">
        <v>31</v>
      </c>
      <c r="I163" s="51" t="s">
        <v>8</v>
      </c>
      <c r="J163" s="70" t="s">
        <v>9</v>
      </c>
      <c r="K163" s="71" t="s">
        <v>10</v>
      </c>
      <c r="L163" s="77"/>
    </row>
    <row r="164" spans="1:12">
      <c r="A164" s="46" t="s">
        <v>1</v>
      </c>
      <c r="B164" s="43">
        <v>0.06</v>
      </c>
      <c r="C164" s="53"/>
      <c r="D164" s="43">
        <f>B164*C164</f>
        <v>0</v>
      </c>
      <c r="E164" s="46">
        <v>1.44</v>
      </c>
      <c r="F164" s="46">
        <v>24</v>
      </c>
      <c r="G164" s="43">
        <f>C164/F164</f>
        <v>0</v>
      </c>
      <c r="H164" s="54"/>
      <c r="I164" s="46">
        <f>C164-F164*H164</f>
        <v>0</v>
      </c>
      <c r="J164" s="55"/>
      <c r="K164" s="56">
        <f>D164*J164</f>
        <v>0</v>
      </c>
    </row>
    <row r="165" spans="1:12">
      <c r="A165" s="46" t="s">
        <v>2</v>
      </c>
      <c r="B165" s="43">
        <v>0.06</v>
      </c>
      <c r="C165" s="53"/>
      <c r="D165" s="43">
        <f>B165*C165</f>
        <v>0</v>
      </c>
      <c r="E165" s="46">
        <v>1.44</v>
      </c>
      <c r="F165" s="46">
        <v>24</v>
      </c>
      <c r="G165" s="43">
        <f t="shared" ref="G165:G167" si="90">C165/F165</f>
        <v>0</v>
      </c>
      <c r="H165" s="54"/>
      <c r="I165" s="46">
        <f t="shared" ref="I165:I167" si="91">C165-F165*H165</f>
        <v>0</v>
      </c>
      <c r="J165" s="55"/>
      <c r="K165" s="56">
        <f t="shared" ref="K165" si="92">D165*J165</f>
        <v>0</v>
      </c>
    </row>
    <row r="166" spans="1:12">
      <c r="A166" s="46" t="s">
        <v>28</v>
      </c>
      <c r="B166" s="43">
        <v>0.09</v>
      </c>
      <c r="C166" s="53"/>
      <c r="D166" s="43">
        <f t="shared" ref="D166:D167" si="93">B166*C166</f>
        <v>0</v>
      </c>
      <c r="E166" s="46">
        <v>1.35</v>
      </c>
      <c r="F166" s="46">
        <v>15</v>
      </c>
      <c r="G166" s="43">
        <f t="shared" si="90"/>
        <v>0</v>
      </c>
      <c r="H166" s="54"/>
      <c r="I166" s="46">
        <f t="shared" si="91"/>
        <v>0</v>
      </c>
      <c r="J166" s="55"/>
      <c r="K166" s="56">
        <f>D166*J166</f>
        <v>0</v>
      </c>
    </row>
    <row r="167" spans="1:12">
      <c r="A167" s="46" t="s">
        <v>29</v>
      </c>
      <c r="B167" s="43">
        <v>0.16</v>
      </c>
      <c r="C167" s="53"/>
      <c r="D167" s="43">
        <f t="shared" si="93"/>
        <v>0</v>
      </c>
      <c r="E167" s="46">
        <v>1.1200000000000001</v>
      </c>
      <c r="F167" s="46">
        <v>7</v>
      </c>
      <c r="G167" s="43">
        <f t="shared" si="90"/>
        <v>0</v>
      </c>
      <c r="H167" s="54"/>
      <c r="I167" s="46">
        <f t="shared" si="91"/>
        <v>0</v>
      </c>
      <c r="J167" s="55"/>
      <c r="K167" s="56">
        <f>D167*J167</f>
        <v>0</v>
      </c>
    </row>
    <row r="168" spans="1:12">
      <c r="A168" s="46" t="s">
        <v>12</v>
      </c>
      <c r="B168" s="43"/>
      <c r="C168" s="53"/>
      <c r="D168" s="43"/>
      <c r="E168" s="46"/>
      <c r="F168" s="46"/>
      <c r="G168" s="43"/>
      <c r="H168" s="54"/>
      <c r="I168" s="46">
        <f>C168</f>
        <v>0</v>
      </c>
      <c r="J168" s="55"/>
      <c r="K168" s="56">
        <f t="shared" ref="K168:K169" si="94">C168*J168</f>
        <v>0</v>
      </c>
    </row>
    <row r="169" spans="1:12">
      <c r="A169" s="46" t="s">
        <v>3</v>
      </c>
      <c r="B169" s="43"/>
      <c r="C169" s="53"/>
      <c r="D169" s="43"/>
      <c r="E169" s="46"/>
      <c r="F169" s="46"/>
      <c r="G169" s="43"/>
      <c r="H169" s="54"/>
      <c r="I169" s="46">
        <f t="shared" ref="I169:I170" si="95">C169</f>
        <v>0</v>
      </c>
      <c r="J169" s="55"/>
      <c r="K169" s="56">
        <f t="shared" si="94"/>
        <v>0</v>
      </c>
      <c r="L169" s="39" t="s">
        <v>34</v>
      </c>
    </row>
    <row r="170" spans="1:12">
      <c r="A170" s="46" t="s">
        <v>4</v>
      </c>
      <c r="B170" s="43"/>
      <c r="C170" s="53"/>
      <c r="D170" s="43"/>
      <c r="E170" s="46"/>
      <c r="F170" s="46"/>
      <c r="G170" s="43"/>
      <c r="H170" s="54"/>
      <c r="I170" s="46">
        <f t="shared" si="95"/>
        <v>0</v>
      </c>
      <c r="J170" s="55"/>
      <c r="K170" s="56">
        <f>C170*J170</f>
        <v>0</v>
      </c>
      <c r="L170" s="58">
        <v>0.05</v>
      </c>
    </row>
    <row r="171" spans="1:12">
      <c r="D171" s="45"/>
      <c r="J171" s="45"/>
      <c r="K171" s="59">
        <f>SUM(K164:K170)</f>
        <v>0</v>
      </c>
      <c r="L171" s="59">
        <f>K171-K171*L170</f>
        <v>0</v>
      </c>
    </row>
    <row r="172" spans="1:12">
      <c r="B172" s="40" t="s">
        <v>24</v>
      </c>
    </row>
    <row r="173" spans="1:12" s="73" customFormat="1" ht="39.6">
      <c r="A173" s="51"/>
      <c r="B173" s="42" t="s">
        <v>0</v>
      </c>
      <c r="C173" s="68" t="s">
        <v>5</v>
      </c>
      <c r="D173" s="42" t="s">
        <v>0</v>
      </c>
      <c r="E173" s="51" t="s">
        <v>6</v>
      </c>
      <c r="F173" s="51" t="s">
        <v>11</v>
      </c>
      <c r="G173" s="42" t="s">
        <v>7</v>
      </c>
      <c r="H173" s="69" t="s">
        <v>31</v>
      </c>
      <c r="I173" s="51" t="s">
        <v>8</v>
      </c>
      <c r="J173" s="70" t="s">
        <v>9</v>
      </c>
      <c r="K173" s="71" t="s">
        <v>10</v>
      </c>
      <c r="L173" s="77"/>
    </row>
    <row r="174" spans="1:12">
      <c r="A174" s="46" t="s">
        <v>1</v>
      </c>
      <c r="B174" s="43">
        <v>0.04</v>
      </c>
      <c r="C174" s="53"/>
      <c r="D174" s="43">
        <f>B174*C174</f>
        <v>0</v>
      </c>
      <c r="E174" s="46">
        <v>1.36</v>
      </c>
      <c r="F174" s="46">
        <v>34</v>
      </c>
      <c r="G174" s="43">
        <f>C174/F174</f>
        <v>0</v>
      </c>
      <c r="H174" s="54"/>
      <c r="I174" s="46">
        <f>C174-F174*H174</f>
        <v>0</v>
      </c>
      <c r="J174" s="55"/>
      <c r="K174" s="56">
        <f>D174*J174</f>
        <v>0</v>
      </c>
    </row>
    <row r="175" spans="1:12">
      <c r="A175" s="46" t="s">
        <v>2</v>
      </c>
      <c r="B175" s="43">
        <v>0.04</v>
      </c>
      <c r="C175" s="53"/>
      <c r="D175" s="43">
        <f>B175*C175</f>
        <v>0</v>
      </c>
      <c r="E175" s="46">
        <v>1.36</v>
      </c>
      <c r="F175" s="46">
        <v>34</v>
      </c>
      <c r="G175" s="43">
        <f t="shared" ref="G175:G177" si="96">C175/F175</f>
        <v>0</v>
      </c>
      <c r="H175" s="54"/>
      <c r="I175" s="46">
        <f t="shared" ref="I175:I177" si="97">C175-F175*H175</f>
        <v>0</v>
      </c>
      <c r="J175" s="55"/>
      <c r="K175" s="56">
        <f t="shared" ref="K175" si="98">D175*J175</f>
        <v>0</v>
      </c>
    </row>
    <row r="176" spans="1:12">
      <c r="A176" s="46" t="s">
        <v>28</v>
      </c>
      <c r="B176" s="43">
        <v>0.09</v>
      </c>
      <c r="C176" s="53"/>
      <c r="D176" s="43">
        <f t="shared" ref="D176:D177" si="99">B176*C176</f>
        <v>0</v>
      </c>
      <c r="E176" s="46">
        <v>1.35</v>
      </c>
      <c r="F176" s="46">
        <v>15</v>
      </c>
      <c r="G176" s="43">
        <f t="shared" si="96"/>
        <v>0</v>
      </c>
      <c r="H176" s="54"/>
      <c r="I176" s="46">
        <f t="shared" si="97"/>
        <v>0</v>
      </c>
      <c r="J176" s="55"/>
      <c r="K176" s="56">
        <f>D176*J176</f>
        <v>0</v>
      </c>
    </row>
    <row r="177" spans="1:12">
      <c r="A177" s="46" t="s">
        <v>29</v>
      </c>
      <c r="B177" s="43">
        <v>0.16</v>
      </c>
      <c r="C177" s="53"/>
      <c r="D177" s="43">
        <f t="shared" si="99"/>
        <v>0</v>
      </c>
      <c r="E177" s="46">
        <v>1.1200000000000001</v>
      </c>
      <c r="F177" s="46">
        <v>7</v>
      </c>
      <c r="G177" s="43">
        <f t="shared" si="96"/>
        <v>0</v>
      </c>
      <c r="H177" s="54"/>
      <c r="I177" s="46">
        <f t="shared" si="97"/>
        <v>0</v>
      </c>
      <c r="J177" s="55"/>
      <c r="K177" s="56">
        <f>D177*J177</f>
        <v>0</v>
      </c>
    </row>
    <row r="178" spans="1:12">
      <c r="A178" s="46" t="s">
        <v>12</v>
      </c>
      <c r="B178" s="43"/>
      <c r="C178" s="53"/>
      <c r="D178" s="43"/>
      <c r="E178" s="46"/>
      <c r="F178" s="46"/>
      <c r="G178" s="43"/>
      <c r="H178" s="54"/>
      <c r="I178" s="46">
        <f>C178</f>
        <v>0</v>
      </c>
      <c r="J178" s="55"/>
      <c r="K178" s="56">
        <f t="shared" ref="K178:K179" si="100">C178*J178</f>
        <v>0</v>
      </c>
    </row>
    <row r="179" spans="1:12">
      <c r="A179" s="46" t="s">
        <v>3</v>
      </c>
      <c r="B179" s="43"/>
      <c r="C179" s="53"/>
      <c r="D179" s="43"/>
      <c r="E179" s="46"/>
      <c r="F179" s="46"/>
      <c r="G179" s="43"/>
      <c r="H179" s="54"/>
      <c r="I179" s="46">
        <f t="shared" ref="I179:I180" si="101">C179</f>
        <v>0</v>
      </c>
      <c r="J179" s="55"/>
      <c r="K179" s="56">
        <f t="shared" si="100"/>
        <v>0</v>
      </c>
      <c r="L179" s="39" t="s">
        <v>34</v>
      </c>
    </row>
    <row r="180" spans="1:12">
      <c r="A180" s="46" t="s">
        <v>4</v>
      </c>
      <c r="B180" s="43"/>
      <c r="C180" s="53"/>
      <c r="D180" s="43"/>
      <c r="E180" s="46"/>
      <c r="F180" s="46"/>
      <c r="G180" s="43"/>
      <c r="H180" s="54"/>
      <c r="I180" s="46">
        <f t="shared" si="101"/>
        <v>0</v>
      </c>
      <c r="J180" s="55"/>
      <c r="K180" s="56">
        <f>C180*J180</f>
        <v>0</v>
      </c>
      <c r="L180" s="58">
        <v>0.05</v>
      </c>
    </row>
    <row r="181" spans="1:12">
      <c r="D181" s="45"/>
      <c r="J181" s="45"/>
      <c r="K181" s="59">
        <f>SUM(K174:K180)</f>
        <v>0</v>
      </c>
      <c r="L181" s="59">
        <f>K181-K181*L180</f>
        <v>0</v>
      </c>
    </row>
    <row r="182" spans="1:12">
      <c r="A182" s="95" t="s">
        <v>33</v>
      </c>
      <c r="B182" s="95"/>
    </row>
    <row r="183" spans="1:12">
      <c r="B183" s="40" t="s">
        <v>32</v>
      </c>
    </row>
    <row r="184" spans="1:12" s="73" customFormat="1" ht="39.6">
      <c r="A184" s="51"/>
      <c r="B184" s="42" t="s">
        <v>0</v>
      </c>
      <c r="C184" s="68" t="s">
        <v>5</v>
      </c>
      <c r="D184" s="42" t="s">
        <v>0</v>
      </c>
      <c r="E184" s="51" t="s">
        <v>6</v>
      </c>
      <c r="F184" s="51" t="s">
        <v>11</v>
      </c>
      <c r="G184" s="42" t="s">
        <v>7</v>
      </c>
      <c r="H184" s="69" t="s">
        <v>31</v>
      </c>
      <c r="I184" s="51" t="s">
        <v>8</v>
      </c>
      <c r="J184" s="74" t="s">
        <v>9</v>
      </c>
      <c r="K184" s="71" t="s">
        <v>10</v>
      </c>
      <c r="L184" s="77"/>
    </row>
    <row r="185" spans="1:12">
      <c r="A185" s="46" t="s">
        <v>1</v>
      </c>
      <c r="B185" s="43">
        <v>0.01</v>
      </c>
      <c r="C185" s="53"/>
      <c r="D185" s="43">
        <f>B185*C185</f>
        <v>0</v>
      </c>
      <c r="E185" s="46">
        <v>0.5</v>
      </c>
      <c r="F185" s="46">
        <v>50</v>
      </c>
      <c r="G185" s="43">
        <f>C185/F185</f>
        <v>0</v>
      </c>
      <c r="H185" s="54"/>
      <c r="I185" s="46">
        <f>C185-F185*H185</f>
        <v>0</v>
      </c>
      <c r="J185" s="60"/>
      <c r="K185" s="56">
        <f>D185*J185</f>
        <v>0</v>
      </c>
    </row>
    <row r="186" spans="1:12">
      <c r="A186" s="46" t="s">
        <v>2</v>
      </c>
      <c r="B186" s="43">
        <v>0.01</v>
      </c>
      <c r="C186" s="53"/>
      <c r="D186" s="43">
        <f>B186*C186</f>
        <v>0</v>
      </c>
      <c r="E186" s="46">
        <v>0.5</v>
      </c>
      <c r="F186" s="46">
        <v>50</v>
      </c>
      <c r="G186" s="43">
        <f t="shared" ref="G186" si="102">C186/F186</f>
        <v>0</v>
      </c>
      <c r="H186" s="54"/>
      <c r="I186" s="46">
        <f t="shared" ref="I186" si="103">C186-F186*H186</f>
        <v>0</v>
      </c>
      <c r="J186" s="60"/>
      <c r="K186" s="56">
        <f t="shared" ref="K186" si="104">D186*J186</f>
        <v>0</v>
      </c>
    </row>
    <row r="187" spans="1:12">
      <c r="A187" s="46" t="s">
        <v>12</v>
      </c>
      <c r="B187" s="43"/>
      <c r="C187" s="53"/>
      <c r="D187" s="43"/>
      <c r="E187" s="46"/>
      <c r="F187" s="46"/>
      <c r="G187" s="43"/>
      <c r="H187" s="54"/>
      <c r="I187" s="46">
        <f>C187</f>
        <v>0</v>
      </c>
      <c r="J187" s="60"/>
      <c r="K187" s="56">
        <f t="shared" ref="K187:K188" si="105">C187*J187</f>
        <v>0</v>
      </c>
    </row>
    <row r="188" spans="1:12">
      <c r="A188" s="46" t="s">
        <v>3</v>
      </c>
      <c r="B188" s="43"/>
      <c r="C188" s="53"/>
      <c r="D188" s="43"/>
      <c r="E188" s="46"/>
      <c r="F188" s="46"/>
      <c r="G188" s="43"/>
      <c r="H188" s="54"/>
      <c r="I188" s="46">
        <f t="shared" ref="I188:I189" si="106">C188</f>
        <v>0</v>
      </c>
      <c r="J188" s="60"/>
      <c r="K188" s="56">
        <f t="shared" si="105"/>
        <v>0</v>
      </c>
      <c r="L188" s="39" t="s">
        <v>35</v>
      </c>
    </row>
    <row r="189" spans="1:12">
      <c r="A189" s="46" t="s">
        <v>4</v>
      </c>
      <c r="B189" s="43"/>
      <c r="C189" s="53"/>
      <c r="D189" s="43"/>
      <c r="E189" s="46"/>
      <c r="F189" s="46"/>
      <c r="G189" s="43"/>
      <c r="H189" s="54"/>
      <c r="I189" s="46">
        <f t="shared" si="106"/>
        <v>0</v>
      </c>
      <c r="J189" s="60"/>
      <c r="K189" s="56">
        <f>C189*J189</f>
        <v>0</v>
      </c>
      <c r="L189" s="58">
        <v>0.05</v>
      </c>
    </row>
    <row r="190" spans="1:12">
      <c r="D190" s="45"/>
      <c r="J190" s="45"/>
      <c r="K190" s="59">
        <f>SUM(K185:K189)</f>
        <v>0</v>
      </c>
      <c r="L190" s="59">
        <f>K190-K190*L189</f>
        <v>0</v>
      </c>
    </row>
    <row r="191" spans="1:12">
      <c r="A191" s="95" t="s">
        <v>36</v>
      </c>
      <c r="B191" s="95"/>
      <c r="C191" s="47"/>
    </row>
    <row r="193" spans="1:12" s="73" customFormat="1" ht="39.6">
      <c r="A193" s="80"/>
      <c r="B193" s="42" t="s">
        <v>0</v>
      </c>
      <c r="C193" s="68" t="s">
        <v>5</v>
      </c>
      <c r="D193" s="42" t="s">
        <v>0</v>
      </c>
      <c r="E193" s="51" t="s">
        <v>6</v>
      </c>
      <c r="F193" s="51" t="s">
        <v>11</v>
      </c>
      <c r="G193" s="42" t="s">
        <v>7</v>
      </c>
      <c r="H193" s="69" t="s">
        <v>31</v>
      </c>
      <c r="I193" s="51" t="s">
        <v>8</v>
      </c>
      <c r="J193" s="74" t="s">
        <v>9</v>
      </c>
      <c r="K193" s="71" t="s">
        <v>10</v>
      </c>
      <c r="L193" s="77"/>
    </row>
    <row r="194" spans="1:12">
      <c r="A194" s="82" t="s">
        <v>37</v>
      </c>
      <c r="B194" s="43">
        <v>0.36</v>
      </c>
      <c r="C194" s="53"/>
      <c r="D194" s="43">
        <f t="shared" ref="D194" si="107">B194*C194</f>
        <v>0</v>
      </c>
      <c r="E194" s="46">
        <v>1.44</v>
      </c>
      <c r="F194" s="46">
        <v>4</v>
      </c>
      <c r="G194" s="43">
        <f>C194/F194</f>
        <v>0</v>
      </c>
      <c r="H194" s="54"/>
      <c r="I194" s="46">
        <f>C194-F194*H194</f>
        <v>0</v>
      </c>
      <c r="J194" s="60"/>
      <c r="K194" s="56">
        <f>D194*J194</f>
        <v>0</v>
      </c>
    </row>
    <row r="195" spans="1:12">
      <c r="A195" s="81" t="s">
        <v>45</v>
      </c>
      <c r="B195" s="43">
        <v>0.25</v>
      </c>
      <c r="C195" s="53"/>
      <c r="D195" s="43">
        <f>B195*C195</f>
        <v>0</v>
      </c>
      <c r="E195" s="46"/>
      <c r="F195" s="46"/>
      <c r="G195" s="43" t="e">
        <f t="shared" ref="G195:G203" si="108">C195/F195</f>
        <v>#DIV/0!</v>
      </c>
      <c r="H195" s="54"/>
      <c r="I195" s="46">
        <f t="shared" ref="I195:I203" si="109">C195-F195*H195</f>
        <v>0</v>
      </c>
      <c r="J195" s="60"/>
      <c r="K195" s="56">
        <f t="shared" ref="K195:K203" si="110">D195*J195</f>
        <v>0</v>
      </c>
    </row>
    <row r="196" spans="1:12">
      <c r="A196" s="48" t="s">
        <v>42</v>
      </c>
      <c r="B196" s="43">
        <v>0.20250000000000001</v>
      </c>
      <c r="C196" s="53"/>
      <c r="D196" s="43">
        <f t="shared" ref="D196:D203" si="111">B196*C196</f>
        <v>0</v>
      </c>
      <c r="E196" s="46">
        <v>1.42</v>
      </c>
      <c r="F196" s="46">
        <v>7</v>
      </c>
      <c r="G196" s="43">
        <f t="shared" si="108"/>
        <v>0</v>
      </c>
      <c r="H196" s="54"/>
      <c r="I196" s="46">
        <f t="shared" si="109"/>
        <v>0</v>
      </c>
      <c r="J196" s="60"/>
      <c r="K196" s="56">
        <f t="shared" si="110"/>
        <v>0</v>
      </c>
    </row>
    <row r="197" spans="1:12">
      <c r="A197" s="48" t="s">
        <v>38</v>
      </c>
      <c r="B197" s="43">
        <v>0.16</v>
      </c>
      <c r="C197" s="53"/>
      <c r="D197" s="43">
        <f t="shared" si="111"/>
        <v>0</v>
      </c>
      <c r="E197" s="46">
        <v>1.44</v>
      </c>
      <c r="F197" s="46">
        <v>9</v>
      </c>
      <c r="G197" s="43">
        <f t="shared" si="108"/>
        <v>0</v>
      </c>
      <c r="H197" s="54"/>
      <c r="I197" s="46">
        <f t="shared" si="109"/>
        <v>0</v>
      </c>
      <c r="J197" s="60"/>
      <c r="K197" s="56">
        <f t="shared" si="110"/>
        <v>0</v>
      </c>
    </row>
    <row r="198" spans="1:12">
      <c r="A198" s="48" t="s">
        <v>44</v>
      </c>
      <c r="B198" s="43">
        <v>0.109</v>
      </c>
      <c r="C198" s="53"/>
      <c r="D198" s="43">
        <f t="shared" si="111"/>
        <v>0</v>
      </c>
      <c r="E198" s="46">
        <v>1.42</v>
      </c>
      <c r="F198" s="46">
        <v>13</v>
      </c>
      <c r="G198" s="43">
        <f t="shared" si="108"/>
        <v>0</v>
      </c>
      <c r="H198" s="54"/>
      <c r="I198" s="46">
        <f t="shared" si="109"/>
        <v>0</v>
      </c>
      <c r="J198" s="60"/>
      <c r="K198" s="56">
        <f t="shared" si="110"/>
        <v>0</v>
      </c>
    </row>
    <row r="199" spans="1:12">
      <c r="A199" s="48" t="s">
        <v>40</v>
      </c>
      <c r="B199" s="43">
        <v>0.09</v>
      </c>
      <c r="C199" s="53"/>
      <c r="D199" s="43">
        <f t="shared" si="111"/>
        <v>0</v>
      </c>
      <c r="E199" s="46">
        <v>1.17</v>
      </c>
      <c r="F199" s="46">
        <v>13</v>
      </c>
      <c r="G199" s="43">
        <f t="shared" si="108"/>
        <v>0</v>
      </c>
      <c r="H199" s="54"/>
      <c r="I199" s="46">
        <f t="shared" si="109"/>
        <v>0</v>
      </c>
      <c r="J199" s="60"/>
      <c r="K199" s="56">
        <f t="shared" si="110"/>
        <v>0</v>
      </c>
    </row>
    <row r="200" spans="1:12">
      <c r="A200" s="48" t="s">
        <v>43</v>
      </c>
      <c r="B200" s="43">
        <v>0.09</v>
      </c>
      <c r="C200" s="53"/>
      <c r="D200" s="43">
        <f t="shared" si="111"/>
        <v>0</v>
      </c>
      <c r="E200" s="46"/>
      <c r="F200" s="46"/>
      <c r="G200" s="43" t="e">
        <f t="shared" si="108"/>
        <v>#DIV/0!</v>
      </c>
      <c r="H200" s="54"/>
      <c r="I200" s="46">
        <f t="shared" si="109"/>
        <v>0</v>
      </c>
      <c r="J200" s="60"/>
      <c r="K200" s="56">
        <f t="shared" si="110"/>
        <v>0</v>
      </c>
    </row>
    <row r="201" spans="1:12">
      <c r="A201" s="48" t="s">
        <v>41</v>
      </c>
      <c r="B201" s="43">
        <v>0.12</v>
      </c>
      <c r="C201" s="53"/>
      <c r="D201" s="43">
        <f t="shared" si="111"/>
        <v>0</v>
      </c>
      <c r="E201" s="46">
        <v>1.8</v>
      </c>
      <c r="F201" s="46">
        <v>15</v>
      </c>
      <c r="G201" s="43">
        <f t="shared" si="108"/>
        <v>0</v>
      </c>
      <c r="H201" s="54"/>
      <c r="I201" s="46">
        <f t="shared" si="109"/>
        <v>0</v>
      </c>
      <c r="J201" s="60"/>
      <c r="K201" s="56">
        <f t="shared" si="110"/>
        <v>0</v>
      </c>
    </row>
    <row r="202" spans="1:12">
      <c r="A202" s="48" t="s">
        <v>39</v>
      </c>
      <c r="B202" s="43">
        <v>0.18</v>
      </c>
      <c r="C202" s="53"/>
      <c r="D202" s="43">
        <f t="shared" si="111"/>
        <v>0</v>
      </c>
      <c r="E202" s="46">
        <v>1.08</v>
      </c>
      <c r="F202" s="46">
        <v>6</v>
      </c>
      <c r="G202" s="43">
        <f t="shared" si="108"/>
        <v>0</v>
      </c>
      <c r="H202" s="54"/>
      <c r="I202" s="46">
        <f t="shared" si="109"/>
        <v>0</v>
      </c>
      <c r="J202" s="60"/>
      <c r="K202" s="56">
        <f t="shared" si="110"/>
        <v>0</v>
      </c>
      <c r="L202" s="39" t="s">
        <v>35</v>
      </c>
    </row>
    <row r="203" spans="1:12">
      <c r="A203" s="48" t="s">
        <v>13</v>
      </c>
      <c r="B203" s="43">
        <v>0.08</v>
      </c>
      <c r="C203" s="53"/>
      <c r="D203" s="43">
        <f t="shared" si="111"/>
        <v>0</v>
      </c>
      <c r="E203" s="46">
        <v>1.6</v>
      </c>
      <c r="F203" s="46">
        <v>20</v>
      </c>
      <c r="G203" s="43">
        <f t="shared" si="108"/>
        <v>0</v>
      </c>
      <c r="H203" s="54"/>
      <c r="I203" s="46">
        <f t="shared" si="109"/>
        <v>0</v>
      </c>
      <c r="J203" s="60"/>
      <c r="K203" s="56">
        <f t="shared" si="110"/>
        <v>0</v>
      </c>
      <c r="L203" s="58">
        <v>0.05</v>
      </c>
    </row>
    <row r="204" spans="1:12">
      <c r="D204" s="45"/>
      <c r="J204" s="45"/>
      <c r="K204" s="59">
        <f>SUM(K194:K203)</f>
        <v>0</v>
      </c>
      <c r="L204" s="59">
        <f>K204-K204*L203</f>
        <v>0</v>
      </c>
    </row>
  </sheetData>
  <mergeCells count="5">
    <mergeCell ref="A46:B46"/>
    <mergeCell ref="A130:B130"/>
    <mergeCell ref="A182:B182"/>
    <mergeCell ref="A191:B191"/>
    <mergeCell ref="A1:B1"/>
  </mergeCells>
  <pageMargins left="0.3" right="0.33" top="0.21" bottom="0.21" header="0.2" footer="0.21"/>
  <pageSetup paperSize="9" scale="88" orientation="landscape" horizontalDpi="180" verticalDpi="180" r:id="rId1"/>
  <rowBreaks count="5" manualBreakCount="5">
    <brk id="34" max="16383" man="1"/>
    <brk id="70" max="11" man="1"/>
    <brk id="106" max="16383" man="1"/>
    <brk id="141" max="16383" man="1"/>
    <brk id="1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3"/>
  <sheetViews>
    <sheetView topLeftCell="A4" zoomScale="90" zoomScaleNormal="90" workbookViewId="0">
      <selection activeCell="B21" sqref="B21:B22"/>
    </sheetView>
  </sheetViews>
  <sheetFormatPr defaultRowHeight="18"/>
  <cols>
    <col min="1" max="1" width="23" style="1" customWidth="1"/>
    <col min="2" max="2" width="14.33203125" style="31" customWidth="1"/>
    <col min="3" max="3" width="15.21875" style="32" customWidth="1"/>
    <col min="4" max="4" width="15.88671875" style="32" customWidth="1"/>
    <col min="5" max="5" width="13.21875" style="32" customWidth="1"/>
    <col min="6" max="6" width="10.21875" style="32" customWidth="1"/>
    <col min="7" max="16384" width="8.88671875" style="4"/>
  </cols>
  <sheetData>
    <row r="1" spans="1:6">
      <c r="A1" s="96" t="s">
        <v>60</v>
      </c>
      <c r="B1" s="96"/>
      <c r="C1" s="96"/>
      <c r="D1" s="96"/>
      <c r="E1" s="96"/>
      <c r="F1" s="96"/>
    </row>
    <row r="2" spans="1:6">
      <c r="B2" s="2" t="s">
        <v>52</v>
      </c>
      <c r="C2" s="3" t="s">
        <v>4</v>
      </c>
      <c r="D2" s="3" t="s">
        <v>12</v>
      </c>
      <c r="E2" s="3" t="s">
        <v>50</v>
      </c>
      <c r="F2" s="3" t="s">
        <v>51</v>
      </c>
    </row>
    <row r="3" spans="1:6">
      <c r="A3" s="33" t="s">
        <v>47</v>
      </c>
      <c r="B3" s="5"/>
      <c r="C3" s="6"/>
      <c r="D3" s="6"/>
      <c r="E3" s="5"/>
      <c r="F3" s="7"/>
    </row>
    <row r="4" spans="1:6">
      <c r="A4" s="33" t="s">
        <v>46</v>
      </c>
      <c r="B4" s="5"/>
      <c r="C4" s="6"/>
      <c r="D4" s="6"/>
      <c r="E4" s="8"/>
      <c r="F4" s="7"/>
    </row>
    <row r="5" spans="1:6">
      <c r="A5" s="33" t="s">
        <v>53</v>
      </c>
      <c r="B5" s="5"/>
      <c r="C5" s="8"/>
      <c r="D5" s="8"/>
      <c r="E5" s="5"/>
      <c r="F5" s="9"/>
    </row>
    <row r="6" spans="1:6">
      <c r="A6" s="33" t="s">
        <v>55</v>
      </c>
      <c r="B6" s="10"/>
      <c r="C6" s="7">
        <f>C3*C4</f>
        <v>0</v>
      </c>
      <c r="D6" s="7">
        <f>D3*D4</f>
        <v>0</v>
      </c>
      <c r="E6" s="7">
        <f>E3*E5</f>
        <v>0</v>
      </c>
      <c r="F6" s="7">
        <f>B3*B4</f>
        <v>0</v>
      </c>
    </row>
    <row r="7" spans="1:6">
      <c r="A7" s="33" t="s">
        <v>56</v>
      </c>
      <c r="B7" s="7">
        <f>(B3+B4)*2*B5</f>
        <v>0</v>
      </c>
      <c r="C7" s="7" t="e">
        <f>(C4*C3)*C10</f>
        <v>#DIV/0!</v>
      </c>
      <c r="D7" s="7">
        <f>D10*D6</f>
        <v>0</v>
      </c>
      <c r="E7" s="7"/>
      <c r="F7" s="7"/>
    </row>
    <row r="8" spans="1:6">
      <c r="A8" s="33" t="s">
        <v>57</v>
      </c>
      <c r="B8" s="7" t="e">
        <f>B7-C7-D7-E6</f>
        <v>#DIV/0!</v>
      </c>
      <c r="C8" s="7"/>
      <c r="D8" s="7"/>
      <c r="E8" s="7"/>
      <c r="F8" s="7"/>
    </row>
    <row r="9" spans="1:6">
      <c r="A9" s="33" t="s">
        <v>49</v>
      </c>
      <c r="B9" s="7">
        <f>(B3+B4)*2-E3</f>
        <v>0</v>
      </c>
      <c r="C9" s="7"/>
      <c r="D9" s="7"/>
      <c r="E9" s="7"/>
      <c r="F9" s="7"/>
    </row>
    <row r="10" spans="1:6">
      <c r="A10" s="33" t="s">
        <v>54</v>
      </c>
      <c r="B10" s="10"/>
      <c r="C10" s="7" t="e">
        <f>B9/C3</f>
        <v>#DIV/0!</v>
      </c>
      <c r="D10" s="6"/>
      <c r="E10" s="7"/>
      <c r="F10" s="7"/>
    </row>
    <row r="11" spans="1:6" ht="18.600000000000001" thickBot="1">
      <c r="A11" s="11"/>
      <c r="B11" s="12"/>
      <c r="C11" s="13"/>
      <c r="D11" s="14"/>
      <c r="E11" s="13"/>
      <c r="F11" s="13"/>
    </row>
    <row r="12" spans="1:6" ht="18.600000000000001" thickBot="1">
      <c r="A12" s="15"/>
      <c r="B12" s="16" t="s">
        <v>9</v>
      </c>
      <c r="C12" s="17" t="s">
        <v>10</v>
      </c>
      <c r="D12" s="18" t="s">
        <v>34</v>
      </c>
      <c r="E12" s="19"/>
      <c r="F12" s="19"/>
    </row>
    <row r="13" spans="1:6">
      <c r="A13" s="20" t="s">
        <v>59</v>
      </c>
      <c r="B13" s="21"/>
      <c r="C13" s="22" t="e">
        <f>B13*B8</f>
        <v>#DIV/0!</v>
      </c>
      <c r="D13" s="23"/>
      <c r="E13" s="19"/>
      <c r="F13" s="19"/>
    </row>
    <row r="14" spans="1:6">
      <c r="A14" s="20" t="s">
        <v>48</v>
      </c>
      <c r="B14" s="24"/>
      <c r="C14" s="25">
        <f>B14*F6</f>
        <v>0</v>
      </c>
      <c r="D14" s="23"/>
      <c r="E14" s="19"/>
      <c r="F14" s="19"/>
    </row>
    <row r="15" spans="1:6">
      <c r="A15" s="20" t="s">
        <v>12</v>
      </c>
      <c r="B15" s="24"/>
      <c r="C15" s="25">
        <f>B15*D10</f>
        <v>0</v>
      </c>
      <c r="D15" s="26"/>
      <c r="E15" s="19"/>
      <c r="F15" s="19"/>
    </row>
    <row r="16" spans="1:6">
      <c r="A16" s="20" t="s">
        <v>4</v>
      </c>
      <c r="B16" s="24"/>
      <c r="C16" s="25" t="e">
        <f>B16*C10</f>
        <v>#DIV/0!</v>
      </c>
      <c r="D16" s="27">
        <v>0.05</v>
      </c>
      <c r="E16" s="19"/>
      <c r="F16" s="19"/>
    </row>
    <row r="17" spans="1:6" ht="18.600000000000001" thickBot="1">
      <c r="A17" s="28" t="s">
        <v>58</v>
      </c>
      <c r="B17" s="29"/>
      <c r="C17" s="36" t="e">
        <f>SUM(C13:C16)</f>
        <v>#DIV/0!</v>
      </c>
      <c r="D17" s="30" t="e">
        <f>C17-C17*D16</f>
        <v>#DIV/0!</v>
      </c>
      <c r="E17" s="19"/>
      <c r="F17" s="19"/>
    </row>
    <row r="18" spans="1:6">
      <c r="A18" s="11"/>
      <c r="B18" s="19"/>
      <c r="C18" s="19"/>
      <c r="D18" s="19"/>
      <c r="E18" s="19"/>
      <c r="F18" s="19"/>
    </row>
    <row r="19" spans="1:6">
      <c r="A19" s="97" t="s">
        <v>61</v>
      </c>
      <c r="B19" s="97"/>
      <c r="C19" s="97"/>
      <c r="D19" s="97"/>
    </row>
    <row r="20" spans="1:6">
      <c r="B20" s="34" t="s">
        <v>52</v>
      </c>
      <c r="C20" s="35" t="s">
        <v>50</v>
      </c>
      <c r="D20" s="35" t="s">
        <v>51</v>
      </c>
    </row>
    <row r="21" spans="1:6">
      <c r="A21" s="33" t="s">
        <v>46</v>
      </c>
      <c r="B21" s="5"/>
      <c r="C21" s="5"/>
      <c r="D21" s="7"/>
    </row>
    <row r="22" spans="1:6">
      <c r="A22" s="33" t="s">
        <v>47</v>
      </c>
      <c r="B22" s="5"/>
      <c r="C22" s="8"/>
      <c r="D22" s="7"/>
    </row>
    <row r="23" spans="1:6">
      <c r="A23" s="33" t="s">
        <v>53</v>
      </c>
      <c r="B23" s="5"/>
      <c r="C23" s="5"/>
      <c r="D23" s="9"/>
    </row>
    <row r="24" spans="1:6">
      <c r="A24" s="33" t="s">
        <v>55</v>
      </c>
      <c r="B24" s="10"/>
      <c r="C24" s="7">
        <f>C21*C23</f>
        <v>0</v>
      </c>
      <c r="D24" s="7">
        <f>B21*B22</f>
        <v>0</v>
      </c>
    </row>
    <row r="25" spans="1:6">
      <c r="A25" s="33" t="s">
        <v>56</v>
      </c>
      <c r="B25" s="7">
        <f>(B21+B22)*2*B23</f>
        <v>0</v>
      </c>
      <c r="C25" s="7"/>
      <c r="D25" s="7"/>
    </row>
    <row r="26" spans="1:6">
      <c r="A26" s="33" t="s">
        <v>57</v>
      </c>
      <c r="B26" s="7">
        <f>B25-C24</f>
        <v>0</v>
      </c>
      <c r="C26" s="7"/>
      <c r="D26" s="7"/>
    </row>
    <row r="27" spans="1:6">
      <c r="A27" s="33" t="s">
        <v>49</v>
      </c>
      <c r="B27" s="7">
        <f>(B21+B22)*2-C21</f>
        <v>0</v>
      </c>
      <c r="C27" s="7"/>
      <c r="D27" s="7"/>
    </row>
    <row r="28" spans="1:6">
      <c r="A28" s="33" t="s">
        <v>54</v>
      </c>
      <c r="B28" s="10"/>
      <c r="C28" s="7"/>
      <c r="D28" s="7"/>
    </row>
    <row r="29" spans="1:6" ht="18.600000000000001" thickBot="1">
      <c r="A29" s="11"/>
      <c r="B29" s="12"/>
      <c r="C29" s="13"/>
      <c r="D29" s="14"/>
      <c r="E29" s="13"/>
      <c r="F29" s="13"/>
    </row>
    <row r="30" spans="1:6" ht="18.600000000000001" thickBot="1">
      <c r="A30" s="15"/>
      <c r="B30" s="16" t="s">
        <v>9</v>
      </c>
      <c r="C30" s="17" t="s">
        <v>10</v>
      </c>
      <c r="D30" s="18" t="s">
        <v>34</v>
      </c>
      <c r="E30" s="19"/>
      <c r="F30" s="19"/>
    </row>
    <row r="31" spans="1:6">
      <c r="A31" s="20" t="s">
        <v>59</v>
      </c>
      <c r="B31" s="21"/>
      <c r="C31" s="22">
        <f>B31*B26</f>
        <v>0</v>
      </c>
      <c r="D31" s="23"/>
      <c r="E31" s="19"/>
      <c r="F31" s="19"/>
    </row>
    <row r="32" spans="1:6">
      <c r="A32" s="20" t="s">
        <v>48</v>
      </c>
      <c r="B32" s="24"/>
      <c r="C32" s="25">
        <f>B32*D24</f>
        <v>0</v>
      </c>
      <c r="D32" s="27">
        <v>0.05</v>
      </c>
      <c r="E32" s="19"/>
      <c r="F32" s="19"/>
    </row>
    <row r="33" spans="1:6" ht="18.600000000000001" thickBot="1">
      <c r="A33" s="28" t="s">
        <v>58</v>
      </c>
      <c r="B33" s="29"/>
      <c r="C33" s="36">
        <f>SUM(C31:C32)</f>
        <v>0</v>
      </c>
      <c r="D33" s="30">
        <f>C33-C33*D32</f>
        <v>0</v>
      </c>
      <c r="E33" s="19"/>
      <c r="F33" s="19"/>
    </row>
  </sheetData>
  <mergeCells count="2">
    <mergeCell ref="A1:F1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накладная</vt:lpstr>
      <vt:lpstr>дизайн</vt:lpstr>
      <vt:lpstr>предварительный</vt:lpstr>
      <vt:lpstr>накладная!Область_печати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2015-02-16T13:59:17Z</dcterms:modified>
</cp:coreProperties>
</file>