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28770" windowHeight="12015" activeTab="1"/>
  </bookViews>
  <sheets>
    <sheet name="Энергопотребление СК" sheetId="1" r:id="rId1"/>
    <sheet name="Самара_архив_погоды_2014" sheetId="2" r:id="rId2"/>
  </sheets>
  <definedNames>
    <definedName name="_xlnm.Print_Area" localSheetId="0">'Энергопотребление СК'!$A$1:$AB$537</definedName>
  </definedNames>
  <calcPr calcId="145621"/>
</workbook>
</file>

<file path=xl/calcChain.xml><?xml version="1.0" encoding="utf-8"?>
<calcChain xmlns="http://schemas.openxmlformats.org/spreadsheetml/2006/main">
  <c r="AI4" i="2" l="1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3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D67" i="1"/>
  <c r="H67" i="1"/>
  <c r="L67" i="1"/>
  <c r="P67" i="1"/>
  <c r="T67" i="1"/>
  <c r="X67" i="1"/>
  <c r="D68" i="1"/>
  <c r="H68" i="1"/>
  <c r="L68" i="1"/>
  <c r="P68" i="1"/>
  <c r="T68" i="1"/>
  <c r="X68" i="1"/>
  <c r="D69" i="1"/>
  <c r="H69" i="1"/>
  <c r="L69" i="1"/>
  <c r="P69" i="1"/>
  <c r="T69" i="1"/>
  <c r="X69" i="1"/>
  <c r="D70" i="1"/>
  <c r="H70" i="1"/>
  <c r="L70" i="1"/>
  <c r="P70" i="1"/>
  <c r="T70" i="1"/>
  <c r="X70" i="1"/>
  <c r="D71" i="1"/>
  <c r="H71" i="1"/>
  <c r="L71" i="1"/>
  <c r="P71" i="1"/>
  <c r="T71" i="1"/>
  <c r="X71" i="1"/>
  <c r="D72" i="1"/>
  <c r="H72" i="1"/>
  <c r="L72" i="1"/>
  <c r="P72" i="1"/>
  <c r="T72" i="1"/>
  <c r="X72" i="1"/>
  <c r="D73" i="1"/>
  <c r="H73" i="1"/>
  <c r="L73" i="1"/>
  <c r="P73" i="1"/>
  <c r="T73" i="1"/>
  <c r="X73" i="1"/>
  <c r="D74" i="1"/>
  <c r="H74" i="1"/>
  <c r="L74" i="1"/>
  <c r="P74" i="1"/>
  <c r="T74" i="1"/>
  <c r="X74" i="1"/>
  <c r="D75" i="1"/>
  <c r="H75" i="1"/>
  <c r="L75" i="1"/>
  <c r="P75" i="1"/>
  <c r="T75" i="1"/>
  <c r="X75" i="1"/>
  <c r="D76" i="1"/>
  <c r="H76" i="1"/>
  <c r="L76" i="1"/>
  <c r="P76" i="1"/>
  <c r="T76" i="1"/>
  <c r="X76" i="1"/>
  <c r="D77" i="1"/>
  <c r="H77" i="1"/>
  <c r="L77" i="1"/>
  <c r="P77" i="1"/>
  <c r="T77" i="1"/>
  <c r="X77" i="1"/>
  <c r="D78" i="1"/>
  <c r="H78" i="1"/>
  <c r="L78" i="1"/>
  <c r="P78" i="1"/>
  <c r="T78" i="1"/>
  <c r="X78" i="1"/>
  <c r="AI27" i="2" l="1"/>
  <c r="X26" i="1" l="1"/>
  <c r="W25" i="1"/>
  <c r="W9" i="1"/>
  <c r="W8" i="1"/>
  <c r="S8" i="1"/>
  <c r="O24" i="1"/>
  <c r="O9" i="1"/>
  <c r="O8" i="1"/>
  <c r="K25" i="1"/>
  <c r="K26" i="1"/>
  <c r="K27" i="1"/>
  <c r="K28" i="1"/>
  <c r="K29" i="1"/>
  <c r="K30" i="1"/>
  <c r="K31" i="1"/>
  <c r="K32" i="1"/>
  <c r="K33" i="1"/>
  <c r="K24" i="1"/>
  <c r="K9" i="1"/>
  <c r="K10" i="1"/>
  <c r="K11" i="1"/>
  <c r="K8" i="1"/>
  <c r="G25" i="1"/>
  <c r="G26" i="1"/>
  <c r="G27" i="1"/>
  <c r="G28" i="1"/>
  <c r="G29" i="1"/>
  <c r="G30" i="1"/>
  <c r="G31" i="1"/>
  <c r="G32" i="1"/>
  <c r="G33" i="1"/>
  <c r="G34" i="1"/>
  <c r="G35" i="1"/>
  <c r="G24" i="1"/>
  <c r="C24" i="1"/>
  <c r="C25" i="1"/>
  <c r="G9" i="1"/>
  <c r="G10" i="1"/>
  <c r="G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8" i="1"/>
  <c r="C26" i="1" l="1"/>
  <c r="C27" i="1" l="1"/>
  <c r="C28" i="1" l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W10" i="1" l="1"/>
  <c r="C29" i="1"/>
  <c r="W11" i="1" l="1"/>
  <c r="C30" i="1"/>
  <c r="W12" i="1" l="1"/>
  <c r="C31" i="1"/>
  <c r="W13" i="1" l="1"/>
  <c r="C32" i="1"/>
  <c r="W14" i="1" l="1"/>
  <c r="C34" i="1"/>
  <c r="C33" i="1"/>
  <c r="W15" i="1" l="1"/>
  <c r="T29" i="1"/>
  <c r="T30" i="1"/>
  <c r="T31" i="1"/>
  <c r="T32" i="1"/>
  <c r="T33" i="1"/>
  <c r="T34" i="1"/>
  <c r="T35" i="1"/>
  <c r="P31" i="1"/>
  <c r="P32" i="1"/>
  <c r="P33" i="1"/>
  <c r="P34" i="1"/>
  <c r="P35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W16" i="1" l="1"/>
  <c r="M23" i="1"/>
  <c r="W17" i="1" l="1"/>
  <c r="O10" i="1"/>
  <c r="G11" i="1"/>
  <c r="I23" i="1"/>
  <c r="W18" i="1" l="1"/>
  <c r="O11" i="1"/>
  <c r="G12" i="1"/>
  <c r="W19" i="1" l="1"/>
  <c r="O12" i="1"/>
  <c r="K12" i="1"/>
  <c r="G13" i="1"/>
  <c r="W20" i="1" l="1"/>
  <c r="O13" i="1"/>
  <c r="K13" i="1"/>
  <c r="G14" i="1"/>
  <c r="S9" i="1"/>
  <c r="W21" i="1" l="1"/>
  <c r="O14" i="1"/>
  <c r="K14" i="1"/>
  <c r="G15" i="1"/>
  <c r="S10" i="1"/>
  <c r="W23" i="1" l="1"/>
  <c r="W22" i="1"/>
  <c r="O15" i="1"/>
  <c r="K15" i="1"/>
  <c r="G16" i="1"/>
  <c r="S11" i="1"/>
  <c r="O16" i="1" l="1"/>
  <c r="K16" i="1"/>
  <c r="G17" i="1"/>
  <c r="S12" i="1"/>
  <c r="O17" i="1" l="1"/>
  <c r="K17" i="1"/>
  <c r="G18" i="1"/>
  <c r="S13" i="1"/>
  <c r="O18" i="1" l="1"/>
  <c r="K18" i="1"/>
  <c r="G19" i="1"/>
  <c r="S14" i="1"/>
  <c r="O19" i="1" l="1"/>
  <c r="K19" i="1"/>
  <c r="G20" i="1"/>
  <c r="S15" i="1"/>
  <c r="O20" i="1" l="1"/>
  <c r="K20" i="1"/>
  <c r="G21" i="1"/>
  <c r="S16" i="1"/>
  <c r="O21" i="1" l="1"/>
  <c r="K21" i="1"/>
  <c r="G22" i="1"/>
  <c r="S17" i="1"/>
  <c r="O22" i="1" l="1"/>
  <c r="K22" i="1"/>
  <c r="G23" i="1"/>
  <c r="S18" i="1"/>
  <c r="O23" i="1" l="1"/>
  <c r="K23" i="1"/>
  <c r="S19" i="1"/>
  <c r="O26" i="1" l="1"/>
  <c r="O25" i="1"/>
  <c r="S20" i="1"/>
  <c r="S21" i="1" l="1"/>
  <c r="S22" i="1" l="1"/>
  <c r="S23" i="1" l="1"/>
  <c r="S24" i="1" l="1"/>
  <c r="C35" i="1" l="1"/>
  <c r="C36" i="1"/>
  <c r="C37" i="1"/>
  <c r="C38" i="1"/>
  <c r="O27" i="1"/>
  <c r="O28" i="1"/>
  <c r="O29" i="1"/>
  <c r="O30" i="1"/>
  <c r="S25" i="1"/>
  <c r="S26" i="1"/>
  <c r="S27" i="1"/>
  <c r="S28" i="1"/>
  <c r="W24" i="1"/>
</calcChain>
</file>

<file path=xl/sharedStrings.xml><?xml version="1.0" encoding="utf-8"?>
<sst xmlns="http://schemas.openxmlformats.org/spreadsheetml/2006/main" count="59" uniqueCount="29">
  <si>
    <t>Тн.в.</t>
  </si>
  <si>
    <t>EER</t>
  </si>
  <si>
    <t>N</t>
  </si>
  <si>
    <t>Nпотр</t>
  </si>
  <si>
    <t>FC</t>
  </si>
  <si>
    <t>Qном</t>
  </si>
  <si>
    <t>Тнв</t>
  </si>
  <si>
    <t>-</t>
  </si>
  <si>
    <t>зона FC 100%</t>
  </si>
  <si>
    <t>зона машинного охлаждения</t>
  </si>
  <si>
    <t>зона FC 1-99% + машинное охлаждение 99-1%</t>
  </si>
  <si>
    <t>Время суток</t>
  </si>
  <si>
    <t xml:space="preserve"> Январь</t>
  </si>
  <si>
    <t>Февраль</t>
  </si>
  <si>
    <t>Апрель</t>
  </si>
  <si>
    <t>Май</t>
  </si>
  <si>
    <t>Июнь</t>
  </si>
  <si>
    <t>300 кВт</t>
  </si>
  <si>
    <t>249 кВт</t>
  </si>
  <si>
    <t>201 кВт</t>
  </si>
  <si>
    <t>150 кВт</t>
  </si>
  <si>
    <t>99 кВт</t>
  </si>
  <si>
    <t>51 кВт</t>
  </si>
  <si>
    <t>CHA/K/FC 906-P + насосная группа (5,5 кВт)</t>
  </si>
  <si>
    <t>Март</t>
  </si>
  <si>
    <t>Энергопотребеление CHA/K 906-P</t>
  </si>
  <si>
    <t>Энергопотребеление CHA/K 906-P, кВт</t>
  </si>
  <si>
    <t>Проверка</t>
  </si>
  <si>
    <t>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</si>
</sst>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5" tint="-0.249977111117893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5"/>
      <color theme="4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u/>
      <sz val="15"/>
      <color theme="4"/>
      <name val="Calibri"/>
      <family val="2"/>
      <charset val="204"/>
      <scheme val="minor"/>
    </font>
    <font>
      <b/>
      <sz val="20"/>
      <color theme="4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right"/>
    </xf>
    <xf numFmtId="0" fontId="0" fillId="4" borderId="1" xfId="0" applyNumberFormat="1" applyFill="1" applyBorder="1" applyAlignment="1">
      <alignment horizontal="right"/>
    </xf>
    <xf numFmtId="0" fontId="0" fillId="5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0" fillId="2" borderId="0" xfId="0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20" fontId="0" fillId="0" borderId="0" xfId="0" applyNumberFormat="1" applyAlignment="1">
      <alignment horizontal="center" vertical="center"/>
    </xf>
    <xf numFmtId="22" fontId="0" fillId="0" borderId="0" xfId="0" applyNumberFormat="1"/>
    <xf numFmtId="22" fontId="0" fillId="0" borderId="8" xfId="0" applyNumberFormat="1" applyBorder="1"/>
    <xf numFmtId="0" fontId="0" fillId="0" borderId="10" xfId="0" applyBorder="1"/>
    <xf numFmtId="22" fontId="0" fillId="0" borderId="14" xfId="0" applyNumberFormat="1" applyBorder="1"/>
    <xf numFmtId="0" fontId="0" fillId="0" borderId="15" xfId="0" applyBorder="1"/>
    <xf numFmtId="22" fontId="0" fillId="0" borderId="11" xfId="0" applyNumberFormat="1" applyBorder="1"/>
    <xf numFmtId="0" fontId="0" fillId="0" borderId="13" xfId="0" applyBorder="1"/>
    <xf numFmtId="0" fontId="0" fillId="0" borderId="9" xfId="0" applyBorder="1"/>
    <xf numFmtId="0" fontId="0" fillId="0" borderId="0" xfId="0" applyBorder="1"/>
    <xf numFmtId="0" fontId="0" fillId="0" borderId="12" xfId="0" applyBorder="1"/>
    <xf numFmtId="0" fontId="0" fillId="0" borderId="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" fontId="0" fillId="0" borderId="0" xfId="0" applyNumberFormat="1"/>
    <xf numFmtId="0" fontId="0" fillId="3" borderId="0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0" fontId="0" fillId="0" borderId="16" xfId="0" applyNumberFormat="1" applyBorder="1" applyAlignment="1">
      <alignment horizontal="center" vertical="center"/>
    </xf>
    <xf numFmtId="20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22" xfId="0" applyFont="1" applyBorder="1" applyAlignment="1">
      <alignment wrapText="1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7" fillId="0" borderId="23" xfId="0" applyFont="1" applyBorder="1" applyAlignment="1">
      <alignment wrapText="1"/>
    </xf>
    <xf numFmtId="0" fontId="0" fillId="0" borderId="31" xfId="0" applyBorder="1" applyAlignment="1">
      <alignment wrapText="1"/>
    </xf>
    <xf numFmtId="0" fontId="8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wrapText="1"/>
    </xf>
    <xf numFmtId="0" fontId="5" fillId="3" borderId="12" xfId="0" applyFont="1" applyFill="1" applyBorder="1" applyAlignment="1">
      <alignment wrapText="1"/>
    </xf>
    <xf numFmtId="0" fontId="5" fillId="3" borderId="13" xfId="0" applyFont="1" applyFill="1" applyBorder="1" applyAlignment="1">
      <alignment wrapText="1"/>
    </xf>
    <xf numFmtId="0" fontId="0" fillId="0" borderId="2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20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20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23" xfId="0" applyFont="1" applyBorder="1" applyAlignment="1">
      <alignment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20" fontId="0" fillId="0" borderId="39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20" fontId="0" fillId="0" borderId="4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20" fontId="0" fillId="0" borderId="34" xfId="0" applyNumberForma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20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/>
    <xf numFmtId="0" fontId="9" fillId="0" borderId="34" xfId="0" applyFont="1" applyBorder="1" applyAlignment="1">
      <alignment horizontal="center" vertical="center" wrapText="1"/>
    </xf>
    <xf numFmtId="0" fontId="9" fillId="0" borderId="43" xfId="0" applyFont="1" applyBorder="1" applyAlignment="1">
      <alignment wrapText="1"/>
    </xf>
    <xf numFmtId="0" fontId="10" fillId="0" borderId="43" xfId="0" applyFont="1" applyBorder="1" applyAlignment="1"/>
    <xf numFmtId="0" fontId="10" fillId="0" borderId="35" xfId="0" applyFont="1" applyBorder="1" applyAlignment="1"/>
    <xf numFmtId="0" fontId="0" fillId="0" borderId="34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wrapText="1"/>
    </xf>
    <xf numFmtId="0" fontId="10" fillId="0" borderId="12" xfId="0" applyFont="1" applyBorder="1" applyAlignment="1"/>
    <xf numFmtId="0" fontId="10" fillId="0" borderId="13" xfId="0" applyFont="1" applyBorder="1" applyAlignment="1"/>
    <xf numFmtId="20" fontId="0" fillId="0" borderId="46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G2160"/>
  <sheetViews>
    <sheetView view="pageBreakPreview" topLeftCell="A55" zoomScale="85" zoomScaleNormal="85" zoomScaleSheetLayoutView="85" workbookViewId="0"/>
  </sheetViews>
  <sheetFormatPr defaultRowHeight="15" x14ac:dyDescent="0.25"/>
  <cols>
    <col min="1" max="1" width="10.28515625" customWidth="1"/>
    <col min="2" max="2" width="6.7109375" customWidth="1"/>
    <col min="4" max="4" width="17.140625" customWidth="1"/>
    <col min="5" max="5" width="15.7109375" customWidth="1"/>
    <col min="6" max="6" width="7.140625" customWidth="1"/>
    <col min="7" max="7" width="15.7109375" customWidth="1"/>
    <col min="8" max="8" width="7.140625" customWidth="1"/>
    <col min="9" max="9" width="15.7109375" customWidth="1"/>
    <col min="10" max="10" width="7.140625" customWidth="1"/>
    <col min="11" max="11" width="15.7109375" customWidth="1"/>
    <col min="12" max="12" width="7.140625" customWidth="1"/>
    <col min="13" max="13" width="15.7109375" customWidth="1"/>
    <col min="14" max="14" width="7.140625" customWidth="1"/>
    <col min="15" max="15" width="15.7109375" customWidth="1"/>
    <col min="16" max="16" width="7.140625" customWidth="1"/>
    <col min="17" max="17" width="15.7109375" customWidth="1"/>
    <col min="18" max="18" width="7.140625" customWidth="1"/>
    <col min="19" max="19" width="15.7109375" customWidth="1"/>
    <col min="20" max="20" width="7.140625" customWidth="1"/>
    <col min="21" max="21" width="15.7109375" customWidth="1"/>
    <col min="22" max="22" width="7.140625" customWidth="1"/>
    <col min="23" max="23" width="15.7109375" customWidth="1"/>
    <col min="24" max="24" width="7.140625" customWidth="1"/>
    <col min="25" max="25" width="15.7109375" customWidth="1"/>
    <col min="26" max="26" width="7.140625" customWidth="1"/>
    <col min="27" max="27" width="16.42578125" customWidth="1"/>
    <col min="28" max="28" width="7.140625" customWidth="1"/>
  </cols>
  <sheetData>
    <row r="1" spans="1:26" x14ac:dyDescent="0.25">
      <c r="A1" s="14"/>
      <c r="B1" s="17" t="s">
        <v>7</v>
      </c>
      <c r="C1" t="s">
        <v>8</v>
      </c>
    </row>
    <row r="2" spans="1:26" x14ac:dyDescent="0.25">
      <c r="A2" s="15"/>
      <c r="B2" s="18" t="s">
        <v>7</v>
      </c>
      <c r="C2" t="s">
        <v>10</v>
      </c>
    </row>
    <row r="3" spans="1:26" x14ac:dyDescent="0.25">
      <c r="A3" s="16"/>
      <c r="B3" s="17" t="s">
        <v>7</v>
      </c>
      <c r="C3" t="s">
        <v>9</v>
      </c>
    </row>
    <row r="5" spans="1:26" ht="15" customHeight="1" x14ac:dyDescent="0.25">
      <c r="A5" s="1"/>
      <c r="B5" s="68" t="s">
        <v>23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70"/>
      <c r="W5" s="70"/>
      <c r="X5" s="70"/>
      <c r="Y5" s="71"/>
      <c r="Z5" s="61" t="s">
        <v>6</v>
      </c>
    </row>
    <row r="6" spans="1:26" x14ac:dyDescent="0.25">
      <c r="A6" s="6" t="s">
        <v>0</v>
      </c>
      <c r="B6" s="64" t="s">
        <v>17</v>
      </c>
      <c r="C6" s="65"/>
      <c r="D6" s="65"/>
      <c r="E6" s="65"/>
      <c r="F6" s="64" t="s">
        <v>18</v>
      </c>
      <c r="G6" s="65"/>
      <c r="H6" s="65"/>
      <c r="I6" s="65"/>
      <c r="J6" s="66" t="s">
        <v>19</v>
      </c>
      <c r="K6" s="67"/>
      <c r="L6" s="67"/>
      <c r="M6" s="67"/>
      <c r="N6" s="64" t="s">
        <v>20</v>
      </c>
      <c r="O6" s="65"/>
      <c r="P6" s="65"/>
      <c r="Q6" s="65"/>
      <c r="R6" s="64" t="s">
        <v>21</v>
      </c>
      <c r="S6" s="65"/>
      <c r="T6" s="65"/>
      <c r="U6" s="65"/>
      <c r="V6" s="64" t="s">
        <v>22</v>
      </c>
      <c r="W6" s="65"/>
      <c r="X6" s="65"/>
      <c r="Y6" s="65"/>
      <c r="Z6" s="62"/>
    </row>
    <row r="7" spans="1:26" x14ac:dyDescent="0.25">
      <c r="A7" s="3"/>
      <c r="B7" s="2" t="s">
        <v>5</v>
      </c>
      <c r="C7" s="2" t="s">
        <v>3</v>
      </c>
      <c r="D7" s="2" t="s">
        <v>1</v>
      </c>
      <c r="E7" s="4" t="s">
        <v>4</v>
      </c>
      <c r="F7" s="2" t="s">
        <v>5</v>
      </c>
      <c r="G7" s="2" t="s">
        <v>2</v>
      </c>
      <c r="H7" s="2" t="s">
        <v>1</v>
      </c>
      <c r="I7" s="2" t="s">
        <v>4</v>
      </c>
      <c r="J7" s="2" t="s">
        <v>5</v>
      </c>
      <c r="K7" s="2" t="s">
        <v>2</v>
      </c>
      <c r="L7" s="2" t="s">
        <v>1</v>
      </c>
      <c r="M7" s="2" t="s">
        <v>4</v>
      </c>
      <c r="N7" s="2" t="s">
        <v>5</v>
      </c>
      <c r="O7" s="2" t="s">
        <v>2</v>
      </c>
      <c r="P7" s="2" t="s">
        <v>1</v>
      </c>
      <c r="Q7" s="2" t="s">
        <v>4</v>
      </c>
      <c r="R7" s="2" t="s">
        <v>5</v>
      </c>
      <c r="S7" s="2" t="s">
        <v>2</v>
      </c>
      <c r="T7" s="2" t="s">
        <v>1</v>
      </c>
      <c r="U7" s="2" t="s">
        <v>4</v>
      </c>
      <c r="V7" s="19" t="s">
        <v>5</v>
      </c>
      <c r="W7" s="19" t="s">
        <v>2</v>
      </c>
      <c r="X7" s="19" t="s">
        <v>1</v>
      </c>
      <c r="Y7" s="19" t="s">
        <v>4</v>
      </c>
      <c r="Z7" s="63"/>
    </row>
    <row r="8" spans="1:26" ht="18.75" x14ac:dyDescent="0.25">
      <c r="A8" s="5">
        <v>30</v>
      </c>
      <c r="B8" s="8">
        <v>300</v>
      </c>
      <c r="C8" s="7">
        <f>ROUNDUP(ROUNDUP(300/(B8/6),0)*((B8/D8-16)/6)+16,2)</f>
        <v>93.9</v>
      </c>
      <c r="D8" s="7">
        <v>3.1949999999999998</v>
      </c>
      <c r="E8" s="7">
        <v>0</v>
      </c>
      <c r="F8" s="8">
        <v>249</v>
      </c>
      <c r="G8" s="7">
        <f>ROUNDUP(ROUNDUP(249/(F8/6),0)*((F8/H8-16)/6)+16,2)</f>
        <v>75.690000000000012</v>
      </c>
      <c r="H8" s="7">
        <v>3.29</v>
      </c>
      <c r="I8" s="7">
        <v>0</v>
      </c>
      <c r="J8" s="8">
        <v>201</v>
      </c>
      <c r="K8" s="7">
        <f>ROUNDUP(ROUNDUP(201/(J8/6),0)*((J8/L8-16)/6)+16,2)</f>
        <v>60.37</v>
      </c>
      <c r="L8" s="7">
        <v>3.33</v>
      </c>
      <c r="M8" s="7">
        <v>0</v>
      </c>
      <c r="N8" s="8">
        <v>150</v>
      </c>
      <c r="O8" s="7">
        <f>ROUNDUP(ROUNDUP(150/(N8/6),0)*((N8/P8-16)/6)+16,2)</f>
        <v>46.019999999999996</v>
      </c>
      <c r="P8" s="7">
        <v>3.26</v>
      </c>
      <c r="Q8" s="7">
        <v>0</v>
      </c>
      <c r="R8" s="8">
        <v>99</v>
      </c>
      <c r="S8" s="7">
        <f>ROUNDUP(ROUNDUP(99/(R8/6),0)*((R8/T8-16)/6)+16,2)</f>
        <v>33.339999999999996</v>
      </c>
      <c r="T8" s="7">
        <v>2.97</v>
      </c>
      <c r="U8" s="7">
        <v>0</v>
      </c>
      <c r="V8" s="8">
        <v>51</v>
      </c>
      <c r="W8" s="7">
        <f>ROUNDUP(ROUNDUP(51/(V8/6),0)*((V8/X8-16)/6)+16,2)</f>
        <v>22.67</v>
      </c>
      <c r="X8" s="7">
        <v>2.25</v>
      </c>
      <c r="Y8" s="7">
        <v>0</v>
      </c>
      <c r="Z8" s="5">
        <v>30</v>
      </c>
    </row>
    <row r="9" spans="1:26" ht="18.75" x14ac:dyDescent="0.25">
      <c r="A9" s="5">
        <v>29</v>
      </c>
      <c r="B9" s="8">
        <v>303</v>
      </c>
      <c r="C9" s="7">
        <f t="shared" ref="C9:C25" si="0">ROUNDUP(ROUNDUP(300/(B9/6),0)*((B9/D9-16)/6)+16,2)</f>
        <v>92.300000000000011</v>
      </c>
      <c r="D9" s="7">
        <v>3.2829999999999999</v>
      </c>
      <c r="E9" s="7">
        <v>0</v>
      </c>
      <c r="F9" s="8">
        <v>253</v>
      </c>
      <c r="G9" s="7">
        <f t="shared" ref="G9:G23" si="1">ROUNDUP(ROUNDUP(249/(F9/6),0)*((F9/H9-16)/6)+16,2)</f>
        <v>74.86</v>
      </c>
      <c r="H9" s="7">
        <v>3.38</v>
      </c>
      <c r="I9" s="7">
        <v>0</v>
      </c>
      <c r="J9" s="8">
        <v>204</v>
      </c>
      <c r="K9" s="7">
        <f t="shared" ref="K9:K23" si="2">ROUNDUP(ROUNDUP(201/(J9/6),0)*((J9/L9-16)/6)+16,2)</f>
        <v>59.83</v>
      </c>
      <c r="L9" s="7">
        <v>3.41</v>
      </c>
      <c r="M9" s="7">
        <v>0</v>
      </c>
      <c r="N9" s="8">
        <v>153</v>
      </c>
      <c r="O9" s="7">
        <f t="shared" ref="O9:O23" si="3">ROUNDUP(ROUNDUP(150/(N9/6),0)*((N9/P9-16)/6)+16,2)</f>
        <v>45.809999999999995</v>
      </c>
      <c r="P9" s="7">
        <v>3.34</v>
      </c>
      <c r="Q9" s="7">
        <v>0</v>
      </c>
      <c r="R9" s="8">
        <v>101</v>
      </c>
      <c r="S9" s="7">
        <f t="shared" ref="S9:S23" si="4">ROUNDUP(ROUNDUP(99/(R9/6),0)*((R9/T9-16)/6)+16,2)</f>
        <v>33.229999999999997</v>
      </c>
      <c r="T9" s="7">
        <v>3.04</v>
      </c>
      <c r="U9" s="7">
        <v>0</v>
      </c>
      <c r="V9" s="8">
        <v>53</v>
      </c>
      <c r="W9" s="7">
        <f t="shared" ref="W9:W23" si="5">ROUNDUP(ROUNDUP(51/(V9/6),0)*((V9/X9-16)/6)+16,2)</f>
        <v>22.560000000000002</v>
      </c>
      <c r="X9" s="7">
        <v>2.35</v>
      </c>
      <c r="Y9" s="7">
        <v>0</v>
      </c>
      <c r="Z9" s="5">
        <v>29</v>
      </c>
    </row>
    <row r="10" spans="1:26" ht="18.75" x14ac:dyDescent="0.25">
      <c r="A10" s="5">
        <v>28</v>
      </c>
      <c r="B10" s="8">
        <v>307</v>
      </c>
      <c r="C10" s="7">
        <f t="shared" si="0"/>
        <v>90.59</v>
      </c>
      <c r="D10" s="7">
        <v>3.3889999999999998</v>
      </c>
      <c r="E10" s="7">
        <v>0</v>
      </c>
      <c r="F10" s="8">
        <v>256</v>
      </c>
      <c r="G10" s="7">
        <f t="shared" si="1"/>
        <v>73.78</v>
      </c>
      <c r="H10" s="7">
        <v>3.47</v>
      </c>
      <c r="I10" s="7">
        <v>0</v>
      </c>
      <c r="J10" s="8">
        <v>207</v>
      </c>
      <c r="K10" s="7">
        <f t="shared" si="2"/>
        <v>58.98</v>
      </c>
      <c r="L10" s="7">
        <v>3.51</v>
      </c>
      <c r="M10" s="7">
        <v>0</v>
      </c>
      <c r="N10" s="8">
        <v>156</v>
      </c>
      <c r="O10" s="7">
        <f t="shared" si="3"/>
        <v>45.62</v>
      </c>
      <c r="P10" s="7">
        <v>3.42</v>
      </c>
      <c r="Q10" s="7">
        <v>0</v>
      </c>
      <c r="R10" s="8">
        <v>103</v>
      </c>
      <c r="S10" s="7">
        <f t="shared" si="4"/>
        <v>33.119999999999997</v>
      </c>
      <c r="T10" s="7">
        <v>3.11</v>
      </c>
      <c r="U10" s="7">
        <v>0</v>
      </c>
      <c r="V10" s="8">
        <v>55</v>
      </c>
      <c r="W10" s="7">
        <f t="shared" si="5"/>
        <v>22.55</v>
      </c>
      <c r="X10" s="7">
        <v>2.44</v>
      </c>
      <c r="Y10" s="7">
        <v>0</v>
      </c>
      <c r="Z10" s="5">
        <v>28</v>
      </c>
    </row>
    <row r="11" spans="1:26" ht="18.75" x14ac:dyDescent="0.25">
      <c r="A11" s="5">
        <v>27</v>
      </c>
      <c r="B11" s="8">
        <v>310</v>
      </c>
      <c r="C11" s="7">
        <f t="shared" si="0"/>
        <v>88.98</v>
      </c>
      <c r="D11" s="7">
        <v>3.484</v>
      </c>
      <c r="E11" s="7">
        <v>0</v>
      </c>
      <c r="F11" s="8">
        <v>259</v>
      </c>
      <c r="G11" s="7">
        <f t="shared" si="1"/>
        <v>72.550000000000011</v>
      </c>
      <c r="H11" s="7">
        <v>3.57</v>
      </c>
      <c r="I11" s="7">
        <v>0</v>
      </c>
      <c r="J11" s="8">
        <v>210</v>
      </c>
      <c r="K11" s="7">
        <f t="shared" si="2"/>
        <v>58.18</v>
      </c>
      <c r="L11" s="7">
        <v>3.61</v>
      </c>
      <c r="M11" s="7">
        <v>0</v>
      </c>
      <c r="N11" s="8">
        <v>160</v>
      </c>
      <c r="O11" s="7">
        <f t="shared" si="3"/>
        <v>45.589999999999996</v>
      </c>
      <c r="P11" s="7">
        <v>3.51</v>
      </c>
      <c r="Q11" s="7">
        <v>0</v>
      </c>
      <c r="R11" s="8">
        <v>105</v>
      </c>
      <c r="S11" s="7">
        <f t="shared" si="4"/>
        <v>33.019999999999996</v>
      </c>
      <c r="T11" s="7">
        <v>3.18</v>
      </c>
      <c r="U11" s="7">
        <v>0</v>
      </c>
      <c r="V11" s="8">
        <v>57</v>
      </c>
      <c r="W11" s="7">
        <f t="shared" si="5"/>
        <v>22.360000000000003</v>
      </c>
      <c r="X11" s="7">
        <v>2.5499999999999998</v>
      </c>
      <c r="Y11" s="7">
        <v>0</v>
      </c>
      <c r="Z11" s="5">
        <v>27</v>
      </c>
    </row>
    <row r="12" spans="1:26" ht="18.75" x14ac:dyDescent="0.25">
      <c r="A12" s="5">
        <v>26</v>
      </c>
      <c r="B12" s="8">
        <v>313</v>
      </c>
      <c r="C12" s="7">
        <f t="shared" si="0"/>
        <v>87.29</v>
      </c>
      <c r="D12" s="7">
        <v>3.5859999999999999</v>
      </c>
      <c r="E12" s="7">
        <v>0</v>
      </c>
      <c r="F12" s="8">
        <v>262</v>
      </c>
      <c r="G12" s="7">
        <f t="shared" si="1"/>
        <v>71.2</v>
      </c>
      <c r="H12" s="7">
        <v>3.68</v>
      </c>
      <c r="I12" s="7">
        <v>0</v>
      </c>
      <c r="J12" s="8">
        <v>214</v>
      </c>
      <c r="K12" s="7">
        <f t="shared" si="2"/>
        <v>57.839999999999996</v>
      </c>
      <c r="L12" s="7">
        <v>3.7</v>
      </c>
      <c r="M12" s="7">
        <v>0</v>
      </c>
      <c r="N12" s="8">
        <v>163</v>
      </c>
      <c r="O12" s="7">
        <f t="shared" si="3"/>
        <v>45.16</v>
      </c>
      <c r="P12" s="7">
        <v>3.61</v>
      </c>
      <c r="Q12" s="7">
        <v>0</v>
      </c>
      <c r="R12" s="8">
        <v>107</v>
      </c>
      <c r="S12" s="7">
        <f t="shared" si="4"/>
        <v>32.83</v>
      </c>
      <c r="T12" s="7">
        <v>3.26</v>
      </c>
      <c r="U12" s="7">
        <v>0</v>
      </c>
      <c r="V12" s="8">
        <v>59</v>
      </c>
      <c r="W12" s="7">
        <f t="shared" si="5"/>
        <v>22.020000000000003</v>
      </c>
      <c r="X12" s="7">
        <v>2.68</v>
      </c>
      <c r="Y12" s="7">
        <v>0</v>
      </c>
      <c r="Z12" s="5">
        <v>26</v>
      </c>
    </row>
    <row r="13" spans="1:26" ht="18.75" x14ac:dyDescent="0.25">
      <c r="A13" s="5">
        <v>25</v>
      </c>
      <c r="B13" s="8">
        <v>317</v>
      </c>
      <c r="C13" s="7">
        <f t="shared" si="0"/>
        <v>85.7</v>
      </c>
      <c r="D13" s="7">
        <v>3.6989999999999998</v>
      </c>
      <c r="E13" s="7">
        <v>0</v>
      </c>
      <c r="F13" s="8">
        <v>266</v>
      </c>
      <c r="G13" s="7">
        <f t="shared" si="1"/>
        <v>70.38000000000001</v>
      </c>
      <c r="H13" s="7">
        <v>3.78</v>
      </c>
      <c r="I13" s="7">
        <v>0</v>
      </c>
      <c r="J13" s="8">
        <v>217</v>
      </c>
      <c r="K13" s="7">
        <f t="shared" si="2"/>
        <v>56.96</v>
      </c>
      <c r="L13" s="7">
        <v>3.81</v>
      </c>
      <c r="M13" s="7">
        <v>0</v>
      </c>
      <c r="N13" s="8">
        <v>166</v>
      </c>
      <c r="O13" s="7">
        <f t="shared" si="3"/>
        <v>44.87</v>
      </c>
      <c r="P13" s="7">
        <v>3.7</v>
      </c>
      <c r="Q13" s="7">
        <v>0</v>
      </c>
      <c r="R13" s="8">
        <v>109</v>
      </c>
      <c r="S13" s="7">
        <f t="shared" si="4"/>
        <v>32.739999999999995</v>
      </c>
      <c r="T13" s="7">
        <v>3.33</v>
      </c>
      <c r="U13" s="7">
        <v>0</v>
      </c>
      <c r="V13" s="8">
        <v>61</v>
      </c>
      <c r="W13" s="7">
        <f t="shared" si="5"/>
        <v>21.790000000000003</v>
      </c>
      <c r="X13" s="7">
        <v>2.8</v>
      </c>
      <c r="Y13" s="7">
        <v>0</v>
      </c>
      <c r="Z13" s="5">
        <v>25</v>
      </c>
    </row>
    <row r="14" spans="1:26" ht="18.75" x14ac:dyDescent="0.25">
      <c r="A14" s="5">
        <v>24</v>
      </c>
      <c r="B14" s="8">
        <v>320</v>
      </c>
      <c r="C14" s="7">
        <f t="shared" si="0"/>
        <v>83.990000000000009</v>
      </c>
      <c r="D14" s="7">
        <v>3.81</v>
      </c>
      <c r="E14" s="7">
        <v>0</v>
      </c>
      <c r="F14" s="8">
        <v>269</v>
      </c>
      <c r="G14" s="7">
        <f t="shared" si="1"/>
        <v>69.160000000000011</v>
      </c>
      <c r="H14" s="7">
        <v>3.89</v>
      </c>
      <c r="I14" s="7">
        <v>0</v>
      </c>
      <c r="J14" s="8">
        <v>221</v>
      </c>
      <c r="K14" s="7">
        <f t="shared" si="2"/>
        <v>56.53</v>
      </c>
      <c r="L14" s="7">
        <v>3.91</v>
      </c>
      <c r="M14" s="7">
        <v>0</v>
      </c>
      <c r="N14" s="8">
        <v>169</v>
      </c>
      <c r="O14" s="7">
        <f t="shared" si="3"/>
        <v>44.48</v>
      </c>
      <c r="P14" s="7">
        <v>3.8</v>
      </c>
      <c r="Q14" s="7">
        <v>0</v>
      </c>
      <c r="R14" s="8">
        <v>111</v>
      </c>
      <c r="S14" s="7">
        <f t="shared" si="4"/>
        <v>32.559999999999995</v>
      </c>
      <c r="T14" s="7">
        <v>3.41</v>
      </c>
      <c r="U14" s="7">
        <v>0</v>
      </c>
      <c r="V14" s="8">
        <v>63</v>
      </c>
      <c r="W14" s="7">
        <f t="shared" si="5"/>
        <v>20.71</v>
      </c>
      <c r="X14" s="7">
        <v>2.91</v>
      </c>
      <c r="Y14" s="7">
        <v>0</v>
      </c>
      <c r="Z14" s="5">
        <v>24</v>
      </c>
    </row>
    <row r="15" spans="1:26" ht="18.75" x14ac:dyDescent="0.25">
      <c r="A15" s="5">
        <v>23</v>
      </c>
      <c r="B15" s="8">
        <v>323</v>
      </c>
      <c r="C15" s="7">
        <f t="shared" si="0"/>
        <v>82.4</v>
      </c>
      <c r="D15" s="7">
        <v>3.92</v>
      </c>
      <c r="E15" s="7">
        <v>0</v>
      </c>
      <c r="F15" s="8">
        <v>273</v>
      </c>
      <c r="G15" s="7">
        <f t="shared" si="1"/>
        <v>68.25</v>
      </c>
      <c r="H15" s="7">
        <v>4</v>
      </c>
      <c r="I15" s="7">
        <v>0</v>
      </c>
      <c r="J15" s="8">
        <v>224</v>
      </c>
      <c r="K15" s="7">
        <f t="shared" si="2"/>
        <v>55.589999999999996</v>
      </c>
      <c r="L15" s="7">
        <v>4.03</v>
      </c>
      <c r="M15" s="7">
        <v>0</v>
      </c>
      <c r="N15" s="8">
        <v>173</v>
      </c>
      <c r="O15" s="7">
        <f t="shared" si="3"/>
        <v>44.25</v>
      </c>
      <c r="P15" s="7">
        <v>3.91</v>
      </c>
      <c r="Q15" s="7">
        <v>0</v>
      </c>
      <c r="R15" s="8">
        <v>113</v>
      </c>
      <c r="S15" s="7">
        <f t="shared" si="4"/>
        <v>32.29</v>
      </c>
      <c r="T15" s="7">
        <v>3.5</v>
      </c>
      <c r="U15" s="7">
        <v>0</v>
      </c>
      <c r="V15" s="8">
        <v>66</v>
      </c>
      <c r="W15" s="7">
        <f t="shared" si="5"/>
        <v>20.53</v>
      </c>
      <c r="X15" s="7">
        <v>3.08</v>
      </c>
      <c r="Y15" s="7">
        <v>0</v>
      </c>
      <c r="Z15" s="5">
        <v>23</v>
      </c>
    </row>
    <row r="16" spans="1:26" ht="18.75" x14ac:dyDescent="0.25">
      <c r="A16" s="5">
        <v>22</v>
      </c>
      <c r="B16" s="8">
        <v>326</v>
      </c>
      <c r="C16" s="7">
        <f t="shared" si="0"/>
        <v>80.7</v>
      </c>
      <c r="D16" s="7">
        <v>4.04</v>
      </c>
      <c r="E16" s="7">
        <v>0</v>
      </c>
      <c r="F16" s="8">
        <v>276</v>
      </c>
      <c r="G16" s="7">
        <f t="shared" si="1"/>
        <v>67</v>
      </c>
      <c r="H16" s="7">
        <v>4.12</v>
      </c>
      <c r="I16" s="7">
        <v>0</v>
      </c>
      <c r="J16" s="8">
        <v>227</v>
      </c>
      <c r="K16" s="7">
        <f t="shared" si="2"/>
        <v>54.839999999999996</v>
      </c>
      <c r="L16" s="7">
        <v>4.1399999999999997</v>
      </c>
      <c r="M16" s="7">
        <v>0</v>
      </c>
      <c r="N16" s="8">
        <v>177</v>
      </c>
      <c r="O16" s="7">
        <f t="shared" si="3"/>
        <v>44.03</v>
      </c>
      <c r="P16" s="7">
        <v>4.0199999999999996</v>
      </c>
      <c r="Q16" s="7">
        <v>0</v>
      </c>
      <c r="R16" s="8">
        <v>115</v>
      </c>
      <c r="S16" s="7">
        <f t="shared" si="4"/>
        <v>32.04</v>
      </c>
      <c r="T16" s="7">
        <v>3.59</v>
      </c>
      <c r="U16" s="7">
        <v>0</v>
      </c>
      <c r="V16" s="8">
        <v>68</v>
      </c>
      <c r="W16" s="7">
        <f t="shared" si="5"/>
        <v>20.440000000000001</v>
      </c>
      <c r="X16" s="7">
        <v>3.19</v>
      </c>
      <c r="Y16" s="7">
        <v>0</v>
      </c>
      <c r="Z16" s="5">
        <v>22</v>
      </c>
    </row>
    <row r="17" spans="1:26" ht="18.75" x14ac:dyDescent="0.25">
      <c r="A17" s="5">
        <v>21</v>
      </c>
      <c r="B17" s="8">
        <v>330</v>
      </c>
      <c r="C17" s="7">
        <f t="shared" si="0"/>
        <v>78.990000000000009</v>
      </c>
      <c r="D17" s="7">
        <v>4.1779999999999999</v>
      </c>
      <c r="E17" s="7">
        <v>0</v>
      </c>
      <c r="F17" s="8">
        <v>279</v>
      </c>
      <c r="G17" s="7">
        <f t="shared" si="1"/>
        <v>65.650000000000006</v>
      </c>
      <c r="H17" s="7">
        <v>4.25</v>
      </c>
      <c r="I17" s="7">
        <v>0</v>
      </c>
      <c r="J17" s="8">
        <v>230</v>
      </c>
      <c r="K17" s="7">
        <f t="shared" si="2"/>
        <v>53.87</v>
      </c>
      <c r="L17" s="7">
        <v>4.2699999999999996</v>
      </c>
      <c r="M17" s="7">
        <v>0</v>
      </c>
      <c r="N17" s="8">
        <v>181</v>
      </c>
      <c r="O17" s="7">
        <f t="shared" si="3"/>
        <v>39.19</v>
      </c>
      <c r="P17" s="7">
        <v>4.13</v>
      </c>
      <c r="Q17" s="7">
        <v>0</v>
      </c>
      <c r="R17" s="8">
        <v>117</v>
      </c>
      <c r="S17" s="7">
        <f t="shared" si="4"/>
        <v>31.8</v>
      </c>
      <c r="T17" s="7">
        <v>3.68</v>
      </c>
      <c r="U17" s="7">
        <v>0</v>
      </c>
      <c r="V17" s="8">
        <v>71</v>
      </c>
      <c r="W17" s="7">
        <f t="shared" si="5"/>
        <v>20.39</v>
      </c>
      <c r="X17" s="7">
        <v>3.34</v>
      </c>
      <c r="Y17" s="7">
        <v>0</v>
      </c>
      <c r="Z17" s="5">
        <v>21</v>
      </c>
    </row>
    <row r="18" spans="1:26" ht="18.75" x14ac:dyDescent="0.25">
      <c r="A18" s="5">
        <v>20</v>
      </c>
      <c r="B18" s="8">
        <v>333</v>
      </c>
      <c r="C18" s="7">
        <f t="shared" si="0"/>
        <v>77.300000000000011</v>
      </c>
      <c r="D18" s="7">
        <v>4.3079999999999998</v>
      </c>
      <c r="E18" s="7">
        <v>0</v>
      </c>
      <c r="F18" s="8">
        <v>283</v>
      </c>
      <c r="G18" s="7">
        <f t="shared" si="1"/>
        <v>64.62</v>
      </c>
      <c r="H18" s="7">
        <v>4.38</v>
      </c>
      <c r="I18" s="7">
        <v>0</v>
      </c>
      <c r="J18" s="8">
        <v>233</v>
      </c>
      <c r="K18" s="7">
        <f t="shared" si="2"/>
        <v>52.96</v>
      </c>
      <c r="L18" s="7">
        <v>4.4000000000000004</v>
      </c>
      <c r="M18" s="7">
        <v>0</v>
      </c>
      <c r="N18" s="8">
        <v>184</v>
      </c>
      <c r="O18" s="7">
        <f t="shared" si="3"/>
        <v>38.75</v>
      </c>
      <c r="P18" s="7">
        <v>4.25</v>
      </c>
      <c r="Q18" s="7">
        <v>0</v>
      </c>
      <c r="R18" s="8">
        <v>120</v>
      </c>
      <c r="S18" s="7">
        <f t="shared" si="4"/>
        <v>29.130000000000003</v>
      </c>
      <c r="T18" s="7">
        <v>3.78</v>
      </c>
      <c r="U18" s="7">
        <v>0</v>
      </c>
      <c r="V18" s="8">
        <v>73</v>
      </c>
      <c r="W18" s="7">
        <f t="shared" si="5"/>
        <v>20.150000000000002</v>
      </c>
      <c r="X18" s="7">
        <v>3.48</v>
      </c>
      <c r="Y18" s="7">
        <v>0</v>
      </c>
      <c r="Z18" s="5">
        <v>20</v>
      </c>
    </row>
    <row r="19" spans="1:26" ht="18.75" x14ac:dyDescent="0.25">
      <c r="A19" s="5">
        <v>19</v>
      </c>
      <c r="B19" s="8">
        <v>336</v>
      </c>
      <c r="C19" s="7">
        <f t="shared" si="0"/>
        <v>75.490000000000009</v>
      </c>
      <c r="D19" s="7">
        <v>4.4509999999999996</v>
      </c>
      <c r="E19" s="7">
        <v>0</v>
      </c>
      <c r="F19" s="8">
        <v>286</v>
      </c>
      <c r="G19" s="7">
        <f t="shared" si="1"/>
        <v>63.14</v>
      </c>
      <c r="H19" s="7">
        <v>4.53</v>
      </c>
      <c r="I19" s="7">
        <v>0</v>
      </c>
      <c r="J19" s="8">
        <v>237</v>
      </c>
      <c r="K19" s="7">
        <f t="shared" si="2"/>
        <v>52.21</v>
      </c>
      <c r="L19" s="7">
        <v>4.54</v>
      </c>
      <c r="M19" s="7">
        <v>0</v>
      </c>
      <c r="N19" s="8">
        <v>187</v>
      </c>
      <c r="O19" s="7">
        <f t="shared" si="3"/>
        <v>38.25</v>
      </c>
      <c r="P19" s="7">
        <v>4.38</v>
      </c>
      <c r="Q19" s="7">
        <v>0</v>
      </c>
      <c r="R19" s="8">
        <v>122</v>
      </c>
      <c r="S19" s="7">
        <f t="shared" si="4"/>
        <v>28.87</v>
      </c>
      <c r="T19" s="7">
        <v>3.88</v>
      </c>
      <c r="U19" s="7">
        <v>0</v>
      </c>
      <c r="V19" s="8">
        <v>75</v>
      </c>
      <c r="W19" s="7">
        <f t="shared" si="5"/>
        <v>19.98</v>
      </c>
      <c r="X19" s="7">
        <v>3.61</v>
      </c>
      <c r="Y19" s="7">
        <v>0</v>
      </c>
      <c r="Z19" s="5">
        <v>19</v>
      </c>
    </row>
    <row r="20" spans="1:26" ht="18.75" x14ac:dyDescent="0.25">
      <c r="A20" s="5">
        <v>18</v>
      </c>
      <c r="B20" s="8">
        <v>340</v>
      </c>
      <c r="C20" s="7">
        <f t="shared" si="0"/>
        <v>73.690000000000012</v>
      </c>
      <c r="D20" s="7">
        <v>4.6139999999999999</v>
      </c>
      <c r="E20" s="7">
        <v>0</v>
      </c>
      <c r="F20" s="8">
        <v>289</v>
      </c>
      <c r="G20" s="7">
        <f t="shared" si="1"/>
        <v>61.89</v>
      </c>
      <c r="H20" s="7">
        <v>4.67</v>
      </c>
      <c r="I20" s="7">
        <v>0</v>
      </c>
      <c r="J20" s="8">
        <v>241</v>
      </c>
      <c r="K20" s="7">
        <f t="shared" si="2"/>
        <v>51.39</v>
      </c>
      <c r="L20" s="7">
        <v>4.6900000000000004</v>
      </c>
      <c r="M20" s="7">
        <v>0</v>
      </c>
      <c r="N20" s="8">
        <v>190</v>
      </c>
      <c r="O20" s="7">
        <f t="shared" si="3"/>
        <v>37.699999999999996</v>
      </c>
      <c r="P20" s="7">
        <v>4.5199999999999996</v>
      </c>
      <c r="Q20" s="7">
        <v>0</v>
      </c>
      <c r="R20" s="8">
        <v>125</v>
      </c>
      <c r="S20" s="7">
        <f t="shared" si="4"/>
        <v>28.78</v>
      </c>
      <c r="T20" s="7">
        <v>3.99</v>
      </c>
      <c r="U20" s="7">
        <v>0</v>
      </c>
      <c r="V20" s="8">
        <v>77</v>
      </c>
      <c r="W20" s="7">
        <f t="shared" si="5"/>
        <v>19.03</v>
      </c>
      <c r="X20" s="7">
        <v>3.75</v>
      </c>
      <c r="Y20" s="7">
        <v>0</v>
      </c>
      <c r="Z20" s="5">
        <v>18</v>
      </c>
    </row>
    <row r="21" spans="1:26" ht="18.75" x14ac:dyDescent="0.25">
      <c r="A21" s="5">
        <v>17</v>
      </c>
      <c r="B21" s="8">
        <v>343</v>
      </c>
      <c r="C21" s="7">
        <f t="shared" si="0"/>
        <v>71.900000000000006</v>
      </c>
      <c r="D21" s="7">
        <v>4.7709999999999999</v>
      </c>
      <c r="E21" s="7">
        <v>0</v>
      </c>
      <c r="F21" s="8">
        <v>293</v>
      </c>
      <c r="G21" s="7">
        <f t="shared" si="1"/>
        <v>60.669999999999995</v>
      </c>
      <c r="H21" s="7">
        <v>4.83</v>
      </c>
      <c r="I21" s="7">
        <v>0</v>
      </c>
      <c r="J21" s="8">
        <v>244</v>
      </c>
      <c r="K21" s="7">
        <f t="shared" si="2"/>
        <v>44.68</v>
      </c>
      <c r="L21" s="7">
        <v>4.84</v>
      </c>
      <c r="M21" s="7">
        <v>0</v>
      </c>
      <c r="N21" s="8">
        <v>193</v>
      </c>
      <c r="O21" s="7">
        <f t="shared" si="3"/>
        <v>37.19</v>
      </c>
      <c r="P21" s="7">
        <v>4.66</v>
      </c>
      <c r="Q21" s="7">
        <v>0</v>
      </c>
      <c r="R21" s="8">
        <v>127</v>
      </c>
      <c r="S21" s="7">
        <f t="shared" si="4"/>
        <v>28.48</v>
      </c>
      <c r="T21" s="7">
        <v>4.0999999999999996</v>
      </c>
      <c r="U21" s="7">
        <v>0</v>
      </c>
      <c r="V21" s="8">
        <v>79</v>
      </c>
      <c r="W21" s="7">
        <f t="shared" si="5"/>
        <v>18.84</v>
      </c>
      <c r="X21" s="7">
        <v>3.9</v>
      </c>
      <c r="Y21" s="7">
        <v>0</v>
      </c>
      <c r="Z21" s="5">
        <v>17</v>
      </c>
    </row>
    <row r="22" spans="1:26" ht="18.75" x14ac:dyDescent="0.25">
      <c r="A22" s="5">
        <v>16</v>
      </c>
      <c r="B22" s="8">
        <v>346</v>
      </c>
      <c r="C22" s="7">
        <f t="shared" si="0"/>
        <v>70</v>
      </c>
      <c r="D22" s="7">
        <v>4.9429999999999996</v>
      </c>
      <c r="E22" s="7">
        <v>0</v>
      </c>
      <c r="F22" s="8">
        <v>296</v>
      </c>
      <c r="G22" s="7">
        <f t="shared" si="1"/>
        <v>59.089999999999996</v>
      </c>
      <c r="H22" s="7">
        <v>5.01</v>
      </c>
      <c r="I22" s="7">
        <v>0</v>
      </c>
      <c r="J22" s="8">
        <v>247</v>
      </c>
      <c r="K22" s="7">
        <f t="shared" si="2"/>
        <v>43.76</v>
      </c>
      <c r="L22" s="7">
        <v>5.01</v>
      </c>
      <c r="M22" s="7">
        <v>0</v>
      </c>
      <c r="N22" s="8">
        <v>196</v>
      </c>
      <c r="O22" s="7">
        <f t="shared" si="3"/>
        <v>36.559999999999995</v>
      </c>
      <c r="P22" s="7">
        <v>4.82</v>
      </c>
      <c r="Q22" s="7">
        <v>0</v>
      </c>
      <c r="R22" s="8">
        <v>129</v>
      </c>
      <c r="S22" s="7">
        <f t="shared" si="4"/>
        <v>28.150000000000002</v>
      </c>
      <c r="T22" s="7">
        <v>4.22</v>
      </c>
      <c r="U22" s="7">
        <v>0</v>
      </c>
      <c r="V22" s="8">
        <v>81</v>
      </c>
      <c r="W22" s="7">
        <f t="shared" si="5"/>
        <v>18.57</v>
      </c>
      <c r="X22" s="7">
        <v>4.08</v>
      </c>
      <c r="Y22" s="7">
        <v>0</v>
      </c>
      <c r="Z22" s="5">
        <v>16</v>
      </c>
    </row>
    <row r="23" spans="1:26" ht="18.75" x14ac:dyDescent="0.25">
      <c r="A23" s="5">
        <v>15</v>
      </c>
      <c r="B23" s="8">
        <v>349</v>
      </c>
      <c r="C23" s="7">
        <f t="shared" si="0"/>
        <v>68.100000000000009</v>
      </c>
      <c r="D23" s="7">
        <v>5.125</v>
      </c>
      <c r="E23" s="7">
        <v>0</v>
      </c>
      <c r="F23" s="8">
        <v>300</v>
      </c>
      <c r="G23" s="7">
        <f t="shared" si="1"/>
        <v>50.839999999999996</v>
      </c>
      <c r="H23" s="7">
        <v>5.19</v>
      </c>
      <c r="I23" s="7">
        <f>2.2*I22</f>
        <v>0</v>
      </c>
      <c r="J23" s="8">
        <v>251</v>
      </c>
      <c r="K23" s="7">
        <f t="shared" si="2"/>
        <v>42.97</v>
      </c>
      <c r="L23" s="7">
        <v>5.19</v>
      </c>
      <c r="M23" s="7">
        <f>2.2*M22</f>
        <v>0</v>
      </c>
      <c r="N23" s="8">
        <v>199</v>
      </c>
      <c r="O23" s="7">
        <f t="shared" si="3"/>
        <v>35.9</v>
      </c>
      <c r="P23" s="7">
        <v>4.99</v>
      </c>
      <c r="Q23" s="7">
        <v>0</v>
      </c>
      <c r="R23" s="8">
        <v>131</v>
      </c>
      <c r="S23" s="7">
        <f t="shared" si="4"/>
        <v>27.770000000000003</v>
      </c>
      <c r="T23" s="7">
        <v>4.3499999999999996</v>
      </c>
      <c r="U23" s="7">
        <v>0</v>
      </c>
      <c r="V23" s="8">
        <v>83</v>
      </c>
      <c r="W23" s="7">
        <f t="shared" si="5"/>
        <v>18.510000000000002</v>
      </c>
      <c r="X23" s="7">
        <v>4.2</v>
      </c>
      <c r="Y23" s="7">
        <v>0</v>
      </c>
      <c r="Z23" s="5">
        <v>15</v>
      </c>
    </row>
    <row r="24" spans="1:26" ht="18.75" x14ac:dyDescent="0.25">
      <c r="A24" s="5">
        <v>14</v>
      </c>
      <c r="B24" s="9">
        <v>353</v>
      </c>
      <c r="C24" s="10">
        <f t="shared" si="0"/>
        <v>66.23</v>
      </c>
      <c r="D24" s="10">
        <v>5.33</v>
      </c>
      <c r="E24" s="10">
        <v>12.2</v>
      </c>
      <c r="F24" s="9">
        <v>303</v>
      </c>
      <c r="G24" s="10">
        <f>ROUNDUP(ROUNDUP((249-I24)/(F24/6),0)*((F24/H24-16)/6)+16,2)</f>
        <v>49.519999999999996</v>
      </c>
      <c r="H24" s="10">
        <v>5.39</v>
      </c>
      <c r="I24" s="10">
        <v>12.2</v>
      </c>
      <c r="J24" s="9">
        <v>254</v>
      </c>
      <c r="K24" s="10">
        <f>ROUNDUP(ROUNDUP((201-M24)/(J24/6),0)*((J24/L24-16)/6)+16,2)</f>
        <v>41.94</v>
      </c>
      <c r="L24" s="10">
        <v>5.39</v>
      </c>
      <c r="M24" s="10">
        <v>12.2</v>
      </c>
      <c r="N24" s="9">
        <v>202</v>
      </c>
      <c r="O24" s="10">
        <f>ROUNDUP(ROUNDUP((150-Q24)/(N24/6),0)*((N24/P24-16)/6)+16,2)</f>
        <v>35.229999999999997</v>
      </c>
      <c r="P24" s="10">
        <v>5.17</v>
      </c>
      <c r="Q24" s="10">
        <v>12.2</v>
      </c>
      <c r="R24" s="9">
        <v>133</v>
      </c>
      <c r="S24" s="10">
        <f>ROUNDUP(ROUNDUP((99-U24)/(R24/6),0)*((R24/T24-16)/6)+16,2)</f>
        <v>25.09</v>
      </c>
      <c r="T24" s="10">
        <v>4.49</v>
      </c>
      <c r="U24" s="10">
        <v>12.2</v>
      </c>
      <c r="V24" s="9">
        <v>85</v>
      </c>
      <c r="W24" s="10">
        <f>ROUNDUP(ROUNDUP((99-Y24)/(V24/6),0)*((V24/X24-16)/6)+16,2)</f>
        <v>18.350000000000001</v>
      </c>
      <c r="X24" s="10">
        <v>4.72</v>
      </c>
      <c r="Y24" s="10">
        <v>12.2</v>
      </c>
      <c r="Z24" s="5">
        <v>14</v>
      </c>
    </row>
    <row r="25" spans="1:26" ht="18.75" x14ac:dyDescent="0.25">
      <c r="A25" s="5">
        <v>13</v>
      </c>
      <c r="B25" s="9">
        <v>356</v>
      </c>
      <c r="C25" s="10">
        <f t="shared" si="0"/>
        <v>64.150000000000006</v>
      </c>
      <c r="D25" s="10">
        <v>5.55</v>
      </c>
      <c r="E25" s="10">
        <v>38.200000000000003</v>
      </c>
      <c r="F25" s="9">
        <v>306</v>
      </c>
      <c r="G25" s="10">
        <f t="shared" ref="G25:G35" si="6">ROUNDUP(ROUNDUP((249-I25)/(F25/6),0)*((F25/H25-16)/6)+16,2)</f>
        <v>48.129999999999995</v>
      </c>
      <c r="H25" s="10">
        <v>5.61</v>
      </c>
      <c r="I25" s="10">
        <v>38.200000000000003</v>
      </c>
      <c r="J25" s="9">
        <v>257</v>
      </c>
      <c r="K25" s="10">
        <f t="shared" ref="K25:K33" si="7">ROUNDUP(ROUNDUP((201-M25)/(J25/6),0)*((J25/L25-16)/6)+16,2)</f>
        <v>35.879999999999995</v>
      </c>
      <c r="L25" s="10">
        <v>5.61</v>
      </c>
      <c r="M25" s="10">
        <v>38.200000000000003</v>
      </c>
      <c r="N25" s="9">
        <v>206</v>
      </c>
      <c r="O25" s="10">
        <f t="shared" ref="O25:O30" si="8">ROUNDUP(ROUNDUP((150-Q25)/(N25/6),0)*((N25/P25-16)/6)+16,2)</f>
        <v>30.96</v>
      </c>
      <c r="P25" s="10">
        <v>5.36</v>
      </c>
      <c r="Q25" s="10">
        <v>38.200000000000003</v>
      </c>
      <c r="R25" s="9">
        <v>136</v>
      </c>
      <c r="S25" s="10">
        <f t="shared" ref="S25:S28" si="9">ROUNDUP(ROUNDUP((99-U25)/(R25/6),0)*((R25/T25-16)/6)+16,2)</f>
        <v>22.66</v>
      </c>
      <c r="T25" s="10">
        <v>4.6399999999999997</v>
      </c>
      <c r="U25" s="10">
        <v>38.200000000000003</v>
      </c>
      <c r="V25" s="9">
        <v>87</v>
      </c>
      <c r="W25" s="10">
        <f>ROUNDUP(ROUNDUP((99-Y25)/(V25/6),0)*((V25/X25-16)/6)+16,2)</f>
        <v>17.470000000000002</v>
      </c>
      <c r="X25" s="10">
        <v>4.9000000000000004</v>
      </c>
      <c r="Y25" s="10">
        <v>38.200000000000003</v>
      </c>
      <c r="Z25" s="5">
        <v>13</v>
      </c>
    </row>
    <row r="26" spans="1:26" ht="18.75" x14ac:dyDescent="0.25">
      <c r="A26" s="5">
        <v>12</v>
      </c>
      <c r="B26" s="9">
        <v>359</v>
      </c>
      <c r="C26" s="10">
        <f>ROUNDUP(ROUNDUP((300-E26)/(B26/6),0)*((B26/D26-16)/6)+16,2)</f>
        <v>54.43</v>
      </c>
      <c r="D26" s="10">
        <v>5.78</v>
      </c>
      <c r="E26" s="10">
        <v>57.3</v>
      </c>
      <c r="F26" s="9">
        <v>309</v>
      </c>
      <c r="G26" s="10">
        <f t="shared" si="6"/>
        <v>40.669999999999995</v>
      </c>
      <c r="H26" s="10">
        <v>5.83</v>
      </c>
      <c r="I26" s="10">
        <v>57.3</v>
      </c>
      <c r="J26" s="9">
        <v>261</v>
      </c>
      <c r="K26" s="10">
        <f t="shared" si="7"/>
        <v>35.129999999999995</v>
      </c>
      <c r="L26" s="10">
        <v>5.84</v>
      </c>
      <c r="M26" s="10">
        <v>57.3</v>
      </c>
      <c r="N26" s="9">
        <v>210</v>
      </c>
      <c r="O26" s="10">
        <f t="shared" si="8"/>
        <v>26.82</v>
      </c>
      <c r="P26" s="10">
        <v>5.58</v>
      </c>
      <c r="Q26" s="10">
        <v>57.3</v>
      </c>
      <c r="R26" s="9">
        <v>138</v>
      </c>
      <c r="S26" s="10">
        <f t="shared" si="9"/>
        <v>20.25</v>
      </c>
      <c r="T26" s="10">
        <v>4.8</v>
      </c>
      <c r="U26" s="10">
        <v>57.3</v>
      </c>
      <c r="V26" s="11">
        <v>0</v>
      </c>
      <c r="W26" s="12">
        <v>16</v>
      </c>
      <c r="X26" s="12">
        <f>ROUNDUP(Y26/W26,2)</f>
        <v>3.19</v>
      </c>
      <c r="Y26" s="12">
        <v>51</v>
      </c>
      <c r="Z26" s="5">
        <v>12</v>
      </c>
    </row>
    <row r="27" spans="1:26" ht="18.75" x14ac:dyDescent="0.25">
      <c r="A27" s="5">
        <v>11</v>
      </c>
      <c r="B27" s="9">
        <v>362</v>
      </c>
      <c r="C27" s="10">
        <f>ROUNDUP(ROUNDUP((300-E27)/(B27/6),0)*((B27/D27-16)/6)+16,2)</f>
        <v>45.36</v>
      </c>
      <c r="D27" s="10">
        <v>6.03</v>
      </c>
      <c r="E27" s="10">
        <v>76.3</v>
      </c>
      <c r="F27" s="9">
        <v>313</v>
      </c>
      <c r="G27" s="10">
        <f t="shared" si="6"/>
        <v>39.6</v>
      </c>
      <c r="H27" s="10">
        <v>6.09</v>
      </c>
      <c r="I27" s="10">
        <v>76.3</v>
      </c>
      <c r="J27" s="9">
        <v>264</v>
      </c>
      <c r="K27" s="10">
        <f t="shared" si="7"/>
        <v>29.680000000000003</v>
      </c>
      <c r="L27" s="10">
        <v>6.09</v>
      </c>
      <c r="M27" s="10">
        <v>76.3</v>
      </c>
      <c r="N27" s="9">
        <v>213</v>
      </c>
      <c r="O27" s="10">
        <f t="shared" si="8"/>
        <v>26.34</v>
      </c>
      <c r="P27" s="10">
        <v>5.81</v>
      </c>
      <c r="Q27" s="10">
        <v>76.3</v>
      </c>
      <c r="R27" s="9">
        <v>143</v>
      </c>
      <c r="S27" s="10">
        <f t="shared" si="9"/>
        <v>18.130000000000003</v>
      </c>
      <c r="T27" s="10">
        <v>4.97</v>
      </c>
      <c r="U27" s="10">
        <v>76.3</v>
      </c>
      <c r="V27" s="11">
        <v>0</v>
      </c>
      <c r="W27" s="12">
        <v>16</v>
      </c>
      <c r="X27" s="12">
        <f t="shared" ref="X27:X66" si="10">ROUNDUP(Y27/W27,2)</f>
        <v>3.19</v>
      </c>
      <c r="Y27" s="12">
        <v>51</v>
      </c>
      <c r="Z27" s="5">
        <v>11</v>
      </c>
    </row>
    <row r="28" spans="1:26" ht="18.75" x14ac:dyDescent="0.25">
      <c r="A28" s="5">
        <v>10</v>
      </c>
      <c r="B28" s="9">
        <v>365</v>
      </c>
      <c r="C28" s="10">
        <f t="shared" ref="C28:C38" si="11">ROUNDUP(ROUNDUP((300-E28)/(B28/6),0)*((B28/D28-16)/6)+16,2)</f>
        <v>43.9</v>
      </c>
      <c r="D28" s="10">
        <v>6.31</v>
      </c>
      <c r="E28" s="10">
        <v>95.4</v>
      </c>
      <c r="F28" s="9">
        <v>316</v>
      </c>
      <c r="G28" s="10">
        <f t="shared" si="6"/>
        <v>32.769999999999996</v>
      </c>
      <c r="H28" s="10">
        <v>6.38</v>
      </c>
      <c r="I28" s="10">
        <v>95.4</v>
      </c>
      <c r="J28" s="9">
        <v>267</v>
      </c>
      <c r="K28" s="10">
        <f t="shared" si="7"/>
        <v>28.930000000000003</v>
      </c>
      <c r="L28" s="10">
        <v>6.38</v>
      </c>
      <c r="M28" s="10">
        <v>95.4</v>
      </c>
      <c r="N28" s="9">
        <v>217</v>
      </c>
      <c r="O28" s="10">
        <f t="shared" si="8"/>
        <v>22.59</v>
      </c>
      <c r="P28" s="10">
        <v>6.07</v>
      </c>
      <c r="Q28" s="10">
        <v>95.4</v>
      </c>
      <c r="R28" s="9">
        <v>145</v>
      </c>
      <c r="S28" s="10">
        <f t="shared" si="9"/>
        <v>18.14</v>
      </c>
      <c r="T28" s="10">
        <v>5.03</v>
      </c>
      <c r="U28" s="10">
        <v>95.4</v>
      </c>
      <c r="V28" s="11">
        <v>0</v>
      </c>
      <c r="W28" s="12">
        <v>16</v>
      </c>
      <c r="X28" s="12">
        <f t="shared" si="10"/>
        <v>3.19</v>
      </c>
      <c r="Y28" s="12">
        <v>51</v>
      </c>
      <c r="Z28" s="5">
        <v>10</v>
      </c>
    </row>
    <row r="29" spans="1:26" ht="18.75" x14ac:dyDescent="0.25">
      <c r="A29" s="5">
        <v>9</v>
      </c>
      <c r="B29" s="9">
        <v>368</v>
      </c>
      <c r="C29" s="10">
        <f t="shared" si="11"/>
        <v>42.57</v>
      </c>
      <c r="D29" s="10">
        <v>6.59</v>
      </c>
      <c r="E29" s="10">
        <v>114</v>
      </c>
      <c r="F29" s="9">
        <v>320</v>
      </c>
      <c r="G29" s="10">
        <f t="shared" si="6"/>
        <v>32.58</v>
      </c>
      <c r="H29" s="10">
        <v>6.51</v>
      </c>
      <c r="I29" s="10">
        <v>114</v>
      </c>
      <c r="J29" s="9">
        <v>271</v>
      </c>
      <c r="K29" s="10">
        <f t="shared" si="7"/>
        <v>24.55</v>
      </c>
      <c r="L29" s="10">
        <v>6.51</v>
      </c>
      <c r="M29" s="10">
        <v>114</v>
      </c>
      <c r="N29" s="9">
        <v>221</v>
      </c>
      <c r="O29" s="10">
        <f t="shared" si="8"/>
        <v>19.200000000000003</v>
      </c>
      <c r="P29" s="10">
        <v>6.28</v>
      </c>
      <c r="Q29" s="10">
        <v>114</v>
      </c>
      <c r="R29" s="11">
        <v>0</v>
      </c>
      <c r="S29" s="12">
        <v>16</v>
      </c>
      <c r="T29" s="12">
        <f t="shared" ref="T29:T35" si="12">ROUNDUP(U29/S29,2)</f>
        <v>6.1899999999999995</v>
      </c>
      <c r="U29" s="12">
        <v>99</v>
      </c>
      <c r="V29" s="11">
        <v>0</v>
      </c>
      <c r="W29" s="12">
        <v>16</v>
      </c>
      <c r="X29" s="12">
        <f t="shared" si="10"/>
        <v>3.19</v>
      </c>
      <c r="Y29" s="12">
        <v>51</v>
      </c>
      <c r="Z29" s="5">
        <v>9</v>
      </c>
    </row>
    <row r="30" spans="1:26" ht="18.75" x14ac:dyDescent="0.25">
      <c r="A30" s="5">
        <v>8</v>
      </c>
      <c r="B30" s="9">
        <v>371</v>
      </c>
      <c r="C30" s="10">
        <f t="shared" si="11"/>
        <v>34.85</v>
      </c>
      <c r="D30" s="10">
        <v>6.91</v>
      </c>
      <c r="E30" s="10">
        <v>134</v>
      </c>
      <c r="F30" s="9">
        <v>323</v>
      </c>
      <c r="G30" s="10">
        <f t="shared" si="6"/>
        <v>32.29</v>
      </c>
      <c r="H30" s="10">
        <v>6.65</v>
      </c>
      <c r="I30" s="10">
        <v>134</v>
      </c>
      <c r="J30" s="9">
        <v>274</v>
      </c>
      <c r="K30" s="10">
        <f t="shared" si="7"/>
        <v>24.39</v>
      </c>
      <c r="L30" s="10">
        <v>6.66</v>
      </c>
      <c r="M30" s="10">
        <v>134</v>
      </c>
      <c r="N30" s="9">
        <v>224</v>
      </c>
      <c r="O30" s="10">
        <f t="shared" si="8"/>
        <v>19.09</v>
      </c>
      <c r="P30" s="10">
        <v>6.49</v>
      </c>
      <c r="Q30" s="10">
        <v>134</v>
      </c>
      <c r="R30" s="11">
        <v>0</v>
      </c>
      <c r="S30" s="12">
        <v>16</v>
      </c>
      <c r="T30" s="12">
        <f t="shared" si="12"/>
        <v>6.1899999999999995</v>
      </c>
      <c r="U30" s="12">
        <v>99</v>
      </c>
      <c r="V30" s="11">
        <v>0</v>
      </c>
      <c r="W30" s="12">
        <v>16</v>
      </c>
      <c r="X30" s="12">
        <f t="shared" si="10"/>
        <v>3.19</v>
      </c>
      <c r="Y30" s="12">
        <v>51</v>
      </c>
      <c r="Z30" s="5">
        <v>8</v>
      </c>
    </row>
    <row r="31" spans="1:26" ht="18.75" x14ac:dyDescent="0.25">
      <c r="A31" s="5">
        <v>7</v>
      </c>
      <c r="B31" s="9">
        <v>374</v>
      </c>
      <c r="C31" s="10">
        <f t="shared" si="11"/>
        <v>33.869999999999997</v>
      </c>
      <c r="D31" s="10">
        <v>7.23</v>
      </c>
      <c r="E31" s="10">
        <v>153</v>
      </c>
      <c r="F31" s="9">
        <v>326</v>
      </c>
      <c r="G31" s="10">
        <f t="shared" si="6"/>
        <v>26.680000000000003</v>
      </c>
      <c r="H31" s="10">
        <v>6.79</v>
      </c>
      <c r="I31" s="10">
        <v>153</v>
      </c>
      <c r="J31" s="9">
        <v>277</v>
      </c>
      <c r="K31" s="10">
        <f t="shared" si="7"/>
        <v>24.21</v>
      </c>
      <c r="L31" s="10">
        <v>6.82</v>
      </c>
      <c r="M31" s="10">
        <v>153</v>
      </c>
      <c r="N31" s="11">
        <v>0</v>
      </c>
      <c r="O31" s="12">
        <v>16</v>
      </c>
      <c r="P31" s="12">
        <f t="shared" ref="P31:P35" si="13">ROUNDUP(Q31/O31,2)</f>
        <v>9.379999999999999</v>
      </c>
      <c r="Q31" s="12">
        <v>150</v>
      </c>
      <c r="R31" s="11">
        <v>0</v>
      </c>
      <c r="S31" s="12">
        <v>16</v>
      </c>
      <c r="T31" s="12">
        <f t="shared" si="12"/>
        <v>6.1899999999999995</v>
      </c>
      <c r="U31" s="12">
        <v>99</v>
      </c>
      <c r="V31" s="11">
        <v>0</v>
      </c>
      <c r="W31" s="12">
        <v>16</v>
      </c>
      <c r="X31" s="12">
        <f t="shared" si="10"/>
        <v>3.19</v>
      </c>
      <c r="Y31" s="12">
        <v>51</v>
      </c>
      <c r="Z31" s="5">
        <v>7</v>
      </c>
    </row>
    <row r="32" spans="1:26" ht="18.75" x14ac:dyDescent="0.25">
      <c r="A32" s="5">
        <v>6</v>
      </c>
      <c r="B32" s="9">
        <v>377</v>
      </c>
      <c r="C32" s="10">
        <f t="shared" si="11"/>
        <v>32.739999999999995</v>
      </c>
      <c r="D32" s="10">
        <v>7.62</v>
      </c>
      <c r="E32" s="10">
        <v>172</v>
      </c>
      <c r="F32" s="9">
        <v>329</v>
      </c>
      <c r="G32" s="10">
        <f t="shared" si="6"/>
        <v>26.5</v>
      </c>
      <c r="H32" s="10">
        <v>6.93</v>
      </c>
      <c r="I32" s="10">
        <v>172</v>
      </c>
      <c r="J32" s="9">
        <v>291</v>
      </c>
      <c r="K32" s="10">
        <f t="shared" si="7"/>
        <v>20.32</v>
      </c>
      <c r="L32" s="10">
        <v>6.95</v>
      </c>
      <c r="M32" s="10">
        <v>172</v>
      </c>
      <c r="N32" s="11">
        <v>0</v>
      </c>
      <c r="O32" s="12">
        <v>16</v>
      </c>
      <c r="P32" s="12">
        <f t="shared" si="13"/>
        <v>9.379999999999999</v>
      </c>
      <c r="Q32" s="12">
        <v>150</v>
      </c>
      <c r="R32" s="11">
        <v>0</v>
      </c>
      <c r="S32" s="12">
        <v>16</v>
      </c>
      <c r="T32" s="12">
        <f t="shared" si="12"/>
        <v>6.1899999999999995</v>
      </c>
      <c r="U32" s="12">
        <v>99</v>
      </c>
      <c r="V32" s="11">
        <v>0</v>
      </c>
      <c r="W32" s="12">
        <v>16</v>
      </c>
      <c r="X32" s="12">
        <f t="shared" si="10"/>
        <v>3.19</v>
      </c>
      <c r="Y32" s="12">
        <v>51</v>
      </c>
      <c r="Z32" s="5">
        <v>6</v>
      </c>
    </row>
    <row r="33" spans="1:26" ht="18.75" x14ac:dyDescent="0.25">
      <c r="A33" s="5">
        <v>5</v>
      </c>
      <c r="B33" s="9">
        <v>381</v>
      </c>
      <c r="C33" s="10">
        <f t="shared" si="11"/>
        <v>26.51</v>
      </c>
      <c r="D33" s="10">
        <v>8.02</v>
      </c>
      <c r="E33" s="10">
        <v>191</v>
      </c>
      <c r="F33" s="9">
        <v>333</v>
      </c>
      <c r="G33" s="10">
        <f t="shared" si="6"/>
        <v>26.37</v>
      </c>
      <c r="H33" s="10">
        <v>7.07</v>
      </c>
      <c r="I33" s="10">
        <v>191</v>
      </c>
      <c r="J33" s="9">
        <v>294</v>
      </c>
      <c r="K33" s="10">
        <f t="shared" si="7"/>
        <v>20.290000000000003</v>
      </c>
      <c r="L33" s="10">
        <v>7.05</v>
      </c>
      <c r="M33" s="10">
        <v>191</v>
      </c>
      <c r="N33" s="11">
        <v>0</v>
      </c>
      <c r="O33" s="12">
        <v>16</v>
      </c>
      <c r="P33" s="12">
        <f t="shared" si="13"/>
        <v>9.379999999999999</v>
      </c>
      <c r="Q33" s="12">
        <v>150</v>
      </c>
      <c r="R33" s="11">
        <v>0</v>
      </c>
      <c r="S33" s="12">
        <v>16</v>
      </c>
      <c r="T33" s="12">
        <f t="shared" si="12"/>
        <v>6.1899999999999995</v>
      </c>
      <c r="U33" s="12">
        <v>99</v>
      </c>
      <c r="V33" s="11">
        <v>0</v>
      </c>
      <c r="W33" s="12">
        <v>16</v>
      </c>
      <c r="X33" s="12">
        <f t="shared" si="10"/>
        <v>3.19</v>
      </c>
      <c r="Y33" s="12">
        <v>51</v>
      </c>
      <c r="Z33" s="5">
        <v>5</v>
      </c>
    </row>
    <row r="34" spans="1:26" ht="18.75" x14ac:dyDescent="0.25">
      <c r="A34" s="5">
        <v>4</v>
      </c>
      <c r="B34" s="9">
        <v>384</v>
      </c>
      <c r="C34" s="10">
        <f t="shared" si="11"/>
        <v>25.8</v>
      </c>
      <c r="D34" s="10">
        <v>8.4600000000000009</v>
      </c>
      <c r="E34" s="10">
        <v>210</v>
      </c>
      <c r="F34" s="9">
        <v>336</v>
      </c>
      <c r="G34" s="10">
        <f t="shared" si="6"/>
        <v>21.09</v>
      </c>
      <c r="H34" s="10">
        <v>7.22</v>
      </c>
      <c r="I34" s="10">
        <v>210</v>
      </c>
      <c r="J34" s="11">
        <v>0</v>
      </c>
      <c r="K34" s="12">
        <v>16</v>
      </c>
      <c r="L34" s="12">
        <v>724</v>
      </c>
      <c r="M34" s="12">
        <v>201</v>
      </c>
      <c r="N34" s="11">
        <v>0</v>
      </c>
      <c r="O34" s="12">
        <v>16</v>
      </c>
      <c r="P34" s="12">
        <f t="shared" si="13"/>
        <v>9.379999999999999</v>
      </c>
      <c r="Q34" s="12">
        <v>150</v>
      </c>
      <c r="R34" s="11">
        <v>0</v>
      </c>
      <c r="S34" s="12">
        <v>16</v>
      </c>
      <c r="T34" s="12">
        <f t="shared" si="12"/>
        <v>6.1899999999999995</v>
      </c>
      <c r="U34" s="12">
        <v>99</v>
      </c>
      <c r="V34" s="11">
        <v>0</v>
      </c>
      <c r="W34" s="12">
        <v>16</v>
      </c>
      <c r="X34" s="12">
        <f t="shared" si="10"/>
        <v>3.19</v>
      </c>
      <c r="Y34" s="12">
        <v>51</v>
      </c>
      <c r="Z34" s="5">
        <v>4</v>
      </c>
    </row>
    <row r="35" spans="1:26" ht="18.75" x14ac:dyDescent="0.25">
      <c r="A35" s="5">
        <v>3</v>
      </c>
      <c r="B35" s="9">
        <v>387</v>
      </c>
      <c r="C35" s="10">
        <f t="shared" si="11"/>
        <v>25.1</v>
      </c>
      <c r="D35" s="10">
        <v>8.94</v>
      </c>
      <c r="E35" s="10">
        <v>229</v>
      </c>
      <c r="F35" s="9">
        <v>339</v>
      </c>
      <c r="G35" s="10">
        <f t="shared" si="6"/>
        <v>21</v>
      </c>
      <c r="H35" s="10">
        <v>7.37</v>
      </c>
      <c r="I35" s="10">
        <v>229</v>
      </c>
      <c r="J35" s="11">
        <v>0</v>
      </c>
      <c r="K35" s="12">
        <v>16</v>
      </c>
      <c r="L35" s="12">
        <f>ROUNDUP(M35/K35,2)</f>
        <v>12.57</v>
      </c>
      <c r="M35" s="12">
        <v>201</v>
      </c>
      <c r="N35" s="11">
        <v>0</v>
      </c>
      <c r="O35" s="12">
        <v>16</v>
      </c>
      <c r="P35" s="12">
        <f t="shared" si="13"/>
        <v>9.379999999999999</v>
      </c>
      <c r="Q35" s="12">
        <v>150</v>
      </c>
      <c r="R35" s="11">
        <v>0</v>
      </c>
      <c r="S35" s="12">
        <v>16</v>
      </c>
      <c r="T35" s="12">
        <f t="shared" si="12"/>
        <v>6.1899999999999995</v>
      </c>
      <c r="U35" s="12">
        <v>99</v>
      </c>
      <c r="V35" s="11">
        <v>0</v>
      </c>
      <c r="W35" s="12">
        <v>16</v>
      </c>
      <c r="X35" s="12">
        <f t="shared" si="10"/>
        <v>3.19</v>
      </c>
      <c r="Y35" s="12">
        <v>51</v>
      </c>
      <c r="Z35" s="5">
        <v>3</v>
      </c>
    </row>
    <row r="36" spans="1:26" ht="18.75" x14ac:dyDescent="0.25">
      <c r="A36" s="5">
        <v>2</v>
      </c>
      <c r="B36" s="9">
        <v>391</v>
      </c>
      <c r="C36" s="10">
        <f t="shared" si="11"/>
        <v>20.21</v>
      </c>
      <c r="D36" s="10">
        <v>9.49</v>
      </c>
      <c r="E36" s="10">
        <v>248</v>
      </c>
      <c r="F36" s="11">
        <v>0</v>
      </c>
      <c r="G36" s="12">
        <v>16</v>
      </c>
      <c r="H36" s="12">
        <f t="shared" ref="H36:H66" si="14">ROUNDUP(I36/G36,2)</f>
        <v>15.57</v>
      </c>
      <c r="I36" s="12">
        <v>249</v>
      </c>
      <c r="J36" s="11">
        <v>0</v>
      </c>
      <c r="K36" s="12">
        <v>16</v>
      </c>
      <c r="L36" s="12">
        <f t="shared" ref="L36:L66" si="15">ROUNDUP(M36/K36,2)</f>
        <v>12.57</v>
      </c>
      <c r="M36" s="12">
        <v>201</v>
      </c>
      <c r="N36" s="11">
        <v>0</v>
      </c>
      <c r="O36" s="12">
        <v>16</v>
      </c>
      <c r="P36" s="12">
        <f t="shared" ref="P36:P66" si="16">ROUNDUP(Q36/O36,2)</f>
        <v>9.379999999999999</v>
      </c>
      <c r="Q36" s="12">
        <v>150</v>
      </c>
      <c r="R36" s="11">
        <v>0</v>
      </c>
      <c r="S36" s="12">
        <v>16</v>
      </c>
      <c r="T36" s="12">
        <f t="shared" ref="T36:T66" si="17">ROUNDUP(U36/S36,2)</f>
        <v>6.1899999999999995</v>
      </c>
      <c r="U36" s="12">
        <v>99</v>
      </c>
      <c r="V36" s="11">
        <v>0</v>
      </c>
      <c r="W36" s="12">
        <v>16</v>
      </c>
      <c r="X36" s="12">
        <f t="shared" si="10"/>
        <v>3.19</v>
      </c>
      <c r="Y36" s="12">
        <v>51</v>
      </c>
      <c r="Z36" s="5">
        <v>2</v>
      </c>
    </row>
    <row r="37" spans="1:26" ht="18.75" x14ac:dyDescent="0.25">
      <c r="A37" s="5">
        <v>1</v>
      </c>
      <c r="B37" s="9">
        <v>394</v>
      </c>
      <c r="C37" s="10">
        <f t="shared" si="11"/>
        <v>19.84</v>
      </c>
      <c r="D37" s="10">
        <v>10.1</v>
      </c>
      <c r="E37" s="10">
        <v>267</v>
      </c>
      <c r="F37" s="11">
        <v>0</v>
      </c>
      <c r="G37" s="12">
        <v>16</v>
      </c>
      <c r="H37" s="12">
        <f t="shared" si="14"/>
        <v>15.57</v>
      </c>
      <c r="I37" s="12">
        <v>249</v>
      </c>
      <c r="J37" s="11">
        <v>0</v>
      </c>
      <c r="K37" s="12">
        <v>16</v>
      </c>
      <c r="L37" s="12">
        <f t="shared" si="15"/>
        <v>12.57</v>
      </c>
      <c r="M37" s="12">
        <v>201</v>
      </c>
      <c r="N37" s="11">
        <v>0</v>
      </c>
      <c r="O37" s="12">
        <v>16</v>
      </c>
      <c r="P37" s="12">
        <f t="shared" si="16"/>
        <v>9.379999999999999</v>
      </c>
      <c r="Q37" s="12">
        <v>150</v>
      </c>
      <c r="R37" s="11">
        <v>0</v>
      </c>
      <c r="S37" s="12">
        <v>16</v>
      </c>
      <c r="T37" s="12">
        <f t="shared" si="17"/>
        <v>6.1899999999999995</v>
      </c>
      <c r="U37" s="12">
        <v>99</v>
      </c>
      <c r="V37" s="11">
        <v>0</v>
      </c>
      <c r="W37" s="12">
        <v>16</v>
      </c>
      <c r="X37" s="12">
        <f t="shared" si="10"/>
        <v>3.19</v>
      </c>
      <c r="Y37" s="12">
        <v>51</v>
      </c>
      <c r="Z37" s="13">
        <v>1</v>
      </c>
    </row>
    <row r="38" spans="1:26" ht="18.75" x14ac:dyDescent="0.25">
      <c r="A38" s="5">
        <v>0</v>
      </c>
      <c r="B38" s="9">
        <v>398</v>
      </c>
      <c r="C38" s="10">
        <f t="shared" si="11"/>
        <v>19.5</v>
      </c>
      <c r="D38" s="10">
        <v>10.76</v>
      </c>
      <c r="E38" s="10">
        <v>286</v>
      </c>
      <c r="F38" s="11">
        <v>0</v>
      </c>
      <c r="G38" s="12">
        <v>16</v>
      </c>
      <c r="H38" s="12">
        <f t="shared" si="14"/>
        <v>15.57</v>
      </c>
      <c r="I38" s="12">
        <v>249</v>
      </c>
      <c r="J38" s="11">
        <v>0</v>
      </c>
      <c r="K38" s="12">
        <v>16</v>
      </c>
      <c r="L38" s="12">
        <f t="shared" si="15"/>
        <v>12.57</v>
      </c>
      <c r="M38" s="12">
        <v>201</v>
      </c>
      <c r="N38" s="11">
        <v>0</v>
      </c>
      <c r="O38" s="12">
        <v>16</v>
      </c>
      <c r="P38" s="12">
        <f t="shared" si="16"/>
        <v>9.379999999999999</v>
      </c>
      <c r="Q38" s="12">
        <v>150</v>
      </c>
      <c r="R38" s="11">
        <v>0</v>
      </c>
      <c r="S38" s="12">
        <v>16</v>
      </c>
      <c r="T38" s="12">
        <f t="shared" si="17"/>
        <v>6.1899999999999995</v>
      </c>
      <c r="U38" s="12">
        <v>99</v>
      </c>
      <c r="V38" s="11">
        <v>0</v>
      </c>
      <c r="W38" s="12">
        <v>16</v>
      </c>
      <c r="X38" s="12">
        <f t="shared" si="10"/>
        <v>3.19</v>
      </c>
      <c r="Y38" s="12">
        <v>51</v>
      </c>
      <c r="Z38" s="5">
        <v>0</v>
      </c>
    </row>
    <row r="39" spans="1:26" ht="18.75" x14ac:dyDescent="0.25">
      <c r="A39" s="5">
        <v>-1</v>
      </c>
      <c r="B39" s="11">
        <v>0</v>
      </c>
      <c r="C39" s="12">
        <v>16</v>
      </c>
      <c r="D39" s="12">
        <f t="shared" ref="D39:D66" si="18">ROUNDUP(E39/C39,2)</f>
        <v>18.75</v>
      </c>
      <c r="E39" s="12">
        <v>300</v>
      </c>
      <c r="F39" s="11">
        <v>0</v>
      </c>
      <c r="G39" s="12">
        <v>16</v>
      </c>
      <c r="H39" s="12">
        <f t="shared" si="14"/>
        <v>15.57</v>
      </c>
      <c r="I39" s="12">
        <v>249</v>
      </c>
      <c r="J39" s="11">
        <v>0</v>
      </c>
      <c r="K39" s="12">
        <v>16</v>
      </c>
      <c r="L39" s="12">
        <f t="shared" si="15"/>
        <v>12.57</v>
      </c>
      <c r="M39" s="12">
        <v>201</v>
      </c>
      <c r="N39" s="11">
        <v>0</v>
      </c>
      <c r="O39" s="12">
        <v>16</v>
      </c>
      <c r="P39" s="12">
        <f t="shared" si="16"/>
        <v>9.379999999999999</v>
      </c>
      <c r="Q39" s="12">
        <v>150</v>
      </c>
      <c r="R39" s="11">
        <v>0</v>
      </c>
      <c r="S39" s="12">
        <v>16</v>
      </c>
      <c r="T39" s="12">
        <f t="shared" si="17"/>
        <v>6.1899999999999995</v>
      </c>
      <c r="U39" s="12">
        <v>99</v>
      </c>
      <c r="V39" s="11">
        <v>0</v>
      </c>
      <c r="W39" s="12">
        <v>16</v>
      </c>
      <c r="X39" s="12">
        <f t="shared" si="10"/>
        <v>3.19</v>
      </c>
      <c r="Y39" s="12">
        <v>51</v>
      </c>
      <c r="Z39" s="5">
        <v>-1</v>
      </c>
    </row>
    <row r="40" spans="1:26" ht="18.75" x14ac:dyDescent="0.25">
      <c r="A40" s="5">
        <v>-2</v>
      </c>
      <c r="B40" s="11">
        <v>0</v>
      </c>
      <c r="C40" s="12">
        <v>16</v>
      </c>
      <c r="D40" s="12">
        <f t="shared" si="18"/>
        <v>18.75</v>
      </c>
      <c r="E40" s="12">
        <v>300</v>
      </c>
      <c r="F40" s="11">
        <v>0</v>
      </c>
      <c r="G40" s="12">
        <v>16</v>
      </c>
      <c r="H40" s="12">
        <f t="shared" si="14"/>
        <v>15.57</v>
      </c>
      <c r="I40" s="12">
        <v>249</v>
      </c>
      <c r="J40" s="11">
        <v>0</v>
      </c>
      <c r="K40" s="12">
        <v>16</v>
      </c>
      <c r="L40" s="12">
        <f t="shared" si="15"/>
        <v>12.57</v>
      </c>
      <c r="M40" s="12">
        <v>201</v>
      </c>
      <c r="N40" s="11">
        <v>0</v>
      </c>
      <c r="O40" s="12">
        <v>16</v>
      </c>
      <c r="P40" s="12">
        <f t="shared" si="16"/>
        <v>9.379999999999999</v>
      </c>
      <c r="Q40" s="12">
        <v>150</v>
      </c>
      <c r="R40" s="11">
        <v>0</v>
      </c>
      <c r="S40" s="12">
        <v>16</v>
      </c>
      <c r="T40" s="12">
        <f t="shared" si="17"/>
        <v>6.1899999999999995</v>
      </c>
      <c r="U40" s="12">
        <v>99</v>
      </c>
      <c r="V40" s="11">
        <v>0</v>
      </c>
      <c r="W40" s="12">
        <v>16</v>
      </c>
      <c r="X40" s="12">
        <f t="shared" si="10"/>
        <v>3.19</v>
      </c>
      <c r="Y40" s="12">
        <v>51</v>
      </c>
      <c r="Z40" s="5">
        <v>-2</v>
      </c>
    </row>
    <row r="41" spans="1:26" ht="18.75" x14ac:dyDescent="0.25">
      <c r="A41" s="5">
        <v>-3</v>
      </c>
      <c r="B41" s="11">
        <v>0</v>
      </c>
      <c r="C41" s="12">
        <v>16</v>
      </c>
      <c r="D41" s="12">
        <f t="shared" si="18"/>
        <v>18.75</v>
      </c>
      <c r="E41" s="12">
        <v>300</v>
      </c>
      <c r="F41" s="11">
        <v>0</v>
      </c>
      <c r="G41" s="12">
        <v>16</v>
      </c>
      <c r="H41" s="12">
        <f t="shared" si="14"/>
        <v>15.57</v>
      </c>
      <c r="I41" s="12">
        <v>249</v>
      </c>
      <c r="J41" s="11">
        <v>0</v>
      </c>
      <c r="K41" s="12">
        <v>16</v>
      </c>
      <c r="L41" s="12">
        <f t="shared" si="15"/>
        <v>12.57</v>
      </c>
      <c r="M41" s="12">
        <v>201</v>
      </c>
      <c r="N41" s="11">
        <v>0</v>
      </c>
      <c r="O41" s="12">
        <v>16</v>
      </c>
      <c r="P41" s="12">
        <f t="shared" si="16"/>
        <v>9.379999999999999</v>
      </c>
      <c r="Q41" s="12">
        <v>150</v>
      </c>
      <c r="R41" s="11">
        <v>0</v>
      </c>
      <c r="S41" s="12">
        <v>16</v>
      </c>
      <c r="T41" s="12">
        <f t="shared" si="17"/>
        <v>6.1899999999999995</v>
      </c>
      <c r="U41" s="12">
        <v>99</v>
      </c>
      <c r="V41" s="11">
        <v>0</v>
      </c>
      <c r="W41" s="12">
        <v>16</v>
      </c>
      <c r="X41" s="12">
        <f t="shared" si="10"/>
        <v>3.19</v>
      </c>
      <c r="Y41" s="12">
        <v>51</v>
      </c>
      <c r="Z41" s="5">
        <v>-3</v>
      </c>
    </row>
    <row r="42" spans="1:26" ht="18.75" x14ac:dyDescent="0.25">
      <c r="A42" s="5">
        <v>-4</v>
      </c>
      <c r="B42" s="11">
        <v>0</v>
      </c>
      <c r="C42" s="12">
        <v>16</v>
      </c>
      <c r="D42" s="12">
        <f t="shared" si="18"/>
        <v>18.75</v>
      </c>
      <c r="E42" s="12">
        <v>300</v>
      </c>
      <c r="F42" s="11">
        <v>0</v>
      </c>
      <c r="G42" s="12">
        <v>16</v>
      </c>
      <c r="H42" s="12">
        <f t="shared" si="14"/>
        <v>15.57</v>
      </c>
      <c r="I42" s="12">
        <v>249</v>
      </c>
      <c r="J42" s="11">
        <v>0</v>
      </c>
      <c r="K42" s="12">
        <v>16</v>
      </c>
      <c r="L42" s="12">
        <f t="shared" si="15"/>
        <v>12.57</v>
      </c>
      <c r="M42" s="12">
        <v>201</v>
      </c>
      <c r="N42" s="11">
        <v>0</v>
      </c>
      <c r="O42" s="12">
        <v>16</v>
      </c>
      <c r="P42" s="12">
        <f t="shared" si="16"/>
        <v>9.379999999999999</v>
      </c>
      <c r="Q42" s="12">
        <v>150</v>
      </c>
      <c r="R42" s="11">
        <v>0</v>
      </c>
      <c r="S42" s="12">
        <v>16</v>
      </c>
      <c r="T42" s="12">
        <f t="shared" si="17"/>
        <v>6.1899999999999995</v>
      </c>
      <c r="U42" s="12">
        <v>99</v>
      </c>
      <c r="V42" s="11">
        <v>0</v>
      </c>
      <c r="W42" s="12">
        <v>16</v>
      </c>
      <c r="X42" s="12">
        <f t="shared" si="10"/>
        <v>3.19</v>
      </c>
      <c r="Y42" s="12">
        <v>51</v>
      </c>
      <c r="Z42" s="5">
        <v>-4</v>
      </c>
    </row>
    <row r="43" spans="1:26" ht="18.75" x14ac:dyDescent="0.25">
      <c r="A43" s="5">
        <v>-5</v>
      </c>
      <c r="B43" s="11">
        <v>0</v>
      </c>
      <c r="C43" s="12">
        <v>16</v>
      </c>
      <c r="D43" s="12">
        <f t="shared" si="18"/>
        <v>18.75</v>
      </c>
      <c r="E43" s="12">
        <v>300</v>
      </c>
      <c r="F43" s="11">
        <v>0</v>
      </c>
      <c r="G43" s="12">
        <v>16</v>
      </c>
      <c r="H43" s="12">
        <f t="shared" si="14"/>
        <v>15.57</v>
      </c>
      <c r="I43" s="12">
        <v>249</v>
      </c>
      <c r="J43" s="11">
        <v>0</v>
      </c>
      <c r="K43" s="12">
        <v>16</v>
      </c>
      <c r="L43" s="12">
        <f t="shared" si="15"/>
        <v>12.57</v>
      </c>
      <c r="M43" s="12">
        <v>201</v>
      </c>
      <c r="N43" s="11">
        <v>0</v>
      </c>
      <c r="O43" s="12">
        <v>16</v>
      </c>
      <c r="P43" s="12">
        <f t="shared" si="16"/>
        <v>9.379999999999999</v>
      </c>
      <c r="Q43" s="12">
        <v>150</v>
      </c>
      <c r="R43" s="11">
        <v>0</v>
      </c>
      <c r="S43" s="12">
        <v>16</v>
      </c>
      <c r="T43" s="12">
        <f t="shared" si="17"/>
        <v>6.1899999999999995</v>
      </c>
      <c r="U43" s="12">
        <v>99</v>
      </c>
      <c r="V43" s="11">
        <v>0</v>
      </c>
      <c r="W43" s="12">
        <v>16</v>
      </c>
      <c r="X43" s="12">
        <f t="shared" si="10"/>
        <v>3.19</v>
      </c>
      <c r="Y43" s="12">
        <v>51</v>
      </c>
      <c r="Z43" s="5">
        <v>-5</v>
      </c>
    </row>
    <row r="44" spans="1:26" ht="18.75" x14ac:dyDescent="0.25">
      <c r="A44" s="5">
        <v>-6</v>
      </c>
      <c r="B44" s="11">
        <v>0</v>
      </c>
      <c r="C44" s="12">
        <v>16</v>
      </c>
      <c r="D44" s="12">
        <f t="shared" si="18"/>
        <v>18.75</v>
      </c>
      <c r="E44" s="12">
        <v>300</v>
      </c>
      <c r="F44" s="11">
        <v>0</v>
      </c>
      <c r="G44" s="12">
        <v>16</v>
      </c>
      <c r="H44" s="12">
        <f t="shared" si="14"/>
        <v>15.57</v>
      </c>
      <c r="I44" s="12">
        <v>249</v>
      </c>
      <c r="J44" s="11">
        <v>0</v>
      </c>
      <c r="K44" s="12">
        <v>16</v>
      </c>
      <c r="L44" s="12">
        <f t="shared" si="15"/>
        <v>12.57</v>
      </c>
      <c r="M44" s="12">
        <v>201</v>
      </c>
      <c r="N44" s="11">
        <v>0</v>
      </c>
      <c r="O44" s="12">
        <v>16</v>
      </c>
      <c r="P44" s="12">
        <f t="shared" si="16"/>
        <v>9.379999999999999</v>
      </c>
      <c r="Q44" s="12">
        <v>150</v>
      </c>
      <c r="R44" s="11">
        <v>0</v>
      </c>
      <c r="S44" s="12">
        <v>16</v>
      </c>
      <c r="T44" s="12">
        <f t="shared" si="17"/>
        <v>6.1899999999999995</v>
      </c>
      <c r="U44" s="12">
        <v>99</v>
      </c>
      <c r="V44" s="11">
        <v>0</v>
      </c>
      <c r="W44" s="12">
        <v>16</v>
      </c>
      <c r="X44" s="12">
        <f t="shared" si="10"/>
        <v>3.19</v>
      </c>
      <c r="Y44" s="12">
        <v>51</v>
      </c>
      <c r="Z44" s="5">
        <v>-6</v>
      </c>
    </row>
    <row r="45" spans="1:26" ht="18.75" x14ac:dyDescent="0.25">
      <c r="A45" s="5">
        <v>-7</v>
      </c>
      <c r="B45" s="11">
        <v>0</v>
      </c>
      <c r="C45" s="12">
        <v>16</v>
      </c>
      <c r="D45" s="12">
        <f t="shared" si="18"/>
        <v>18.75</v>
      </c>
      <c r="E45" s="12">
        <v>300</v>
      </c>
      <c r="F45" s="11">
        <v>0</v>
      </c>
      <c r="G45" s="12">
        <v>16</v>
      </c>
      <c r="H45" s="12">
        <f t="shared" si="14"/>
        <v>15.57</v>
      </c>
      <c r="I45" s="12">
        <v>249</v>
      </c>
      <c r="J45" s="11">
        <v>0</v>
      </c>
      <c r="K45" s="12">
        <v>16</v>
      </c>
      <c r="L45" s="12">
        <f t="shared" si="15"/>
        <v>12.57</v>
      </c>
      <c r="M45" s="12">
        <v>201</v>
      </c>
      <c r="N45" s="11">
        <v>0</v>
      </c>
      <c r="O45" s="12">
        <v>16</v>
      </c>
      <c r="P45" s="12">
        <f t="shared" si="16"/>
        <v>9.379999999999999</v>
      </c>
      <c r="Q45" s="12">
        <v>150</v>
      </c>
      <c r="R45" s="11">
        <v>0</v>
      </c>
      <c r="S45" s="12">
        <v>16</v>
      </c>
      <c r="T45" s="12">
        <f t="shared" si="17"/>
        <v>6.1899999999999995</v>
      </c>
      <c r="U45" s="12">
        <v>99</v>
      </c>
      <c r="V45" s="11">
        <v>0</v>
      </c>
      <c r="W45" s="12">
        <v>16</v>
      </c>
      <c r="X45" s="12">
        <f t="shared" si="10"/>
        <v>3.19</v>
      </c>
      <c r="Y45" s="12">
        <v>51</v>
      </c>
      <c r="Z45" s="5">
        <v>-7</v>
      </c>
    </row>
    <row r="46" spans="1:26" ht="18.75" x14ac:dyDescent="0.25">
      <c r="A46" s="5">
        <v>-8</v>
      </c>
      <c r="B46" s="11">
        <v>0</v>
      </c>
      <c r="C46" s="12">
        <v>16</v>
      </c>
      <c r="D46" s="12">
        <f t="shared" si="18"/>
        <v>18.75</v>
      </c>
      <c r="E46" s="12">
        <v>300</v>
      </c>
      <c r="F46" s="11">
        <v>0</v>
      </c>
      <c r="G46" s="12">
        <v>16</v>
      </c>
      <c r="H46" s="12">
        <f t="shared" si="14"/>
        <v>15.57</v>
      </c>
      <c r="I46" s="12">
        <v>249</v>
      </c>
      <c r="J46" s="11">
        <v>0</v>
      </c>
      <c r="K46" s="12">
        <v>16</v>
      </c>
      <c r="L46" s="12">
        <f t="shared" si="15"/>
        <v>12.57</v>
      </c>
      <c r="M46" s="12">
        <v>201</v>
      </c>
      <c r="N46" s="11">
        <v>0</v>
      </c>
      <c r="O46" s="12">
        <v>16</v>
      </c>
      <c r="P46" s="12">
        <f t="shared" si="16"/>
        <v>9.379999999999999</v>
      </c>
      <c r="Q46" s="12">
        <v>150</v>
      </c>
      <c r="R46" s="11">
        <v>0</v>
      </c>
      <c r="S46" s="12">
        <v>16</v>
      </c>
      <c r="T46" s="12">
        <f t="shared" si="17"/>
        <v>6.1899999999999995</v>
      </c>
      <c r="U46" s="12">
        <v>99</v>
      </c>
      <c r="V46" s="11">
        <v>0</v>
      </c>
      <c r="W46" s="12">
        <v>16</v>
      </c>
      <c r="X46" s="12">
        <f t="shared" si="10"/>
        <v>3.19</v>
      </c>
      <c r="Y46" s="12">
        <v>51</v>
      </c>
      <c r="Z46" s="5">
        <v>-8</v>
      </c>
    </row>
    <row r="47" spans="1:26" ht="18.75" x14ac:dyDescent="0.25">
      <c r="A47" s="5">
        <v>-9</v>
      </c>
      <c r="B47" s="11">
        <v>0</v>
      </c>
      <c r="C47" s="12">
        <v>16</v>
      </c>
      <c r="D47" s="12">
        <f t="shared" si="18"/>
        <v>18.75</v>
      </c>
      <c r="E47" s="12">
        <v>300</v>
      </c>
      <c r="F47" s="11">
        <v>0</v>
      </c>
      <c r="G47" s="12">
        <v>16</v>
      </c>
      <c r="H47" s="12">
        <f t="shared" si="14"/>
        <v>15.57</v>
      </c>
      <c r="I47" s="12">
        <v>249</v>
      </c>
      <c r="J47" s="11">
        <v>0</v>
      </c>
      <c r="K47" s="12">
        <v>16</v>
      </c>
      <c r="L47" s="12">
        <f t="shared" si="15"/>
        <v>12.57</v>
      </c>
      <c r="M47" s="12">
        <v>201</v>
      </c>
      <c r="N47" s="11">
        <v>0</v>
      </c>
      <c r="O47" s="12">
        <v>16</v>
      </c>
      <c r="P47" s="12">
        <f t="shared" si="16"/>
        <v>9.379999999999999</v>
      </c>
      <c r="Q47" s="12">
        <v>150</v>
      </c>
      <c r="R47" s="11">
        <v>0</v>
      </c>
      <c r="S47" s="12">
        <v>16</v>
      </c>
      <c r="T47" s="12">
        <f t="shared" si="17"/>
        <v>6.1899999999999995</v>
      </c>
      <c r="U47" s="12">
        <v>99</v>
      </c>
      <c r="V47" s="11">
        <v>0</v>
      </c>
      <c r="W47" s="12">
        <v>16</v>
      </c>
      <c r="X47" s="12">
        <f t="shared" si="10"/>
        <v>3.19</v>
      </c>
      <c r="Y47" s="12">
        <v>51</v>
      </c>
      <c r="Z47" s="5">
        <v>-9</v>
      </c>
    </row>
    <row r="48" spans="1:26" ht="18.75" x14ac:dyDescent="0.25">
      <c r="A48" s="5">
        <v>-10</v>
      </c>
      <c r="B48" s="11">
        <v>0</v>
      </c>
      <c r="C48" s="12">
        <v>16</v>
      </c>
      <c r="D48" s="12">
        <f t="shared" si="18"/>
        <v>18.75</v>
      </c>
      <c r="E48" s="12">
        <v>300</v>
      </c>
      <c r="F48" s="11">
        <v>0</v>
      </c>
      <c r="G48" s="12">
        <v>16</v>
      </c>
      <c r="H48" s="12">
        <f t="shared" si="14"/>
        <v>15.57</v>
      </c>
      <c r="I48" s="12">
        <v>249</v>
      </c>
      <c r="J48" s="11">
        <v>0</v>
      </c>
      <c r="K48" s="12">
        <v>16</v>
      </c>
      <c r="L48" s="12">
        <f t="shared" si="15"/>
        <v>12.57</v>
      </c>
      <c r="M48" s="12">
        <v>201</v>
      </c>
      <c r="N48" s="11">
        <v>0</v>
      </c>
      <c r="O48" s="12">
        <v>16</v>
      </c>
      <c r="P48" s="12">
        <f t="shared" si="16"/>
        <v>9.379999999999999</v>
      </c>
      <c r="Q48" s="12">
        <v>150</v>
      </c>
      <c r="R48" s="11">
        <v>0</v>
      </c>
      <c r="S48" s="12">
        <v>16</v>
      </c>
      <c r="T48" s="12">
        <f t="shared" si="17"/>
        <v>6.1899999999999995</v>
      </c>
      <c r="U48" s="12">
        <v>99</v>
      </c>
      <c r="V48" s="11">
        <v>0</v>
      </c>
      <c r="W48" s="12">
        <v>16</v>
      </c>
      <c r="X48" s="12">
        <f t="shared" si="10"/>
        <v>3.19</v>
      </c>
      <c r="Y48" s="12">
        <v>51</v>
      </c>
      <c r="Z48" s="5">
        <v>-10</v>
      </c>
    </row>
    <row r="49" spans="1:26" ht="18.75" x14ac:dyDescent="0.25">
      <c r="A49" s="5">
        <v>-11</v>
      </c>
      <c r="B49" s="11">
        <v>0</v>
      </c>
      <c r="C49" s="12">
        <v>16</v>
      </c>
      <c r="D49" s="12">
        <f t="shared" si="18"/>
        <v>18.75</v>
      </c>
      <c r="E49" s="12">
        <v>300</v>
      </c>
      <c r="F49" s="11">
        <v>0</v>
      </c>
      <c r="G49" s="12">
        <v>16</v>
      </c>
      <c r="H49" s="12">
        <f t="shared" si="14"/>
        <v>15.57</v>
      </c>
      <c r="I49" s="12">
        <v>249</v>
      </c>
      <c r="J49" s="11">
        <v>0</v>
      </c>
      <c r="K49" s="12">
        <v>16</v>
      </c>
      <c r="L49" s="12">
        <f t="shared" si="15"/>
        <v>12.57</v>
      </c>
      <c r="M49" s="12">
        <v>201</v>
      </c>
      <c r="N49" s="11">
        <v>0</v>
      </c>
      <c r="O49" s="12">
        <v>16</v>
      </c>
      <c r="P49" s="12">
        <f t="shared" si="16"/>
        <v>9.379999999999999</v>
      </c>
      <c r="Q49" s="12">
        <v>150</v>
      </c>
      <c r="R49" s="11">
        <v>0</v>
      </c>
      <c r="S49" s="12">
        <v>16</v>
      </c>
      <c r="T49" s="12">
        <f t="shared" si="17"/>
        <v>6.1899999999999995</v>
      </c>
      <c r="U49" s="12">
        <v>99</v>
      </c>
      <c r="V49" s="11">
        <v>0</v>
      </c>
      <c r="W49" s="12">
        <v>16</v>
      </c>
      <c r="X49" s="12">
        <f t="shared" si="10"/>
        <v>3.19</v>
      </c>
      <c r="Y49" s="12">
        <v>51</v>
      </c>
      <c r="Z49" s="5">
        <v>-11</v>
      </c>
    </row>
    <row r="50" spans="1:26" ht="18.75" x14ac:dyDescent="0.25">
      <c r="A50" s="5">
        <v>-12</v>
      </c>
      <c r="B50" s="11">
        <v>0</v>
      </c>
      <c r="C50" s="12">
        <v>16</v>
      </c>
      <c r="D50" s="12">
        <f t="shared" si="18"/>
        <v>18.75</v>
      </c>
      <c r="E50" s="12">
        <v>300</v>
      </c>
      <c r="F50" s="11">
        <v>0</v>
      </c>
      <c r="G50" s="12">
        <v>16</v>
      </c>
      <c r="H50" s="12">
        <f t="shared" si="14"/>
        <v>15.57</v>
      </c>
      <c r="I50" s="12">
        <v>249</v>
      </c>
      <c r="J50" s="11">
        <v>0</v>
      </c>
      <c r="K50" s="12">
        <v>16</v>
      </c>
      <c r="L50" s="12">
        <f t="shared" si="15"/>
        <v>12.57</v>
      </c>
      <c r="M50" s="12">
        <v>201</v>
      </c>
      <c r="N50" s="11">
        <v>0</v>
      </c>
      <c r="O50" s="12">
        <v>16</v>
      </c>
      <c r="P50" s="12">
        <f t="shared" si="16"/>
        <v>9.379999999999999</v>
      </c>
      <c r="Q50" s="12">
        <v>150</v>
      </c>
      <c r="R50" s="11">
        <v>0</v>
      </c>
      <c r="S50" s="12">
        <v>16</v>
      </c>
      <c r="T50" s="12">
        <f t="shared" si="17"/>
        <v>6.1899999999999995</v>
      </c>
      <c r="U50" s="12">
        <v>99</v>
      </c>
      <c r="V50" s="11">
        <v>0</v>
      </c>
      <c r="W50" s="12">
        <v>16</v>
      </c>
      <c r="X50" s="12">
        <f t="shared" si="10"/>
        <v>3.19</v>
      </c>
      <c r="Y50" s="12">
        <v>51</v>
      </c>
      <c r="Z50" s="5">
        <v>-12</v>
      </c>
    </row>
    <row r="51" spans="1:26" ht="18.75" x14ac:dyDescent="0.25">
      <c r="A51" s="5">
        <v>-13</v>
      </c>
      <c r="B51" s="11">
        <v>0</v>
      </c>
      <c r="C51" s="12">
        <v>16</v>
      </c>
      <c r="D51" s="12">
        <f t="shared" si="18"/>
        <v>18.75</v>
      </c>
      <c r="E51" s="12">
        <v>300</v>
      </c>
      <c r="F51" s="11">
        <v>0</v>
      </c>
      <c r="G51" s="12">
        <v>16</v>
      </c>
      <c r="H51" s="12">
        <f t="shared" si="14"/>
        <v>15.57</v>
      </c>
      <c r="I51" s="12">
        <v>249</v>
      </c>
      <c r="J51" s="11">
        <v>0</v>
      </c>
      <c r="K51" s="12">
        <v>16</v>
      </c>
      <c r="L51" s="12">
        <f t="shared" si="15"/>
        <v>12.57</v>
      </c>
      <c r="M51" s="12">
        <v>201</v>
      </c>
      <c r="N51" s="11">
        <v>0</v>
      </c>
      <c r="O51" s="12">
        <v>16</v>
      </c>
      <c r="P51" s="12">
        <f t="shared" si="16"/>
        <v>9.379999999999999</v>
      </c>
      <c r="Q51" s="12">
        <v>150</v>
      </c>
      <c r="R51" s="11">
        <v>0</v>
      </c>
      <c r="S51" s="12">
        <v>16</v>
      </c>
      <c r="T51" s="12">
        <f t="shared" si="17"/>
        <v>6.1899999999999995</v>
      </c>
      <c r="U51" s="12">
        <v>99</v>
      </c>
      <c r="V51" s="11">
        <v>0</v>
      </c>
      <c r="W51" s="12">
        <v>16</v>
      </c>
      <c r="X51" s="12">
        <f t="shared" si="10"/>
        <v>3.19</v>
      </c>
      <c r="Y51" s="12">
        <v>51</v>
      </c>
      <c r="Z51" s="5">
        <v>-13</v>
      </c>
    </row>
    <row r="52" spans="1:26" ht="18.75" x14ac:dyDescent="0.25">
      <c r="A52" s="5">
        <v>-14</v>
      </c>
      <c r="B52" s="11">
        <v>0</v>
      </c>
      <c r="C52" s="12">
        <v>16</v>
      </c>
      <c r="D52" s="12">
        <f t="shared" si="18"/>
        <v>18.75</v>
      </c>
      <c r="E52" s="12">
        <v>300</v>
      </c>
      <c r="F52" s="11">
        <v>0</v>
      </c>
      <c r="G52" s="12">
        <v>16</v>
      </c>
      <c r="H52" s="12">
        <f t="shared" si="14"/>
        <v>15.57</v>
      </c>
      <c r="I52" s="12">
        <v>249</v>
      </c>
      <c r="J52" s="11">
        <v>0</v>
      </c>
      <c r="K52" s="12">
        <v>16</v>
      </c>
      <c r="L52" s="12">
        <f t="shared" si="15"/>
        <v>12.57</v>
      </c>
      <c r="M52" s="12">
        <v>201</v>
      </c>
      <c r="N52" s="11">
        <v>0</v>
      </c>
      <c r="O52" s="12">
        <v>16</v>
      </c>
      <c r="P52" s="12">
        <f t="shared" si="16"/>
        <v>9.379999999999999</v>
      </c>
      <c r="Q52" s="12">
        <v>150</v>
      </c>
      <c r="R52" s="11">
        <v>0</v>
      </c>
      <c r="S52" s="12">
        <v>16</v>
      </c>
      <c r="T52" s="12">
        <f t="shared" si="17"/>
        <v>6.1899999999999995</v>
      </c>
      <c r="U52" s="12">
        <v>99</v>
      </c>
      <c r="V52" s="11">
        <v>0</v>
      </c>
      <c r="W52" s="12">
        <v>16</v>
      </c>
      <c r="X52" s="12">
        <f t="shared" si="10"/>
        <v>3.19</v>
      </c>
      <c r="Y52" s="12">
        <v>51</v>
      </c>
      <c r="Z52" s="5">
        <v>-14</v>
      </c>
    </row>
    <row r="53" spans="1:26" ht="18.75" x14ac:dyDescent="0.25">
      <c r="A53" s="5">
        <v>-15</v>
      </c>
      <c r="B53" s="11">
        <v>0</v>
      </c>
      <c r="C53" s="12">
        <v>16</v>
      </c>
      <c r="D53" s="12">
        <f t="shared" si="18"/>
        <v>18.75</v>
      </c>
      <c r="E53" s="12">
        <v>300</v>
      </c>
      <c r="F53" s="11">
        <v>0</v>
      </c>
      <c r="G53" s="12">
        <v>16</v>
      </c>
      <c r="H53" s="12">
        <f t="shared" si="14"/>
        <v>15.57</v>
      </c>
      <c r="I53" s="12">
        <v>249</v>
      </c>
      <c r="J53" s="11">
        <v>0</v>
      </c>
      <c r="K53" s="12">
        <v>16</v>
      </c>
      <c r="L53" s="12">
        <f t="shared" si="15"/>
        <v>12.57</v>
      </c>
      <c r="M53" s="12">
        <v>201</v>
      </c>
      <c r="N53" s="11">
        <v>0</v>
      </c>
      <c r="O53" s="12">
        <v>16</v>
      </c>
      <c r="P53" s="12">
        <f t="shared" si="16"/>
        <v>9.379999999999999</v>
      </c>
      <c r="Q53" s="12">
        <v>150</v>
      </c>
      <c r="R53" s="11">
        <v>0</v>
      </c>
      <c r="S53" s="12">
        <v>16</v>
      </c>
      <c r="T53" s="12">
        <f t="shared" si="17"/>
        <v>6.1899999999999995</v>
      </c>
      <c r="U53" s="12">
        <v>99</v>
      </c>
      <c r="V53" s="11">
        <v>0</v>
      </c>
      <c r="W53" s="12">
        <v>16</v>
      </c>
      <c r="X53" s="12">
        <f t="shared" si="10"/>
        <v>3.19</v>
      </c>
      <c r="Y53" s="12">
        <v>51</v>
      </c>
      <c r="Z53" s="5">
        <v>-15</v>
      </c>
    </row>
    <row r="54" spans="1:26" ht="18.75" x14ac:dyDescent="0.25">
      <c r="A54" s="5">
        <v>-16</v>
      </c>
      <c r="B54" s="11">
        <v>0</v>
      </c>
      <c r="C54" s="12">
        <v>16</v>
      </c>
      <c r="D54" s="12">
        <f t="shared" si="18"/>
        <v>18.75</v>
      </c>
      <c r="E54" s="12">
        <v>300</v>
      </c>
      <c r="F54" s="11">
        <v>0</v>
      </c>
      <c r="G54" s="12">
        <v>16</v>
      </c>
      <c r="H54" s="12">
        <f t="shared" si="14"/>
        <v>15.57</v>
      </c>
      <c r="I54" s="12">
        <v>249</v>
      </c>
      <c r="J54" s="11">
        <v>0</v>
      </c>
      <c r="K54" s="12">
        <v>16</v>
      </c>
      <c r="L54" s="12">
        <f t="shared" si="15"/>
        <v>12.57</v>
      </c>
      <c r="M54" s="12">
        <v>201</v>
      </c>
      <c r="N54" s="11">
        <v>0</v>
      </c>
      <c r="O54" s="12">
        <v>16</v>
      </c>
      <c r="P54" s="12">
        <f t="shared" si="16"/>
        <v>9.379999999999999</v>
      </c>
      <c r="Q54" s="12">
        <v>150</v>
      </c>
      <c r="R54" s="11">
        <v>0</v>
      </c>
      <c r="S54" s="12">
        <v>16</v>
      </c>
      <c r="T54" s="12">
        <f t="shared" si="17"/>
        <v>6.1899999999999995</v>
      </c>
      <c r="U54" s="12">
        <v>99</v>
      </c>
      <c r="V54" s="11">
        <v>0</v>
      </c>
      <c r="W54" s="12">
        <v>16</v>
      </c>
      <c r="X54" s="12">
        <f t="shared" si="10"/>
        <v>3.19</v>
      </c>
      <c r="Y54" s="12">
        <v>51</v>
      </c>
      <c r="Z54" s="5">
        <v>-16</v>
      </c>
    </row>
    <row r="55" spans="1:26" ht="18.75" x14ac:dyDescent="0.25">
      <c r="A55" s="5">
        <v>-17</v>
      </c>
      <c r="B55" s="11">
        <v>0</v>
      </c>
      <c r="C55" s="12">
        <v>16</v>
      </c>
      <c r="D55" s="12">
        <f t="shared" si="18"/>
        <v>18.75</v>
      </c>
      <c r="E55" s="12">
        <v>300</v>
      </c>
      <c r="F55" s="11">
        <v>0</v>
      </c>
      <c r="G55" s="12">
        <v>16</v>
      </c>
      <c r="H55" s="12">
        <f t="shared" si="14"/>
        <v>15.57</v>
      </c>
      <c r="I55" s="12">
        <v>249</v>
      </c>
      <c r="J55" s="11">
        <v>0</v>
      </c>
      <c r="K55" s="12">
        <v>16</v>
      </c>
      <c r="L55" s="12">
        <f t="shared" si="15"/>
        <v>12.57</v>
      </c>
      <c r="M55" s="12">
        <v>201</v>
      </c>
      <c r="N55" s="11">
        <v>0</v>
      </c>
      <c r="O55" s="12">
        <v>16</v>
      </c>
      <c r="P55" s="12">
        <f t="shared" si="16"/>
        <v>9.379999999999999</v>
      </c>
      <c r="Q55" s="12">
        <v>150</v>
      </c>
      <c r="R55" s="11">
        <v>0</v>
      </c>
      <c r="S55" s="12">
        <v>16</v>
      </c>
      <c r="T55" s="12">
        <f t="shared" si="17"/>
        <v>6.1899999999999995</v>
      </c>
      <c r="U55" s="12">
        <v>99</v>
      </c>
      <c r="V55" s="11">
        <v>0</v>
      </c>
      <c r="W55" s="12">
        <v>16</v>
      </c>
      <c r="X55" s="12">
        <f t="shared" si="10"/>
        <v>3.19</v>
      </c>
      <c r="Y55" s="12">
        <v>51</v>
      </c>
      <c r="Z55" s="5">
        <v>-17</v>
      </c>
    </row>
    <row r="56" spans="1:26" ht="18.75" x14ac:dyDescent="0.25">
      <c r="A56" s="5">
        <v>-18</v>
      </c>
      <c r="B56" s="11">
        <v>0</v>
      </c>
      <c r="C56" s="12">
        <v>16</v>
      </c>
      <c r="D56" s="12">
        <f t="shared" si="18"/>
        <v>18.75</v>
      </c>
      <c r="E56" s="12">
        <v>300</v>
      </c>
      <c r="F56" s="11">
        <v>0</v>
      </c>
      <c r="G56" s="12">
        <v>16</v>
      </c>
      <c r="H56" s="12">
        <f t="shared" si="14"/>
        <v>15.57</v>
      </c>
      <c r="I56" s="12">
        <v>249</v>
      </c>
      <c r="J56" s="11">
        <v>0</v>
      </c>
      <c r="K56" s="12">
        <v>16</v>
      </c>
      <c r="L56" s="12">
        <f t="shared" si="15"/>
        <v>12.57</v>
      </c>
      <c r="M56" s="12">
        <v>201</v>
      </c>
      <c r="N56" s="11">
        <v>0</v>
      </c>
      <c r="O56" s="12">
        <v>16</v>
      </c>
      <c r="P56" s="12">
        <f t="shared" si="16"/>
        <v>9.379999999999999</v>
      </c>
      <c r="Q56" s="12">
        <v>150</v>
      </c>
      <c r="R56" s="11">
        <v>0</v>
      </c>
      <c r="S56" s="12">
        <v>16</v>
      </c>
      <c r="T56" s="12">
        <f t="shared" si="17"/>
        <v>6.1899999999999995</v>
      </c>
      <c r="U56" s="12">
        <v>99</v>
      </c>
      <c r="V56" s="11">
        <v>0</v>
      </c>
      <c r="W56" s="12">
        <v>16</v>
      </c>
      <c r="X56" s="12">
        <f t="shared" si="10"/>
        <v>3.19</v>
      </c>
      <c r="Y56" s="12">
        <v>51</v>
      </c>
      <c r="Z56" s="5">
        <v>-18</v>
      </c>
    </row>
    <row r="57" spans="1:26" ht="18.75" x14ac:dyDescent="0.25">
      <c r="A57" s="5">
        <v>-19</v>
      </c>
      <c r="B57" s="11">
        <v>0</v>
      </c>
      <c r="C57" s="12">
        <v>16</v>
      </c>
      <c r="D57" s="12">
        <f t="shared" si="18"/>
        <v>18.75</v>
      </c>
      <c r="E57" s="12">
        <v>300</v>
      </c>
      <c r="F57" s="11">
        <v>0</v>
      </c>
      <c r="G57" s="12">
        <v>16</v>
      </c>
      <c r="H57" s="12">
        <f t="shared" si="14"/>
        <v>15.57</v>
      </c>
      <c r="I57" s="12">
        <v>249</v>
      </c>
      <c r="J57" s="11">
        <v>0</v>
      </c>
      <c r="K57" s="12">
        <v>16</v>
      </c>
      <c r="L57" s="12">
        <f t="shared" si="15"/>
        <v>12.57</v>
      </c>
      <c r="M57" s="12">
        <v>201</v>
      </c>
      <c r="N57" s="11">
        <v>0</v>
      </c>
      <c r="O57" s="12">
        <v>16</v>
      </c>
      <c r="P57" s="12">
        <f t="shared" si="16"/>
        <v>9.379999999999999</v>
      </c>
      <c r="Q57" s="12">
        <v>150</v>
      </c>
      <c r="R57" s="11">
        <v>0</v>
      </c>
      <c r="S57" s="12">
        <v>16</v>
      </c>
      <c r="T57" s="12">
        <f t="shared" si="17"/>
        <v>6.1899999999999995</v>
      </c>
      <c r="U57" s="12">
        <v>99</v>
      </c>
      <c r="V57" s="11">
        <v>0</v>
      </c>
      <c r="W57" s="12">
        <v>16</v>
      </c>
      <c r="X57" s="12">
        <f t="shared" si="10"/>
        <v>3.19</v>
      </c>
      <c r="Y57" s="12">
        <v>51</v>
      </c>
      <c r="Z57" s="5">
        <v>-19</v>
      </c>
    </row>
    <row r="58" spans="1:26" ht="18.75" x14ac:dyDescent="0.25">
      <c r="A58" s="5">
        <v>-20</v>
      </c>
      <c r="B58" s="11">
        <v>0</v>
      </c>
      <c r="C58" s="12">
        <v>16</v>
      </c>
      <c r="D58" s="12">
        <f t="shared" si="18"/>
        <v>18.75</v>
      </c>
      <c r="E58" s="12">
        <v>300</v>
      </c>
      <c r="F58" s="11">
        <v>0</v>
      </c>
      <c r="G58" s="12">
        <v>16</v>
      </c>
      <c r="H58" s="12">
        <f t="shared" si="14"/>
        <v>15.57</v>
      </c>
      <c r="I58" s="12">
        <v>249</v>
      </c>
      <c r="J58" s="11">
        <v>0</v>
      </c>
      <c r="K58" s="12">
        <v>16</v>
      </c>
      <c r="L58" s="12">
        <f t="shared" si="15"/>
        <v>12.57</v>
      </c>
      <c r="M58" s="12">
        <v>201</v>
      </c>
      <c r="N58" s="11">
        <v>0</v>
      </c>
      <c r="O58" s="12">
        <v>16</v>
      </c>
      <c r="P58" s="12">
        <f t="shared" si="16"/>
        <v>9.379999999999999</v>
      </c>
      <c r="Q58" s="12">
        <v>150</v>
      </c>
      <c r="R58" s="11">
        <v>0</v>
      </c>
      <c r="S58" s="12">
        <v>16</v>
      </c>
      <c r="T58" s="12">
        <f t="shared" si="17"/>
        <v>6.1899999999999995</v>
      </c>
      <c r="U58" s="12">
        <v>99</v>
      </c>
      <c r="V58" s="11">
        <v>0</v>
      </c>
      <c r="W58" s="12">
        <v>16</v>
      </c>
      <c r="X58" s="12">
        <f t="shared" si="10"/>
        <v>3.19</v>
      </c>
      <c r="Y58" s="12">
        <v>51</v>
      </c>
      <c r="Z58" s="5">
        <v>-20</v>
      </c>
    </row>
    <row r="59" spans="1:26" ht="18.75" x14ac:dyDescent="0.25">
      <c r="A59" s="5">
        <v>-21</v>
      </c>
      <c r="B59" s="11">
        <v>0</v>
      </c>
      <c r="C59" s="12">
        <v>16</v>
      </c>
      <c r="D59" s="12">
        <f t="shared" si="18"/>
        <v>18.75</v>
      </c>
      <c r="E59" s="12">
        <v>300</v>
      </c>
      <c r="F59" s="11">
        <v>0</v>
      </c>
      <c r="G59" s="12">
        <v>16</v>
      </c>
      <c r="H59" s="12">
        <f t="shared" si="14"/>
        <v>15.57</v>
      </c>
      <c r="I59" s="12">
        <v>249</v>
      </c>
      <c r="J59" s="11">
        <v>0</v>
      </c>
      <c r="K59" s="12">
        <v>16</v>
      </c>
      <c r="L59" s="12">
        <f t="shared" si="15"/>
        <v>12.57</v>
      </c>
      <c r="M59" s="12">
        <v>201</v>
      </c>
      <c r="N59" s="11">
        <v>0</v>
      </c>
      <c r="O59" s="12">
        <v>16</v>
      </c>
      <c r="P59" s="12">
        <f t="shared" si="16"/>
        <v>9.379999999999999</v>
      </c>
      <c r="Q59" s="12">
        <v>150</v>
      </c>
      <c r="R59" s="11">
        <v>0</v>
      </c>
      <c r="S59" s="12">
        <v>16</v>
      </c>
      <c r="T59" s="12">
        <f t="shared" si="17"/>
        <v>6.1899999999999995</v>
      </c>
      <c r="U59" s="12">
        <v>99</v>
      </c>
      <c r="V59" s="11">
        <v>0</v>
      </c>
      <c r="W59" s="12">
        <v>16</v>
      </c>
      <c r="X59" s="12">
        <f t="shared" si="10"/>
        <v>3.19</v>
      </c>
      <c r="Y59" s="12">
        <v>51</v>
      </c>
      <c r="Z59" s="5">
        <v>-21</v>
      </c>
    </row>
    <row r="60" spans="1:26" ht="18.75" x14ac:dyDescent="0.25">
      <c r="A60" s="5">
        <v>-22</v>
      </c>
      <c r="B60" s="11">
        <v>0</v>
      </c>
      <c r="C60" s="12">
        <v>16</v>
      </c>
      <c r="D60" s="12">
        <f t="shared" si="18"/>
        <v>18.75</v>
      </c>
      <c r="E60" s="12">
        <v>300</v>
      </c>
      <c r="F60" s="11">
        <v>0</v>
      </c>
      <c r="G60" s="12">
        <v>16</v>
      </c>
      <c r="H60" s="12">
        <f t="shared" si="14"/>
        <v>15.57</v>
      </c>
      <c r="I60" s="12">
        <v>249</v>
      </c>
      <c r="J60" s="11">
        <v>0</v>
      </c>
      <c r="K60" s="12">
        <v>16</v>
      </c>
      <c r="L60" s="12">
        <f t="shared" si="15"/>
        <v>12.57</v>
      </c>
      <c r="M60" s="12">
        <v>201</v>
      </c>
      <c r="N60" s="11">
        <v>0</v>
      </c>
      <c r="O60" s="12">
        <v>16</v>
      </c>
      <c r="P60" s="12">
        <f t="shared" si="16"/>
        <v>9.379999999999999</v>
      </c>
      <c r="Q60" s="12">
        <v>150</v>
      </c>
      <c r="R60" s="11">
        <v>0</v>
      </c>
      <c r="S60" s="12">
        <v>16</v>
      </c>
      <c r="T60" s="12">
        <f t="shared" si="17"/>
        <v>6.1899999999999995</v>
      </c>
      <c r="U60" s="12">
        <v>99</v>
      </c>
      <c r="V60" s="11">
        <v>0</v>
      </c>
      <c r="W60" s="12">
        <v>16</v>
      </c>
      <c r="X60" s="12">
        <f t="shared" si="10"/>
        <v>3.19</v>
      </c>
      <c r="Y60" s="12">
        <v>51</v>
      </c>
      <c r="Z60" s="5">
        <v>-22</v>
      </c>
    </row>
    <row r="61" spans="1:26" ht="18.75" x14ac:dyDescent="0.25">
      <c r="A61" s="5">
        <v>-23</v>
      </c>
      <c r="B61" s="11">
        <v>0</v>
      </c>
      <c r="C61" s="12">
        <v>16</v>
      </c>
      <c r="D61" s="12">
        <f t="shared" si="18"/>
        <v>18.75</v>
      </c>
      <c r="E61" s="12">
        <v>300</v>
      </c>
      <c r="F61" s="11">
        <v>0</v>
      </c>
      <c r="G61" s="12">
        <v>16</v>
      </c>
      <c r="H61" s="12">
        <f t="shared" si="14"/>
        <v>15.57</v>
      </c>
      <c r="I61" s="12">
        <v>249</v>
      </c>
      <c r="J61" s="11">
        <v>0</v>
      </c>
      <c r="K61" s="12">
        <v>16</v>
      </c>
      <c r="L61" s="12">
        <f t="shared" si="15"/>
        <v>12.57</v>
      </c>
      <c r="M61" s="12">
        <v>201</v>
      </c>
      <c r="N61" s="11">
        <v>0</v>
      </c>
      <c r="O61" s="12">
        <v>16</v>
      </c>
      <c r="P61" s="12">
        <f t="shared" si="16"/>
        <v>9.379999999999999</v>
      </c>
      <c r="Q61" s="12">
        <v>150</v>
      </c>
      <c r="R61" s="11">
        <v>0</v>
      </c>
      <c r="S61" s="12">
        <v>16</v>
      </c>
      <c r="T61" s="12">
        <f t="shared" si="17"/>
        <v>6.1899999999999995</v>
      </c>
      <c r="U61" s="12">
        <v>99</v>
      </c>
      <c r="V61" s="11">
        <v>0</v>
      </c>
      <c r="W61" s="12">
        <v>16</v>
      </c>
      <c r="X61" s="12">
        <f t="shared" si="10"/>
        <v>3.19</v>
      </c>
      <c r="Y61" s="12">
        <v>51</v>
      </c>
      <c r="Z61" s="5">
        <v>-23</v>
      </c>
    </row>
    <row r="62" spans="1:26" ht="18.75" x14ac:dyDescent="0.25">
      <c r="A62" s="5">
        <v>-24</v>
      </c>
      <c r="B62" s="11">
        <v>0</v>
      </c>
      <c r="C62" s="12">
        <v>16</v>
      </c>
      <c r="D62" s="12">
        <f t="shared" si="18"/>
        <v>18.75</v>
      </c>
      <c r="E62" s="12">
        <v>300</v>
      </c>
      <c r="F62" s="11">
        <v>0</v>
      </c>
      <c r="G62" s="12">
        <v>16</v>
      </c>
      <c r="H62" s="12">
        <f t="shared" si="14"/>
        <v>15.57</v>
      </c>
      <c r="I62" s="12">
        <v>249</v>
      </c>
      <c r="J62" s="11">
        <v>0</v>
      </c>
      <c r="K62" s="12">
        <v>16</v>
      </c>
      <c r="L62" s="12">
        <f t="shared" si="15"/>
        <v>12.57</v>
      </c>
      <c r="M62" s="12">
        <v>201</v>
      </c>
      <c r="N62" s="11">
        <v>0</v>
      </c>
      <c r="O62" s="12">
        <v>16</v>
      </c>
      <c r="P62" s="12">
        <f t="shared" si="16"/>
        <v>9.379999999999999</v>
      </c>
      <c r="Q62" s="12">
        <v>150</v>
      </c>
      <c r="R62" s="11">
        <v>0</v>
      </c>
      <c r="S62" s="12">
        <v>16</v>
      </c>
      <c r="T62" s="12">
        <f t="shared" si="17"/>
        <v>6.1899999999999995</v>
      </c>
      <c r="U62" s="12">
        <v>99</v>
      </c>
      <c r="V62" s="11">
        <v>0</v>
      </c>
      <c r="W62" s="12">
        <v>16</v>
      </c>
      <c r="X62" s="12">
        <f t="shared" si="10"/>
        <v>3.19</v>
      </c>
      <c r="Y62" s="12">
        <v>51</v>
      </c>
      <c r="Z62" s="5">
        <v>-24</v>
      </c>
    </row>
    <row r="63" spans="1:26" ht="18.75" x14ac:dyDescent="0.25">
      <c r="A63" s="5">
        <v>-25</v>
      </c>
      <c r="B63" s="11">
        <v>0</v>
      </c>
      <c r="C63" s="12">
        <v>16</v>
      </c>
      <c r="D63" s="12">
        <f t="shared" si="18"/>
        <v>18.75</v>
      </c>
      <c r="E63" s="12">
        <v>300</v>
      </c>
      <c r="F63" s="11">
        <v>0</v>
      </c>
      <c r="G63" s="12">
        <v>16</v>
      </c>
      <c r="H63" s="12">
        <f t="shared" si="14"/>
        <v>15.57</v>
      </c>
      <c r="I63" s="12">
        <v>249</v>
      </c>
      <c r="J63" s="11">
        <v>0</v>
      </c>
      <c r="K63" s="12">
        <v>16</v>
      </c>
      <c r="L63" s="12">
        <f t="shared" si="15"/>
        <v>12.57</v>
      </c>
      <c r="M63" s="12">
        <v>201</v>
      </c>
      <c r="N63" s="11">
        <v>0</v>
      </c>
      <c r="O63" s="12">
        <v>16</v>
      </c>
      <c r="P63" s="12">
        <f t="shared" si="16"/>
        <v>9.379999999999999</v>
      </c>
      <c r="Q63" s="12">
        <v>150</v>
      </c>
      <c r="R63" s="11">
        <v>0</v>
      </c>
      <c r="S63" s="12">
        <v>16</v>
      </c>
      <c r="T63" s="12">
        <f t="shared" si="17"/>
        <v>6.1899999999999995</v>
      </c>
      <c r="U63" s="12">
        <v>99</v>
      </c>
      <c r="V63" s="11">
        <v>0</v>
      </c>
      <c r="W63" s="12">
        <v>16</v>
      </c>
      <c r="X63" s="12">
        <f t="shared" si="10"/>
        <v>3.19</v>
      </c>
      <c r="Y63" s="12">
        <v>51</v>
      </c>
      <c r="Z63" s="5">
        <v>-25</v>
      </c>
    </row>
    <row r="64" spans="1:26" ht="18.75" x14ac:dyDescent="0.25">
      <c r="A64" s="5">
        <v>-26</v>
      </c>
      <c r="B64" s="11">
        <v>0</v>
      </c>
      <c r="C64" s="12">
        <v>16</v>
      </c>
      <c r="D64" s="12">
        <f t="shared" si="18"/>
        <v>18.75</v>
      </c>
      <c r="E64" s="12">
        <v>300</v>
      </c>
      <c r="F64" s="11">
        <v>0</v>
      </c>
      <c r="G64" s="12">
        <v>16</v>
      </c>
      <c r="H64" s="12">
        <f t="shared" si="14"/>
        <v>15.57</v>
      </c>
      <c r="I64" s="12">
        <v>249</v>
      </c>
      <c r="J64" s="11">
        <v>0</v>
      </c>
      <c r="K64" s="12">
        <v>16</v>
      </c>
      <c r="L64" s="12">
        <f t="shared" si="15"/>
        <v>12.57</v>
      </c>
      <c r="M64" s="12">
        <v>201</v>
      </c>
      <c r="N64" s="11">
        <v>0</v>
      </c>
      <c r="O64" s="12">
        <v>16</v>
      </c>
      <c r="P64" s="12">
        <f t="shared" si="16"/>
        <v>9.379999999999999</v>
      </c>
      <c r="Q64" s="12">
        <v>150</v>
      </c>
      <c r="R64" s="11">
        <v>0</v>
      </c>
      <c r="S64" s="12">
        <v>16</v>
      </c>
      <c r="T64" s="12">
        <f t="shared" si="17"/>
        <v>6.1899999999999995</v>
      </c>
      <c r="U64" s="12">
        <v>99</v>
      </c>
      <c r="V64" s="11">
        <v>0</v>
      </c>
      <c r="W64" s="12">
        <v>16</v>
      </c>
      <c r="X64" s="12">
        <f t="shared" si="10"/>
        <v>3.19</v>
      </c>
      <c r="Y64" s="12">
        <v>51</v>
      </c>
      <c r="Z64" s="5">
        <v>-26</v>
      </c>
    </row>
    <row r="65" spans="1:26" ht="18.75" x14ac:dyDescent="0.25">
      <c r="A65" s="5">
        <v>-27</v>
      </c>
      <c r="B65" s="11">
        <v>0</v>
      </c>
      <c r="C65" s="12">
        <v>16</v>
      </c>
      <c r="D65" s="12">
        <f t="shared" si="18"/>
        <v>18.75</v>
      </c>
      <c r="E65" s="12">
        <v>300</v>
      </c>
      <c r="F65" s="11">
        <v>0</v>
      </c>
      <c r="G65" s="12">
        <v>16</v>
      </c>
      <c r="H65" s="12">
        <f t="shared" si="14"/>
        <v>15.57</v>
      </c>
      <c r="I65" s="12">
        <v>249</v>
      </c>
      <c r="J65" s="11">
        <v>0</v>
      </c>
      <c r="K65" s="12">
        <v>16</v>
      </c>
      <c r="L65" s="12">
        <f t="shared" si="15"/>
        <v>12.57</v>
      </c>
      <c r="M65" s="12">
        <v>201</v>
      </c>
      <c r="N65" s="11">
        <v>0</v>
      </c>
      <c r="O65" s="12">
        <v>16</v>
      </c>
      <c r="P65" s="12">
        <f t="shared" si="16"/>
        <v>9.379999999999999</v>
      </c>
      <c r="Q65" s="12">
        <v>150</v>
      </c>
      <c r="R65" s="11">
        <v>0</v>
      </c>
      <c r="S65" s="12">
        <v>16</v>
      </c>
      <c r="T65" s="12">
        <f t="shared" si="17"/>
        <v>6.1899999999999995</v>
      </c>
      <c r="U65" s="12">
        <v>99</v>
      </c>
      <c r="V65" s="11">
        <v>0</v>
      </c>
      <c r="W65" s="12">
        <v>16</v>
      </c>
      <c r="X65" s="12">
        <f t="shared" si="10"/>
        <v>3.19</v>
      </c>
      <c r="Y65" s="12">
        <v>51</v>
      </c>
      <c r="Z65" s="5">
        <v>-27</v>
      </c>
    </row>
    <row r="66" spans="1:26" ht="18.75" x14ac:dyDescent="0.25">
      <c r="A66" s="5">
        <v>-28</v>
      </c>
      <c r="B66" s="11">
        <v>0</v>
      </c>
      <c r="C66" s="12">
        <v>16</v>
      </c>
      <c r="D66" s="12">
        <f t="shared" si="18"/>
        <v>18.75</v>
      </c>
      <c r="E66" s="12">
        <v>300</v>
      </c>
      <c r="F66" s="11">
        <v>0</v>
      </c>
      <c r="G66" s="12">
        <v>16</v>
      </c>
      <c r="H66" s="12">
        <f t="shared" si="14"/>
        <v>15.57</v>
      </c>
      <c r="I66" s="12">
        <v>249</v>
      </c>
      <c r="J66" s="11">
        <v>0</v>
      </c>
      <c r="K66" s="12">
        <v>16</v>
      </c>
      <c r="L66" s="12">
        <f t="shared" si="15"/>
        <v>12.57</v>
      </c>
      <c r="M66" s="12">
        <v>201</v>
      </c>
      <c r="N66" s="11">
        <v>0</v>
      </c>
      <c r="O66" s="12">
        <v>16</v>
      </c>
      <c r="P66" s="12">
        <f t="shared" si="16"/>
        <v>9.379999999999999</v>
      </c>
      <c r="Q66" s="12">
        <v>150</v>
      </c>
      <c r="R66" s="11">
        <v>0</v>
      </c>
      <c r="S66" s="12">
        <v>16</v>
      </c>
      <c r="T66" s="12">
        <f t="shared" si="17"/>
        <v>6.1899999999999995</v>
      </c>
      <c r="U66" s="12">
        <v>99</v>
      </c>
      <c r="V66" s="11">
        <v>0</v>
      </c>
      <c r="W66" s="12">
        <v>16</v>
      </c>
      <c r="X66" s="12">
        <f t="shared" si="10"/>
        <v>3.19</v>
      </c>
      <c r="Y66" s="12">
        <v>51</v>
      </c>
      <c r="Z66" s="5">
        <v>-28</v>
      </c>
    </row>
    <row r="67" spans="1:26" ht="18.75" x14ac:dyDescent="0.25">
      <c r="A67" s="5">
        <v>-29</v>
      </c>
      <c r="B67" s="11">
        <v>0</v>
      </c>
      <c r="C67" s="12">
        <v>16</v>
      </c>
      <c r="D67" s="12">
        <f t="shared" ref="D67:D78" si="19">ROUNDUP(E67/C67,2)</f>
        <v>18.75</v>
      </c>
      <c r="E67" s="12">
        <v>300</v>
      </c>
      <c r="F67" s="11">
        <v>0</v>
      </c>
      <c r="G67" s="12">
        <v>16</v>
      </c>
      <c r="H67" s="12">
        <f t="shared" ref="H67:H78" si="20">ROUNDUP(I67/G67,2)</f>
        <v>15.57</v>
      </c>
      <c r="I67" s="12">
        <v>249</v>
      </c>
      <c r="J67" s="11">
        <v>0</v>
      </c>
      <c r="K67" s="12">
        <v>16</v>
      </c>
      <c r="L67" s="12">
        <f t="shared" ref="L67:L78" si="21">ROUNDUP(M67/K67,2)</f>
        <v>12.57</v>
      </c>
      <c r="M67" s="12">
        <v>201</v>
      </c>
      <c r="N67" s="11">
        <v>0</v>
      </c>
      <c r="O67" s="12">
        <v>16</v>
      </c>
      <c r="P67" s="12">
        <f t="shared" ref="P67:P78" si="22">ROUNDUP(Q67/O67,2)</f>
        <v>9.379999999999999</v>
      </c>
      <c r="Q67" s="12">
        <v>150</v>
      </c>
      <c r="R67" s="11">
        <v>0</v>
      </c>
      <c r="S67" s="12">
        <v>16</v>
      </c>
      <c r="T67" s="12">
        <f t="shared" ref="T67:T78" si="23">ROUNDUP(U67/S67,2)</f>
        <v>6.1899999999999995</v>
      </c>
      <c r="U67" s="12">
        <v>99</v>
      </c>
      <c r="V67" s="11">
        <v>0</v>
      </c>
      <c r="W67" s="12">
        <v>16</v>
      </c>
      <c r="X67" s="12">
        <f t="shared" ref="X67:X78" si="24">ROUNDUP(Y67/W67,2)</f>
        <v>3.19</v>
      </c>
      <c r="Y67" s="12">
        <v>51</v>
      </c>
      <c r="Z67" s="5">
        <v>-29</v>
      </c>
    </row>
    <row r="68" spans="1:26" ht="18.75" x14ac:dyDescent="0.25">
      <c r="A68" s="5">
        <v>-30</v>
      </c>
      <c r="B68" s="11">
        <v>0</v>
      </c>
      <c r="C68" s="12">
        <v>16</v>
      </c>
      <c r="D68" s="12">
        <f t="shared" si="19"/>
        <v>18.75</v>
      </c>
      <c r="E68" s="12">
        <v>300</v>
      </c>
      <c r="F68" s="11">
        <v>0</v>
      </c>
      <c r="G68" s="12">
        <v>16</v>
      </c>
      <c r="H68" s="12">
        <f t="shared" si="20"/>
        <v>15.57</v>
      </c>
      <c r="I68" s="12">
        <v>249</v>
      </c>
      <c r="J68" s="11">
        <v>0</v>
      </c>
      <c r="K68" s="12">
        <v>16</v>
      </c>
      <c r="L68" s="12">
        <f t="shared" si="21"/>
        <v>12.57</v>
      </c>
      <c r="M68" s="12">
        <v>201</v>
      </c>
      <c r="N68" s="11">
        <v>0</v>
      </c>
      <c r="O68" s="12">
        <v>16</v>
      </c>
      <c r="P68" s="12">
        <f t="shared" si="22"/>
        <v>9.379999999999999</v>
      </c>
      <c r="Q68" s="12">
        <v>150</v>
      </c>
      <c r="R68" s="11">
        <v>0</v>
      </c>
      <c r="S68" s="12">
        <v>16</v>
      </c>
      <c r="T68" s="12">
        <f t="shared" si="23"/>
        <v>6.1899999999999995</v>
      </c>
      <c r="U68" s="12">
        <v>99</v>
      </c>
      <c r="V68" s="11">
        <v>0</v>
      </c>
      <c r="W68" s="12">
        <v>16</v>
      </c>
      <c r="X68" s="12">
        <f t="shared" si="24"/>
        <v>3.19</v>
      </c>
      <c r="Y68" s="12">
        <v>51</v>
      </c>
      <c r="Z68" s="5">
        <v>-30</v>
      </c>
    </row>
    <row r="69" spans="1:26" ht="18.75" x14ac:dyDescent="0.25">
      <c r="A69" s="5">
        <v>-31</v>
      </c>
      <c r="B69" s="11">
        <v>0</v>
      </c>
      <c r="C69" s="12">
        <v>16</v>
      </c>
      <c r="D69" s="12">
        <f t="shared" si="19"/>
        <v>18.75</v>
      </c>
      <c r="E69" s="12">
        <v>300</v>
      </c>
      <c r="F69" s="11">
        <v>0</v>
      </c>
      <c r="G69" s="12">
        <v>16</v>
      </c>
      <c r="H69" s="12">
        <f t="shared" si="20"/>
        <v>15.57</v>
      </c>
      <c r="I69" s="12">
        <v>249</v>
      </c>
      <c r="J69" s="11">
        <v>0</v>
      </c>
      <c r="K69" s="12">
        <v>16</v>
      </c>
      <c r="L69" s="12">
        <f t="shared" si="21"/>
        <v>12.57</v>
      </c>
      <c r="M69" s="12">
        <v>201</v>
      </c>
      <c r="N69" s="11">
        <v>0</v>
      </c>
      <c r="O69" s="12">
        <v>16</v>
      </c>
      <c r="P69" s="12">
        <f t="shared" si="22"/>
        <v>9.379999999999999</v>
      </c>
      <c r="Q69" s="12">
        <v>150</v>
      </c>
      <c r="R69" s="11">
        <v>0</v>
      </c>
      <c r="S69" s="12">
        <v>16</v>
      </c>
      <c r="T69" s="12">
        <f t="shared" si="23"/>
        <v>6.1899999999999995</v>
      </c>
      <c r="U69" s="12">
        <v>99</v>
      </c>
      <c r="V69" s="11">
        <v>0</v>
      </c>
      <c r="W69" s="12">
        <v>16</v>
      </c>
      <c r="X69" s="12">
        <f t="shared" si="24"/>
        <v>3.19</v>
      </c>
      <c r="Y69" s="12">
        <v>51</v>
      </c>
      <c r="Z69" s="5">
        <v>-31</v>
      </c>
    </row>
    <row r="70" spans="1:26" ht="18.75" x14ac:dyDescent="0.25">
      <c r="A70" s="5">
        <v>-32</v>
      </c>
      <c r="B70" s="11">
        <v>0</v>
      </c>
      <c r="C70" s="12">
        <v>16</v>
      </c>
      <c r="D70" s="12">
        <f t="shared" si="19"/>
        <v>18.75</v>
      </c>
      <c r="E70" s="12">
        <v>300</v>
      </c>
      <c r="F70" s="11">
        <v>0</v>
      </c>
      <c r="G70" s="12">
        <v>16</v>
      </c>
      <c r="H70" s="12">
        <f t="shared" si="20"/>
        <v>15.57</v>
      </c>
      <c r="I70" s="12">
        <v>249</v>
      </c>
      <c r="J70" s="11">
        <v>0</v>
      </c>
      <c r="K70" s="12">
        <v>16</v>
      </c>
      <c r="L70" s="12">
        <f t="shared" si="21"/>
        <v>12.57</v>
      </c>
      <c r="M70" s="12">
        <v>201</v>
      </c>
      <c r="N70" s="11">
        <v>0</v>
      </c>
      <c r="O70" s="12">
        <v>16</v>
      </c>
      <c r="P70" s="12">
        <f t="shared" si="22"/>
        <v>9.379999999999999</v>
      </c>
      <c r="Q70" s="12">
        <v>150</v>
      </c>
      <c r="R70" s="11">
        <v>0</v>
      </c>
      <c r="S70" s="12">
        <v>16</v>
      </c>
      <c r="T70" s="12">
        <f t="shared" si="23"/>
        <v>6.1899999999999995</v>
      </c>
      <c r="U70" s="12">
        <v>99</v>
      </c>
      <c r="V70" s="11">
        <v>0</v>
      </c>
      <c r="W70" s="12">
        <v>16</v>
      </c>
      <c r="X70" s="12">
        <f t="shared" si="24"/>
        <v>3.19</v>
      </c>
      <c r="Y70" s="12">
        <v>51</v>
      </c>
      <c r="Z70" s="5">
        <v>-32</v>
      </c>
    </row>
    <row r="71" spans="1:26" ht="18.75" x14ac:dyDescent="0.25">
      <c r="A71" s="5">
        <v>-33</v>
      </c>
      <c r="B71" s="11">
        <v>0</v>
      </c>
      <c r="C71" s="12">
        <v>16</v>
      </c>
      <c r="D71" s="12">
        <f t="shared" si="19"/>
        <v>18.75</v>
      </c>
      <c r="E71" s="12">
        <v>300</v>
      </c>
      <c r="F71" s="11">
        <v>0</v>
      </c>
      <c r="G71" s="12">
        <v>16</v>
      </c>
      <c r="H71" s="12">
        <f t="shared" si="20"/>
        <v>15.57</v>
      </c>
      <c r="I71" s="12">
        <v>249</v>
      </c>
      <c r="J71" s="11">
        <v>0</v>
      </c>
      <c r="K71" s="12">
        <v>16</v>
      </c>
      <c r="L71" s="12">
        <f t="shared" si="21"/>
        <v>12.57</v>
      </c>
      <c r="M71" s="12">
        <v>201</v>
      </c>
      <c r="N71" s="11">
        <v>0</v>
      </c>
      <c r="O71" s="12">
        <v>16</v>
      </c>
      <c r="P71" s="12">
        <f t="shared" si="22"/>
        <v>9.379999999999999</v>
      </c>
      <c r="Q71" s="12">
        <v>150</v>
      </c>
      <c r="R71" s="11">
        <v>0</v>
      </c>
      <c r="S71" s="12">
        <v>16</v>
      </c>
      <c r="T71" s="12">
        <f t="shared" si="23"/>
        <v>6.1899999999999995</v>
      </c>
      <c r="U71" s="12">
        <v>99</v>
      </c>
      <c r="V71" s="11">
        <v>0</v>
      </c>
      <c r="W71" s="12">
        <v>16</v>
      </c>
      <c r="X71" s="12">
        <f t="shared" si="24"/>
        <v>3.19</v>
      </c>
      <c r="Y71" s="12">
        <v>51</v>
      </c>
      <c r="Z71" s="5">
        <v>-33</v>
      </c>
    </row>
    <row r="72" spans="1:26" ht="18.75" x14ac:dyDescent="0.25">
      <c r="A72" s="5">
        <v>-34</v>
      </c>
      <c r="B72" s="11">
        <v>0</v>
      </c>
      <c r="C72" s="12">
        <v>16</v>
      </c>
      <c r="D72" s="12">
        <f t="shared" si="19"/>
        <v>18.75</v>
      </c>
      <c r="E72" s="12">
        <v>300</v>
      </c>
      <c r="F72" s="11">
        <v>0</v>
      </c>
      <c r="G72" s="12">
        <v>16</v>
      </c>
      <c r="H72" s="12">
        <f t="shared" si="20"/>
        <v>15.57</v>
      </c>
      <c r="I72" s="12">
        <v>249</v>
      </c>
      <c r="J72" s="11">
        <v>0</v>
      </c>
      <c r="K72" s="12">
        <v>16</v>
      </c>
      <c r="L72" s="12">
        <f t="shared" si="21"/>
        <v>12.57</v>
      </c>
      <c r="M72" s="12">
        <v>201</v>
      </c>
      <c r="N72" s="11">
        <v>0</v>
      </c>
      <c r="O72" s="12">
        <v>16</v>
      </c>
      <c r="P72" s="12">
        <f t="shared" si="22"/>
        <v>9.379999999999999</v>
      </c>
      <c r="Q72" s="12">
        <v>150</v>
      </c>
      <c r="R72" s="11">
        <v>0</v>
      </c>
      <c r="S72" s="12">
        <v>16</v>
      </c>
      <c r="T72" s="12">
        <f t="shared" si="23"/>
        <v>6.1899999999999995</v>
      </c>
      <c r="U72" s="12">
        <v>99</v>
      </c>
      <c r="V72" s="11">
        <v>0</v>
      </c>
      <c r="W72" s="12">
        <v>16</v>
      </c>
      <c r="X72" s="12">
        <f t="shared" si="24"/>
        <v>3.19</v>
      </c>
      <c r="Y72" s="12">
        <v>51</v>
      </c>
      <c r="Z72" s="5">
        <v>-34</v>
      </c>
    </row>
    <row r="73" spans="1:26" ht="18.75" x14ac:dyDescent="0.25">
      <c r="A73" s="5">
        <v>-35</v>
      </c>
      <c r="B73" s="11">
        <v>0</v>
      </c>
      <c r="C73" s="12">
        <v>16</v>
      </c>
      <c r="D73" s="12">
        <f t="shared" si="19"/>
        <v>18.75</v>
      </c>
      <c r="E73" s="12">
        <v>300</v>
      </c>
      <c r="F73" s="11">
        <v>0</v>
      </c>
      <c r="G73" s="12">
        <v>16</v>
      </c>
      <c r="H73" s="12">
        <f t="shared" si="20"/>
        <v>15.57</v>
      </c>
      <c r="I73" s="12">
        <v>249</v>
      </c>
      <c r="J73" s="11">
        <v>0</v>
      </c>
      <c r="K73" s="12">
        <v>16</v>
      </c>
      <c r="L73" s="12">
        <f t="shared" si="21"/>
        <v>12.57</v>
      </c>
      <c r="M73" s="12">
        <v>201</v>
      </c>
      <c r="N73" s="11">
        <v>0</v>
      </c>
      <c r="O73" s="12">
        <v>16</v>
      </c>
      <c r="P73" s="12">
        <f t="shared" si="22"/>
        <v>9.379999999999999</v>
      </c>
      <c r="Q73" s="12">
        <v>150</v>
      </c>
      <c r="R73" s="11">
        <v>0</v>
      </c>
      <c r="S73" s="12">
        <v>16</v>
      </c>
      <c r="T73" s="12">
        <f t="shared" si="23"/>
        <v>6.1899999999999995</v>
      </c>
      <c r="U73" s="12">
        <v>99</v>
      </c>
      <c r="V73" s="11">
        <v>0</v>
      </c>
      <c r="W73" s="12">
        <v>16</v>
      </c>
      <c r="X73" s="12">
        <f t="shared" si="24"/>
        <v>3.19</v>
      </c>
      <c r="Y73" s="12">
        <v>51</v>
      </c>
      <c r="Z73" s="5">
        <v>-35</v>
      </c>
    </row>
    <row r="74" spans="1:26" ht="18.75" x14ac:dyDescent="0.25">
      <c r="A74" s="5">
        <v>-36</v>
      </c>
      <c r="B74" s="11">
        <v>0</v>
      </c>
      <c r="C74" s="12">
        <v>16</v>
      </c>
      <c r="D74" s="12">
        <f t="shared" si="19"/>
        <v>18.75</v>
      </c>
      <c r="E74" s="12">
        <v>300</v>
      </c>
      <c r="F74" s="11">
        <v>0</v>
      </c>
      <c r="G74" s="12">
        <v>16</v>
      </c>
      <c r="H74" s="12">
        <f t="shared" si="20"/>
        <v>15.57</v>
      </c>
      <c r="I74" s="12">
        <v>249</v>
      </c>
      <c r="J74" s="11">
        <v>0</v>
      </c>
      <c r="K74" s="12">
        <v>16</v>
      </c>
      <c r="L74" s="12">
        <f t="shared" si="21"/>
        <v>12.57</v>
      </c>
      <c r="M74" s="12">
        <v>201</v>
      </c>
      <c r="N74" s="11">
        <v>0</v>
      </c>
      <c r="O74" s="12">
        <v>16</v>
      </c>
      <c r="P74" s="12">
        <f t="shared" si="22"/>
        <v>9.379999999999999</v>
      </c>
      <c r="Q74" s="12">
        <v>150</v>
      </c>
      <c r="R74" s="11">
        <v>0</v>
      </c>
      <c r="S74" s="12">
        <v>16</v>
      </c>
      <c r="T74" s="12">
        <f t="shared" si="23"/>
        <v>6.1899999999999995</v>
      </c>
      <c r="U74" s="12">
        <v>99</v>
      </c>
      <c r="V74" s="11">
        <v>0</v>
      </c>
      <c r="W74" s="12">
        <v>16</v>
      </c>
      <c r="X74" s="12">
        <f t="shared" si="24"/>
        <v>3.19</v>
      </c>
      <c r="Y74" s="12">
        <v>51</v>
      </c>
      <c r="Z74" s="5">
        <v>-36</v>
      </c>
    </row>
    <row r="75" spans="1:26" ht="18.75" x14ac:dyDescent="0.25">
      <c r="A75" s="5">
        <v>-37</v>
      </c>
      <c r="B75" s="11">
        <v>0</v>
      </c>
      <c r="C75" s="12">
        <v>16</v>
      </c>
      <c r="D75" s="12">
        <f t="shared" si="19"/>
        <v>18.75</v>
      </c>
      <c r="E75" s="12">
        <v>300</v>
      </c>
      <c r="F75" s="11">
        <v>0</v>
      </c>
      <c r="G75" s="12">
        <v>16</v>
      </c>
      <c r="H75" s="12">
        <f t="shared" si="20"/>
        <v>15.57</v>
      </c>
      <c r="I75" s="12">
        <v>249</v>
      </c>
      <c r="J75" s="11">
        <v>0</v>
      </c>
      <c r="K75" s="12">
        <v>16</v>
      </c>
      <c r="L75" s="12">
        <f t="shared" si="21"/>
        <v>12.57</v>
      </c>
      <c r="M75" s="12">
        <v>201</v>
      </c>
      <c r="N75" s="11">
        <v>0</v>
      </c>
      <c r="O75" s="12">
        <v>16</v>
      </c>
      <c r="P75" s="12">
        <f t="shared" si="22"/>
        <v>9.379999999999999</v>
      </c>
      <c r="Q75" s="12">
        <v>150</v>
      </c>
      <c r="R75" s="11">
        <v>0</v>
      </c>
      <c r="S75" s="12">
        <v>16</v>
      </c>
      <c r="T75" s="12">
        <f t="shared" si="23"/>
        <v>6.1899999999999995</v>
      </c>
      <c r="U75" s="12">
        <v>99</v>
      </c>
      <c r="V75" s="11">
        <v>0</v>
      </c>
      <c r="W75" s="12">
        <v>16</v>
      </c>
      <c r="X75" s="12">
        <f t="shared" si="24"/>
        <v>3.19</v>
      </c>
      <c r="Y75" s="12">
        <v>51</v>
      </c>
      <c r="Z75" s="5">
        <v>-37</v>
      </c>
    </row>
    <row r="76" spans="1:26" ht="18.75" x14ac:dyDescent="0.25">
      <c r="A76" s="5">
        <v>-38</v>
      </c>
      <c r="B76" s="11">
        <v>0</v>
      </c>
      <c r="C76" s="12">
        <v>16</v>
      </c>
      <c r="D76" s="12">
        <f t="shared" si="19"/>
        <v>18.75</v>
      </c>
      <c r="E76" s="12">
        <v>300</v>
      </c>
      <c r="F76" s="11">
        <v>0</v>
      </c>
      <c r="G76" s="12">
        <v>16</v>
      </c>
      <c r="H76" s="12">
        <f t="shared" si="20"/>
        <v>15.57</v>
      </c>
      <c r="I76" s="12">
        <v>249</v>
      </c>
      <c r="J76" s="11">
        <v>0</v>
      </c>
      <c r="K76" s="12">
        <v>16</v>
      </c>
      <c r="L76" s="12">
        <f t="shared" si="21"/>
        <v>12.57</v>
      </c>
      <c r="M76" s="12">
        <v>201</v>
      </c>
      <c r="N76" s="11">
        <v>0</v>
      </c>
      <c r="O76" s="12">
        <v>16</v>
      </c>
      <c r="P76" s="12">
        <f t="shared" si="22"/>
        <v>9.379999999999999</v>
      </c>
      <c r="Q76" s="12">
        <v>150</v>
      </c>
      <c r="R76" s="11">
        <v>0</v>
      </c>
      <c r="S76" s="12">
        <v>16</v>
      </c>
      <c r="T76" s="12">
        <f t="shared" si="23"/>
        <v>6.1899999999999995</v>
      </c>
      <c r="U76" s="12">
        <v>99</v>
      </c>
      <c r="V76" s="11">
        <v>0</v>
      </c>
      <c r="W76" s="12">
        <v>16</v>
      </c>
      <c r="X76" s="12">
        <f t="shared" si="24"/>
        <v>3.19</v>
      </c>
      <c r="Y76" s="12">
        <v>51</v>
      </c>
      <c r="Z76" s="5">
        <v>-38</v>
      </c>
    </row>
    <row r="77" spans="1:26" ht="18.75" x14ac:dyDescent="0.25">
      <c r="A77" s="5">
        <v>-39</v>
      </c>
      <c r="B77" s="11">
        <v>0</v>
      </c>
      <c r="C77" s="12">
        <v>16</v>
      </c>
      <c r="D77" s="12">
        <f t="shared" si="19"/>
        <v>18.75</v>
      </c>
      <c r="E77" s="12">
        <v>300</v>
      </c>
      <c r="F77" s="11">
        <v>0</v>
      </c>
      <c r="G77" s="12">
        <v>16</v>
      </c>
      <c r="H77" s="12">
        <f t="shared" si="20"/>
        <v>15.57</v>
      </c>
      <c r="I77" s="12">
        <v>249</v>
      </c>
      <c r="J77" s="11">
        <v>0</v>
      </c>
      <c r="K77" s="12">
        <v>16</v>
      </c>
      <c r="L77" s="12">
        <f t="shared" si="21"/>
        <v>12.57</v>
      </c>
      <c r="M77" s="12">
        <v>201</v>
      </c>
      <c r="N77" s="11">
        <v>0</v>
      </c>
      <c r="O77" s="12">
        <v>16</v>
      </c>
      <c r="P77" s="12">
        <f t="shared" si="22"/>
        <v>9.379999999999999</v>
      </c>
      <c r="Q77" s="12">
        <v>150</v>
      </c>
      <c r="R77" s="11">
        <v>0</v>
      </c>
      <c r="S77" s="12">
        <v>16</v>
      </c>
      <c r="T77" s="12">
        <f t="shared" si="23"/>
        <v>6.1899999999999995</v>
      </c>
      <c r="U77" s="12">
        <v>99</v>
      </c>
      <c r="V77" s="11">
        <v>0</v>
      </c>
      <c r="W77" s="12">
        <v>16</v>
      </c>
      <c r="X77" s="12">
        <f t="shared" si="24"/>
        <v>3.19</v>
      </c>
      <c r="Y77" s="12">
        <v>51</v>
      </c>
      <c r="Z77" s="5">
        <v>-39</v>
      </c>
    </row>
    <row r="78" spans="1:26" ht="18.75" x14ac:dyDescent="0.25">
      <c r="A78" s="5">
        <v>-40</v>
      </c>
      <c r="B78" s="11">
        <v>0</v>
      </c>
      <c r="C78" s="12">
        <v>16</v>
      </c>
      <c r="D78" s="12">
        <f t="shared" si="19"/>
        <v>18.75</v>
      </c>
      <c r="E78" s="12">
        <v>300</v>
      </c>
      <c r="F78" s="11">
        <v>0</v>
      </c>
      <c r="G78" s="12">
        <v>16</v>
      </c>
      <c r="H78" s="12">
        <f t="shared" si="20"/>
        <v>15.57</v>
      </c>
      <c r="I78" s="12">
        <v>249</v>
      </c>
      <c r="J78" s="11">
        <v>0</v>
      </c>
      <c r="K78" s="12">
        <v>16</v>
      </c>
      <c r="L78" s="12">
        <f t="shared" si="21"/>
        <v>12.57</v>
      </c>
      <c r="M78" s="12">
        <v>201</v>
      </c>
      <c r="N78" s="11">
        <v>0</v>
      </c>
      <c r="O78" s="12">
        <v>16</v>
      </c>
      <c r="P78" s="12">
        <f t="shared" si="22"/>
        <v>9.379999999999999</v>
      </c>
      <c r="Q78" s="12">
        <v>150</v>
      </c>
      <c r="R78" s="11">
        <v>0</v>
      </c>
      <c r="S78" s="12">
        <v>16</v>
      </c>
      <c r="T78" s="12">
        <f t="shared" si="23"/>
        <v>6.1899999999999995</v>
      </c>
      <c r="U78" s="12">
        <v>99</v>
      </c>
      <c r="V78" s="11">
        <v>0</v>
      </c>
      <c r="W78" s="12">
        <v>16</v>
      </c>
      <c r="X78" s="12">
        <f t="shared" si="24"/>
        <v>3.19</v>
      </c>
      <c r="Y78" s="12">
        <v>51</v>
      </c>
      <c r="Z78" s="5">
        <v>-40</v>
      </c>
    </row>
    <row r="148" spans="26:27" x14ac:dyDescent="0.25">
      <c r="Z148" s="84"/>
      <c r="AA148" s="84"/>
    </row>
    <row r="149" spans="26:27" x14ac:dyDescent="0.25">
      <c r="Z149" s="84"/>
      <c r="AA149" s="84"/>
    </row>
    <row r="150" spans="26:27" x14ac:dyDescent="0.25">
      <c r="Z150" s="84"/>
      <c r="AA150" s="84"/>
    </row>
    <row r="151" spans="26:27" x14ac:dyDescent="0.25">
      <c r="Z151" s="85"/>
      <c r="AA151" s="85"/>
    </row>
    <row r="152" spans="26:27" x14ac:dyDescent="0.25">
      <c r="Z152" s="85"/>
      <c r="AA152" s="85"/>
    </row>
    <row r="153" spans="26:27" x14ac:dyDescent="0.25">
      <c r="Z153" s="85"/>
      <c r="AA153" s="85"/>
    </row>
    <row r="154" spans="26:27" x14ac:dyDescent="0.25">
      <c r="Z154" s="85"/>
      <c r="AA154" s="85"/>
    </row>
    <row r="155" spans="26:27" x14ac:dyDescent="0.25">
      <c r="Z155" s="85"/>
      <c r="AA155" s="85"/>
    </row>
    <row r="156" spans="26:27" x14ac:dyDescent="0.25">
      <c r="Z156" s="85"/>
      <c r="AA156" s="85"/>
    </row>
    <row r="157" spans="26:27" x14ac:dyDescent="0.25">
      <c r="Z157" s="85"/>
      <c r="AA157" s="85"/>
    </row>
    <row r="158" spans="26:27" x14ac:dyDescent="0.25">
      <c r="Z158" s="85"/>
      <c r="AA158" s="85"/>
    </row>
    <row r="159" spans="26:27" x14ac:dyDescent="0.25">
      <c r="Z159" s="85"/>
      <c r="AA159" s="85"/>
    </row>
    <row r="160" spans="26:27" x14ac:dyDescent="0.25">
      <c r="Z160" s="85"/>
      <c r="AA160" s="85"/>
    </row>
    <row r="161" spans="1:28" x14ac:dyDescent="0.25">
      <c r="Z161" s="85"/>
      <c r="AA161" s="85"/>
    </row>
    <row r="162" spans="1:28" x14ac:dyDescent="0.25">
      <c r="Z162" s="85"/>
      <c r="AA162" s="85"/>
    </row>
    <row r="163" spans="1:28" x14ac:dyDescent="0.25">
      <c r="Z163" s="85"/>
      <c r="AA163" s="85"/>
    </row>
    <row r="164" spans="1:28" x14ac:dyDescent="0.25">
      <c r="Z164" s="85"/>
      <c r="AA164" s="85"/>
    </row>
    <row r="165" spans="1:28" x14ac:dyDescent="0.25">
      <c r="Z165" s="85"/>
      <c r="AA165" s="85"/>
    </row>
    <row r="166" spans="1:28" ht="21" x14ac:dyDescent="0.35">
      <c r="A166" s="103"/>
      <c r="B166" s="103"/>
      <c r="C166" s="103"/>
      <c r="D166" s="103"/>
      <c r="E166" s="103"/>
      <c r="F166" s="39"/>
      <c r="Z166" s="85"/>
      <c r="AA166" s="85"/>
    </row>
    <row r="167" spans="1:28" ht="15.75" thickBot="1" x14ac:dyDescent="0.3">
      <c r="J167" s="75"/>
      <c r="K167" s="75"/>
      <c r="L167" s="75"/>
      <c r="M167" s="75"/>
      <c r="Z167" s="85"/>
      <c r="AA167" s="85"/>
    </row>
    <row r="168" spans="1:28" ht="50.25" customHeight="1" thickBot="1" x14ac:dyDescent="0.3">
      <c r="A168" s="76"/>
      <c r="B168" s="77"/>
      <c r="C168" s="77"/>
      <c r="D168" s="77"/>
      <c r="E168" s="77"/>
      <c r="F168" s="81"/>
      <c r="G168" s="77"/>
      <c r="H168" s="81"/>
      <c r="I168" s="77"/>
      <c r="J168" s="81"/>
      <c r="K168" s="77"/>
      <c r="L168" s="81"/>
      <c r="M168" s="77"/>
      <c r="N168" s="81"/>
      <c r="O168" s="77"/>
      <c r="P168" s="81"/>
      <c r="Q168" s="77"/>
      <c r="R168" s="81"/>
      <c r="S168" s="77"/>
      <c r="T168" s="81"/>
      <c r="U168" s="77"/>
      <c r="V168" s="81"/>
      <c r="W168" s="77"/>
      <c r="X168" s="81"/>
      <c r="Y168" s="77"/>
      <c r="Z168" s="81"/>
      <c r="AA168" s="77"/>
      <c r="AB168" s="87"/>
    </row>
    <row r="169" spans="1:28" ht="42.75" customHeight="1" thickBot="1" x14ac:dyDescent="0.3">
      <c r="A169" s="78"/>
      <c r="B169" s="79"/>
      <c r="C169" s="79"/>
      <c r="D169" s="79"/>
      <c r="E169" s="89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1"/>
    </row>
    <row r="170" spans="1:28" x14ac:dyDescent="0.25">
      <c r="A170" s="73"/>
      <c r="B170" s="74"/>
      <c r="C170" s="54"/>
      <c r="D170" s="43"/>
      <c r="E170" s="82"/>
      <c r="F170" s="83"/>
      <c r="G170" s="82"/>
      <c r="H170" s="83"/>
      <c r="I170" s="82"/>
      <c r="J170" s="83"/>
      <c r="K170" s="82"/>
      <c r="L170" s="83"/>
      <c r="M170" s="82"/>
      <c r="N170" s="83"/>
      <c r="O170" s="82"/>
      <c r="P170" s="83"/>
      <c r="Q170" s="82"/>
      <c r="R170" s="83"/>
      <c r="S170" s="82"/>
      <c r="T170" s="83"/>
      <c r="U170" s="82"/>
      <c r="V170" s="83"/>
      <c r="W170" s="82"/>
      <c r="X170" s="83"/>
      <c r="Y170" s="82"/>
      <c r="Z170" s="83"/>
      <c r="AA170" s="82"/>
      <c r="AB170" s="88"/>
    </row>
    <row r="171" spans="1:28" x14ac:dyDescent="0.25">
      <c r="A171" s="72"/>
      <c r="B171" s="67"/>
      <c r="C171" s="36"/>
      <c r="D171" s="40"/>
      <c r="E171" s="65"/>
      <c r="F171" s="80"/>
      <c r="G171" s="65"/>
      <c r="H171" s="80"/>
      <c r="I171" s="65"/>
      <c r="J171" s="80"/>
      <c r="K171" s="65"/>
      <c r="L171" s="80"/>
      <c r="M171" s="65"/>
      <c r="N171" s="80"/>
      <c r="O171" s="65"/>
      <c r="P171" s="80"/>
      <c r="Q171" s="65"/>
      <c r="R171" s="80"/>
      <c r="S171" s="65"/>
      <c r="T171" s="80"/>
      <c r="U171" s="65"/>
      <c r="V171" s="80"/>
      <c r="W171" s="65"/>
      <c r="X171" s="80"/>
      <c r="Y171" s="65"/>
      <c r="Z171" s="80"/>
      <c r="AA171" s="65"/>
      <c r="AB171" s="86"/>
    </row>
    <row r="172" spans="1:28" x14ac:dyDescent="0.25">
      <c r="A172" s="72"/>
      <c r="B172" s="67"/>
      <c r="C172" s="36"/>
      <c r="D172" s="40"/>
      <c r="E172" s="65"/>
      <c r="F172" s="80"/>
      <c r="G172" s="65"/>
      <c r="H172" s="80"/>
      <c r="I172" s="65"/>
      <c r="J172" s="80"/>
      <c r="K172" s="65"/>
      <c r="L172" s="80"/>
      <c r="M172" s="65"/>
      <c r="N172" s="80"/>
      <c r="O172" s="65"/>
      <c r="P172" s="80"/>
      <c r="Q172" s="65"/>
      <c r="R172" s="80"/>
      <c r="S172" s="65"/>
      <c r="T172" s="80"/>
      <c r="U172" s="65"/>
      <c r="V172" s="80"/>
      <c r="W172" s="65"/>
      <c r="X172" s="80"/>
      <c r="Y172" s="65"/>
      <c r="Z172" s="80"/>
      <c r="AA172" s="65"/>
      <c r="AB172" s="86"/>
    </row>
    <row r="173" spans="1:28" x14ac:dyDescent="0.25">
      <c r="A173" s="72"/>
      <c r="B173" s="67"/>
      <c r="C173" s="36"/>
      <c r="D173" s="36"/>
      <c r="E173" s="65"/>
      <c r="F173" s="80"/>
      <c r="G173" s="65"/>
      <c r="H173" s="80"/>
      <c r="I173" s="65"/>
      <c r="J173" s="80"/>
      <c r="K173" s="65"/>
      <c r="L173" s="80"/>
      <c r="M173" s="65"/>
      <c r="N173" s="80"/>
      <c r="O173" s="65"/>
      <c r="P173" s="80"/>
      <c r="Q173" s="65"/>
      <c r="R173" s="80"/>
      <c r="S173" s="65"/>
      <c r="T173" s="80"/>
      <c r="U173" s="65"/>
      <c r="V173" s="80"/>
      <c r="W173" s="65"/>
      <c r="X173" s="80"/>
      <c r="Y173" s="65"/>
      <c r="Z173" s="80"/>
      <c r="AA173" s="65"/>
      <c r="AB173" s="86"/>
    </row>
    <row r="174" spans="1:28" x14ac:dyDescent="0.25">
      <c r="A174" s="72"/>
      <c r="B174" s="67"/>
      <c r="C174" s="36"/>
      <c r="D174" s="36"/>
      <c r="E174" s="65"/>
      <c r="F174" s="80"/>
      <c r="G174" s="65"/>
      <c r="H174" s="80"/>
      <c r="I174" s="65"/>
      <c r="J174" s="80"/>
      <c r="K174" s="65"/>
      <c r="L174" s="80"/>
      <c r="M174" s="65"/>
      <c r="N174" s="80"/>
      <c r="O174" s="65"/>
      <c r="P174" s="80"/>
      <c r="Q174" s="65"/>
      <c r="R174" s="80"/>
      <c r="S174" s="65"/>
      <c r="T174" s="80"/>
      <c r="U174" s="65"/>
      <c r="V174" s="80"/>
      <c r="W174" s="65"/>
      <c r="X174" s="80"/>
      <c r="Y174" s="65"/>
      <c r="Z174" s="80"/>
      <c r="AA174" s="65"/>
      <c r="AB174" s="86"/>
    </row>
    <row r="175" spans="1:28" x14ac:dyDescent="0.25">
      <c r="A175" s="72"/>
      <c r="B175" s="67"/>
      <c r="C175" s="36"/>
      <c r="D175" s="36"/>
      <c r="E175" s="65"/>
      <c r="F175" s="80"/>
      <c r="G175" s="65"/>
      <c r="H175" s="80"/>
      <c r="I175" s="65"/>
      <c r="J175" s="80"/>
      <c r="K175" s="65"/>
      <c r="L175" s="80"/>
      <c r="M175" s="65"/>
      <c r="N175" s="80"/>
      <c r="O175" s="65"/>
      <c r="P175" s="80"/>
      <c r="Q175" s="65"/>
      <c r="R175" s="80"/>
      <c r="S175" s="65"/>
      <c r="T175" s="80"/>
      <c r="U175" s="65"/>
      <c r="V175" s="80"/>
      <c r="W175" s="65"/>
      <c r="X175" s="80"/>
      <c r="Y175" s="65"/>
      <c r="Z175" s="80"/>
      <c r="AA175" s="65"/>
      <c r="AB175" s="86"/>
    </row>
    <row r="176" spans="1:28" x14ac:dyDescent="0.25">
      <c r="A176" s="72"/>
      <c r="B176" s="67"/>
      <c r="C176" s="36"/>
      <c r="D176" s="36"/>
      <c r="E176" s="65"/>
      <c r="F176" s="80"/>
      <c r="G176" s="65"/>
      <c r="H176" s="80"/>
      <c r="I176" s="65"/>
      <c r="J176" s="80"/>
      <c r="K176" s="65"/>
      <c r="L176" s="80"/>
      <c r="M176" s="65"/>
      <c r="N176" s="80"/>
      <c r="O176" s="65"/>
      <c r="P176" s="80"/>
      <c r="Q176" s="65"/>
      <c r="R176" s="80"/>
      <c r="S176" s="65"/>
      <c r="T176" s="80"/>
      <c r="U176" s="65"/>
      <c r="V176" s="80"/>
      <c r="W176" s="65"/>
      <c r="X176" s="80"/>
      <c r="Y176" s="65"/>
      <c r="Z176" s="80"/>
      <c r="AA176" s="65"/>
      <c r="AB176" s="86"/>
    </row>
    <row r="177" spans="1:28" x14ac:dyDescent="0.25">
      <c r="A177" s="72"/>
      <c r="B177" s="67"/>
      <c r="C177" s="36"/>
      <c r="D177" s="36"/>
      <c r="E177" s="65"/>
      <c r="F177" s="80"/>
      <c r="G177" s="65"/>
      <c r="H177" s="80"/>
      <c r="I177" s="65"/>
      <c r="J177" s="80"/>
      <c r="K177" s="65"/>
      <c r="L177" s="80"/>
      <c r="M177" s="65"/>
      <c r="N177" s="80"/>
      <c r="O177" s="65"/>
      <c r="P177" s="80"/>
      <c r="Q177" s="65"/>
      <c r="R177" s="80"/>
      <c r="S177" s="65"/>
      <c r="T177" s="80"/>
      <c r="U177" s="65"/>
      <c r="V177" s="80"/>
      <c r="W177" s="65"/>
      <c r="X177" s="80"/>
      <c r="Y177" s="65"/>
      <c r="Z177" s="80"/>
      <c r="AA177" s="65"/>
      <c r="AB177" s="86"/>
    </row>
    <row r="178" spans="1:28" x14ac:dyDescent="0.25">
      <c r="A178" s="72"/>
      <c r="B178" s="67"/>
      <c r="C178" s="36"/>
      <c r="D178" s="36"/>
      <c r="E178" s="65"/>
      <c r="F178" s="80"/>
      <c r="G178" s="65"/>
      <c r="H178" s="80"/>
      <c r="I178" s="65"/>
      <c r="J178" s="80"/>
      <c r="K178" s="65"/>
      <c r="L178" s="80"/>
      <c r="M178" s="65"/>
      <c r="N178" s="80"/>
      <c r="O178" s="65"/>
      <c r="P178" s="80"/>
      <c r="Q178" s="65"/>
      <c r="R178" s="80"/>
      <c r="S178" s="65"/>
      <c r="T178" s="80"/>
      <c r="U178" s="65"/>
      <c r="V178" s="80"/>
      <c r="W178" s="65"/>
      <c r="X178" s="80"/>
      <c r="Y178" s="65"/>
      <c r="Z178" s="80"/>
      <c r="AA178" s="65"/>
      <c r="AB178" s="86"/>
    </row>
    <row r="179" spans="1:28" x14ac:dyDescent="0.25">
      <c r="A179" s="72"/>
      <c r="B179" s="67"/>
      <c r="C179" s="36"/>
      <c r="D179" s="36"/>
      <c r="E179" s="65"/>
      <c r="F179" s="80"/>
      <c r="G179" s="65"/>
      <c r="H179" s="80"/>
      <c r="I179" s="65"/>
      <c r="J179" s="80"/>
      <c r="K179" s="65"/>
      <c r="L179" s="80"/>
      <c r="M179" s="65"/>
      <c r="N179" s="80"/>
      <c r="O179" s="65"/>
      <c r="P179" s="80"/>
      <c r="Q179" s="65"/>
      <c r="R179" s="80"/>
      <c r="S179" s="65"/>
      <c r="T179" s="80"/>
      <c r="U179" s="65"/>
      <c r="V179" s="80"/>
      <c r="W179" s="65"/>
      <c r="X179" s="80"/>
      <c r="Y179" s="65"/>
      <c r="Z179" s="80"/>
      <c r="AA179" s="65"/>
      <c r="AB179" s="86"/>
    </row>
    <row r="180" spans="1:28" x14ac:dyDescent="0.25">
      <c r="A180" s="72"/>
      <c r="B180" s="67"/>
      <c r="C180" s="36"/>
      <c r="D180" s="36"/>
      <c r="E180" s="65"/>
      <c r="F180" s="80"/>
      <c r="G180" s="65"/>
      <c r="H180" s="80"/>
      <c r="I180" s="65"/>
      <c r="J180" s="80"/>
      <c r="K180" s="65"/>
      <c r="L180" s="80"/>
      <c r="M180" s="65"/>
      <c r="N180" s="80"/>
      <c r="O180" s="65"/>
      <c r="P180" s="80"/>
      <c r="Q180" s="65"/>
      <c r="R180" s="80"/>
      <c r="S180" s="65"/>
      <c r="T180" s="80"/>
      <c r="U180" s="65"/>
      <c r="V180" s="80"/>
      <c r="W180" s="65"/>
      <c r="X180" s="80"/>
      <c r="Y180" s="65"/>
      <c r="Z180" s="80"/>
      <c r="AA180" s="65"/>
      <c r="AB180" s="86"/>
    </row>
    <row r="181" spans="1:28" x14ac:dyDescent="0.25">
      <c r="A181" s="72"/>
      <c r="B181" s="67"/>
      <c r="C181" s="36"/>
      <c r="D181" s="36"/>
      <c r="E181" s="65"/>
      <c r="F181" s="80"/>
      <c r="G181" s="65"/>
      <c r="H181" s="80"/>
      <c r="I181" s="65"/>
      <c r="J181" s="80"/>
      <c r="K181" s="65"/>
      <c r="L181" s="80"/>
      <c r="M181" s="65"/>
      <c r="N181" s="80"/>
      <c r="O181" s="65"/>
      <c r="P181" s="80"/>
      <c r="Q181" s="65"/>
      <c r="R181" s="80"/>
      <c r="S181" s="65"/>
      <c r="T181" s="80"/>
      <c r="U181" s="65"/>
      <c r="V181" s="80"/>
      <c r="W181" s="65"/>
      <c r="X181" s="80"/>
      <c r="Y181" s="65"/>
      <c r="Z181" s="80"/>
      <c r="AA181" s="65"/>
      <c r="AB181" s="86"/>
    </row>
    <row r="182" spans="1:28" x14ac:dyDescent="0.25">
      <c r="A182" s="72"/>
      <c r="B182" s="67"/>
      <c r="C182" s="36"/>
      <c r="D182" s="36"/>
      <c r="E182" s="65"/>
      <c r="F182" s="80"/>
      <c r="G182" s="65"/>
      <c r="H182" s="80"/>
      <c r="I182" s="65"/>
      <c r="J182" s="80"/>
      <c r="K182" s="65"/>
      <c r="L182" s="80"/>
      <c r="M182" s="65"/>
      <c r="N182" s="80"/>
      <c r="O182" s="65"/>
      <c r="P182" s="80"/>
      <c r="Q182" s="65"/>
      <c r="R182" s="80"/>
      <c r="S182" s="65"/>
      <c r="T182" s="80"/>
      <c r="U182" s="65"/>
      <c r="V182" s="80"/>
      <c r="W182" s="65"/>
      <c r="X182" s="80"/>
      <c r="Y182" s="65"/>
      <c r="Z182" s="80"/>
      <c r="AA182" s="65"/>
      <c r="AB182" s="86"/>
    </row>
    <row r="183" spans="1:28" x14ac:dyDescent="0.25">
      <c r="A183" s="72"/>
      <c r="B183" s="67"/>
      <c r="C183" s="36"/>
      <c r="D183" s="36"/>
      <c r="E183" s="65"/>
      <c r="F183" s="80"/>
      <c r="G183" s="65"/>
      <c r="H183" s="80"/>
      <c r="I183" s="65"/>
      <c r="J183" s="80"/>
      <c r="K183" s="65"/>
      <c r="L183" s="80"/>
      <c r="M183" s="65"/>
      <c r="N183" s="80"/>
      <c r="O183" s="65"/>
      <c r="P183" s="80"/>
      <c r="Q183" s="65"/>
      <c r="R183" s="80"/>
      <c r="S183" s="65"/>
      <c r="T183" s="80"/>
      <c r="U183" s="65"/>
      <c r="V183" s="80"/>
      <c r="W183" s="65"/>
      <c r="X183" s="80"/>
      <c r="Y183" s="65"/>
      <c r="Z183" s="80"/>
      <c r="AA183" s="65"/>
      <c r="AB183" s="86"/>
    </row>
    <row r="184" spans="1:28" x14ac:dyDescent="0.25">
      <c r="A184" s="72"/>
      <c r="B184" s="67"/>
      <c r="C184" s="36"/>
      <c r="D184" s="36"/>
      <c r="E184" s="65"/>
      <c r="F184" s="80"/>
      <c r="G184" s="65"/>
      <c r="H184" s="80"/>
      <c r="I184" s="65"/>
      <c r="J184" s="80"/>
      <c r="K184" s="65"/>
      <c r="L184" s="80"/>
      <c r="M184" s="65"/>
      <c r="N184" s="80"/>
      <c r="O184" s="65"/>
      <c r="P184" s="80"/>
      <c r="Q184" s="65"/>
      <c r="R184" s="80"/>
      <c r="S184" s="65"/>
      <c r="T184" s="80"/>
      <c r="U184" s="65"/>
      <c r="V184" s="80"/>
      <c r="W184" s="65"/>
      <c r="X184" s="80"/>
      <c r="Y184" s="65"/>
      <c r="Z184" s="80"/>
      <c r="AA184" s="65"/>
      <c r="AB184" s="86"/>
    </row>
    <row r="185" spans="1:28" x14ac:dyDescent="0.25">
      <c r="A185" s="72"/>
      <c r="B185" s="67"/>
      <c r="C185" s="36"/>
      <c r="D185" s="36"/>
      <c r="E185" s="65"/>
      <c r="F185" s="80"/>
      <c r="G185" s="65"/>
      <c r="H185" s="80"/>
      <c r="I185" s="65"/>
      <c r="J185" s="80"/>
      <c r="K185" s="65"/>
      <c r="L185" s="80"/>
      <c r="M185" s="65"/>
      <c r="N185" s="80"/>
      <c r="O185" s="65"/>
      <c r="P185" s="80"/>
      <c r="Q185" s="65"/>
      <c r="R185" s="80"/>
      <c r="S185" s="65"/>
      <c r="T185" s="80"/>
      <c r="U185" s="65"/>
      <c r="V185" s="80"/>
      <c r="W185" s="65"/>
      <c r="X185" s="80"/>
      <c r="Y185" s="65"/>
      <c r="Z185" s="80"/>
      <c r="AA185" s="65"/>
      <c r="AB185" s="86"/>
    </row>
    <row r="186" spans="1:28" x14ac:dyDescent="0.25">
      <c r="A186" s="72"/>
      <c r="B186" s="67"/>
      <c r="C186" s="36"/>
      <c r="D186" s="36"/>
      <c r="E186" s="65"/>
      <c r="F186" s="80"/>
      <c r="G186" s="65"/>
      <c r="H186" s="80"/>
      <c r="I186" s="65"/>
      <c r="J186" s="80"/>
      <c r="K186" s="65"/>
      <c r="L186" s="80"/>
      <c r="M186" s="65"/>
      <c r="N186" s="80"/>
      <c r="O186" s="65"/>
      <c r="P186" s="80"/>
      <c r="Q186" s="65"/>
      <c r="R186" s="80"/>
      <c r="S186" s="65"/>
      <c r="T186" s="80"/>
      <c r="U186" s="65"/>
      <c r="V186" s="80"/>
      <c r="W186" s="65"/>
      <c r="X186" s="80"/>
      <c r="Y186" s="65"/>
      <c r="Z186" s="80"/>
      <c r="AA186" s="65"/>
      <c r="AB186" s="86"/>
    </row>
    <row r="187" spans="1:28" x14ac:dyDescent="0.25">
      <c r="A187" s="72"/>
      <c r="B187" s="67"/>
      <c r="C187" s="36"/>
      <c r="D187" s="36"/>
      <c r="E187" s="65"/>
      <c r="F187" s="80"/>
      <c r="G187" s="65"/>
      <c r="H187" s="80"/>
      <c r="I187" s="65"/>
      <c r="J187" s="80"/>
      <c r="K187" s="65"/>
      <c r="L187" s="80"/>
      <c r="M187" s="65"/>
      <c r="N187" s="80"/>
      <c r="O187" s="65"/>
      <c r="P187" s="80"/>
      <c r="Q187" s="65"/>
      <c r="R187" s="80"/>
      <c r="S187" s="65"/>
      <c r="T187" s="80"/>
      <c r="U187" s="65"/>
      <c r="V187" s="80"/>
      <c r="W187" s="65"/>
      <c r="X187" s="80"/>
      <c r="Y187" s="65"/>
      <c r="Z187" s="80"/>
      <c r="AA187" s="65"/>
      <c r="AB187" s="86"/>
    </row>
    <row r="188" spans="1:28" x14ac:dyDescent="0.25">
      <c r="A188" s="72"/>
      <c r="B188" s="67"/>
      <c r="C188" s="36"/>
      <c r="D188" s="36"/>
      <c r="E188" s="65"/>
      <c r="F188" s="80"/>
      <c r="G188" s="65"/>
      <c r="H188" s="80"/>
      <c r="I188" s="65"/>
      <c r="J188" s="80"/>
      <c r="K188" s="65"/>
      <c r="L188" s="80"/>
      <c r="M188" s="65"/>
      <c r="N188" s="80"/>
      <c r="O188" s="65"/>
      <c r="P188" s="80"/>
      <c r="Q188" s="65"/>
      <c r="R188" s="80"/>
      <c r="S188" s="65"/>
      <c r="T188" s="65"/>
      <c r="U188" s="65"/>
      <c r="V188" s="80"/>
      <c r="W188" s="65"/>
      <c r="X188" s="65"/>
      <c r="Y188" s="65"/>
      <c r="Z188" s="80"/>
      <c r="AA188" s="65"/>
      <c r="AB188" s="86"/>
    </row>
    <row r="189" spans="1:28" x14ac:dyDescent="0.25">
      <c r="A189" s="72"/>
      <c r="B189" s="67"/>
      <c r="C189" s="36"/>
      <c r="D189" s="36"/>
      <c r="E189" s="65"/>
      <c r="F189" s="80"/>
      <c r="G189" s="65"/>
      <c r="H189" s="80"/>
      <c r="I189" s="65"/>
      <c r="J189" s="80"/>
      <c r="K189" s="65"/>
      <c r="L189" s="80"/>
      <c r="M189" s="65"/>
      <c r="N189" s="80"/>
      <c r="O189" s="65"/>
      <c r="P189" s="80"/>
      <c r="Q189" s="65"/>
      <c r="R189" s="80"/>
      <c r="S189" s="65"/>
      <c r="T189" s="80"/>
      <c r="U189" s="65"/>
      <c r="V189" s="80"/>
      <c r="W189" s="65"/>
      <c r="X189" s="80"/>
      <c r="Y189" s="65"/>
      <c r="Z189" s="80"/>
      <c r="AA189" s="65"/>
      <c r="AB189" s="86"/>
    </row>
    <row r="190" spans="1:28" x14ac:dyDescent="0.25">
      <c r="A190" s="72"/>
      <c r="B190" s="67"/>
      <c r="C190" s="36"/>
      <c r="D190" s="36"/>
      <c r="E190" s="65"/>
      <c r="F190" s="80"/>
      <c r="G190" s="65"/>
      <c r="H190" s="80"/>
      <c r="I190" s="65"/>
      <c r="J190" s="80"/>
      <c r="K190" s="65"/>
      <c r="L190" s="80"/>
      <c r="M190" s="65"/>
      <c r="N190" s="80"/>
      <c r="O190" s="65"/>
      <c r="P190" s="80"/>
      <c r="Q190" s="65"/>
      <c r="R190" s="80"/>
      <c r="S190" s="65"/>
      <c r="T190" s="80"/>
      <c r="U190" s="65"/>
      <c r="V190" s="80"/>
      <c r="W190" s="65"/>
      <c r="X190" s="80"/>
      <c r="Y190" s="65"/>
      <c r="Z190" s="80"/>
      <c r="AA190" s="65"/>
      <c r="AB190" s="86"/>
    </row>
    <row r="191" spans="1:28" x14ac:dyDescent="0.25">
      <c r="A191" s="72"/>
      <c r="B191" s="67"/>
      <c r="C191" s="36"/>
      <c r="D191" s="36"/>
      <c r="E191" s="65"/>
      <c r="F191" s="80"/>
      <c r="G191" s="65"/>
      <c r="H191" s="80"/>
      <c r="I191" s="65"/>
      <c r="J191" s="80"/>
      <c r="K191" s="65"/>
      <c r="L191" s="80"/>
      <c r="M191" s="65"/>
      <c r="N191" s="80"/>
      <c r="O191" s="65"/>
      <c r="P191" s="80"/>
      <c r="Q191" s="65"/>
      <c r="R191" s="80"/>
      <c r="S191" s="65"/>
      <c r="T191" s="80"/>
      <c r="U191" s="65"/>
      <c r="V191" s="80"/>
      <c r="W191" s="65"/>
      <c r="X191" s="80"/>
      <c r="Y191" s="65"/>
      <c r="Z191" s="80"/>
      <c r="AA191" s="65"/>
      <c r="AB191" s="86"/>
    </row>
    <row r="192" spans="1:28" x14ac:dyDescent="0.25">
      <c r="A192" s="72"/>
      <c r="B192" s="67"/>
      <c r="C192" s="36"/>
      <c r="D192" s="36"/>
      <c r="E192" s="65"/>
      <c r="F192" s="80"/>
      <c r="G192" s="65"/>
      <c r="H192" s="80"/>
      <c r="I192" s="65"/>
      <c r="J192" s="80"/>
      <c r="K192" s="65"/>
      <c r="L192" s="80"/>
      <c r="M192" s="65"/>
      <c r="N192" s="80"/>
      <c r="O192" s="65"/>
      <c r="P192" s="80"/>
      <c r="Q192" s="65"/>
      <c r="R192" s="80"/>
      <c r="S192" s="65"/>
      <c r="T192" s="80"/>
      <c r="U192" s="65"/>
      <c r="V192" s="80"/>
      <c r="W192" s="65"/>
      <c r="X192" s="80"/>
      <c r="Y192" s="65"/>
      <c r="Z192" s="80"/>
      <c r="AA192" s="65"/>
      <c r="AB192" s="86"/>
    </row>
    <row r="193" spans="1:28" ht="15.75" thickBot="1" x14ac:dyDescent="0.3">
      <c r="A193" s="104"/>
      <c r="B193" s="105"/>
      <c r="C193" s="37"/>
      <c r="D193" s="37"/>
      <c r="E193" s="106"/>
      <c r="F193" s="107"/>
      <c r="G193" s="106"/>
      <c r="H193" s="107"/>
      <c r="I193" s="106"/>
      <c r="J193" s="107"/>
      <c r="K193" s="106"/>
      <c r="L193" s="107"/>
      <c r="M193" s="106"/>
      <c r="N193" s="107"/>
      <c r="O193" s="106"/>
      <c r="P193" s="107"/>
      <c r="Q193" s="106"/>
      <c r="R193" s="107"/>
      <c r="S193" s="106"/>
      <c r="T193" s="107"/>
      <c r="U193" s="106"/>
      <c r="V193" s="107"/>
      <c r="W193" s="106"/>
      <c r="X193" s="107"/>
      <c r="Y193" s="106"/>
      <c r="Z193" s="107"/>
      <c r="AA193" s="106"/>
      <c r="AB193" s="108"/>
    </row>
    <row r="194" spans="1:28" ht="15.75" thickBot="1" x14ac:dyDescent="0.3">
      <c r="A194" s="25"/>
      <c r="B194" s="22"/>
      <c r="C194" s="21"/>
      <c r="D194" s="21"/>
      <c r="E194" s="23"/>
      <c r="F194" s="24"/>
      <c r="G194" s="23"/>
      <c r="H194" s="24"/>
      <c r="I194" s="23"/>
      <c r="J194" s="24"/>
      <c r="K194" s="23"/>
      <c r="L194" s="24"/>
      <c r="M194" s="23"/>
      <c r="N194" s="24"/>
      <c r="O194" s="23"/>
      <c r="P194" s="24"/>
      <c r="Q194" s="23"/>
      <c r="R194" s="24"/>
      <c r="S194" s="23"/>
      <c r="T194" s="24"/>
      <c r="U194" s="23"/>
      <c r="V194" s="24"/>
      <c r="W194" s="23"/>
      <c r="X194" s="24"/>
      <c r="Y194" s="23"/>
      <c r="Z194" s="24"/>
      <c r="AA194" s="23"/>
      <c r="AB194" s="24"/>
    </row>
    <row r="195" spans="1:28" ht="15.75" thickBot="1" x14ac:dyDescent="0.3">
      <c r="A195" s="109"/>
      <c r="B195" s="110"/>
      <c r="C195" s="110"/>
      <c r="D195" s="110"/>
      <c r="E195" s="111"/>
      <c r="F195" s="112"/>
      <c r="G195" s="111"/>
      <c r="H195" s="112"/>
      <c r="I195" s="111"/>
      <c r="J195" s="112"/>
      <c r="K195" s="111"/>
      <c r="L195" s="112"/>
      <c r="M195" s="111"/>
      <c r="N195" s="112"/>
      <c r="O195" s="111"/>
      <c r="P195" s="112"/>
      <c r="Q195" s="111"/>
      <c r="R195" s="112"/>
      <c r="S195" s="111"/>
      <c r="T195" s="112"/>
      <c r="U195" s="111"/>
      <c r="V195" s="112"/>
      <c r="W195" s="111"/>
      <c r="X195" s="112"/>
      <c r="Y195" s="111"/>
      <c r="Z195" s="112"/>
      <c r="AA195" s="111"/>
      <c r="AB195" s="117"/>
    </row>
    <row r="196" spans="1:28" ht="15.75" thickBot="1" x14ac:dyDescent="0.3">
      <c r="A196" s="109"/>
      <c r="B196" s="110"/>
      <c r="C196" s="110"/>
      <c r="D196" s="110"/>
      <c r="E196" s="111"/>
      <c r="F196" s="112"/>
      <c r="G196" s="111"/>
      <c r="H196" s="112"/>
      <c r="I196" s="111"/>
      <c r="J196" s="112"/>
      <c r="K196" s="111"/>
      <c r="L196" s="112"/>
      <c r="M196" s="111"/>
      <c r="N196" s="112"/>
      <c r="O196" s="111"/>
      <c r="P196" s="112"/>
      <c r="Q196" s="111"/>
      <c r="R196" s="112"/>
      <c r="S196" s="111"/>
      <c r="T196" s="112"/>
      <c r="U196" s="111"/>
      <c r="V196" s="112"/>
      <c r="W196" s="111"/>
      <c r="X196" s="112"/>
      <c r="Y196" s="111"/>
      <c r="Z196" s="112"/>
      <c r="AA196" s="111"/>
      <c r="AB196" s="117"/>
    </row>
    <row r="197" spans="1:28" ht="27.75" customHeight="1" x14ac:dyDescent="0.25">
      <c r="A197" s="98"/>
      <c r="B197" s="82"/>
      <c r="C197" s="82"/>
      <c r="D197" s="82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100"/>
    </row>
    <row r="198" spans="1:28" ht="27.75" customHeight="1" x14ac:dyDescent="0.25">
      <c r="A198" s="99"/>
      <c r="B198" s="65"/>
      <c r="C198" s="65"/>
      <c r="D198" s="65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101"/>
    </row>
    <row r="199" spans="1:28" ht="27.75" customHeight="1" x14ac:dyDescent="0.25">
      <c r="A199" s="99"/>
      <c r="B199" s="65"/>
      <c r="C199" s="65"/>
      <c r="D199" s="65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101"/>
    </row>
    <row r="200" spans="1:28" ht="27.75" customHeight="1" x14ac:dyDescent="0.25">
      <c r="A200" s="99"/>
      <c r="B200" s="65"/>
      <c r="C200" s="65"/>
      <c r="D200" s="65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101"/>
    </row>
    <row r="201" spans="1:28" ht="27.75" customHeight="1" x14ac:dyDescent="0.25">
      <c r="A201" s="99"/>
      <c r="B201" s="65"/>
      <c r="C201" s="65"/>
      <c r="D201" s="65"/>
      <c r="E201" s="67"/>
      <c r="F201" s="67"/>
      <c r="G201" s="113"/>
      <c r="H201" s="114"/>
      <c r="I201" s="113"/>
      <c r="J201" s="114"/>
      <c r="K201" s="113"/>
      <c r="L201" s="114"/>
      <c r="M201" s="113"/>
      <c r="N201" s="114"/>
      <c r="O201" s="113"/>
      <c r="P201" s="114"/>
      <c r="Q201" s="113"/>
      <c r="R201" s="114"/>
      <c r="S201" s="113"/>
      <c r="T201" s="114"/>
      <c r="U201" s="113"/>
      <c r="V201" s="114"/>
      <c r="W201" s="113"/>
      <c r="X201" s="114"/>
      <c r="Y201" s="113"/>
      <c r="Z201" s="114"/>
      <c r="AA201" s="113"/>
      <c r="AB201" s="118"/>
    </row>
    <row r="202" spans="1:28" ht="27.75" customHeight="1" x14ac:dyDescent="0.25">
      <c r="A202" s="99"/>
      <c r="B202" s="65"/>
      <c r="C202" s="65"/>
      <c r="D202" s="65"/>
      <c r="E202" s="67"/>
      <c r="F202" s="67"/>
      <c r="G202" s="115"/>
      <c r="H202" s="116"/>
      <c r="I202" s="115"/>
      <c r="J202" s="116"/>
      <c r="K202" s="115"/>
      <c r="L202" s="116"/>
      <c r="M202" s="115"/>
      <c r="N202" s="116"/>
      <c r="O202" s="115"/>
      <c r="P202" s="116"/>
      <c r="Q202" s="115"/>
      <c r="R202" s="116"/>
      <c r="S202" s="115"/>
      <c r="T202" s="116"/>
      <c r="U202" s="115"/>
      <c r="V202" s="116"/>
      <c r="W202" s="115"/>
      <c r="X202" s="116"/>
      <c r="Y202" s="115"/>
      <c r="Z202" s="116"/>
      <c r="AA202" s="115"/>
      <c r="AB202" s="119"/>
    </row>
    <row r="203" spans="1:28" ht="27.75" customHeight="1" x14ac:dyDescent="0.25">
      <c r="A203" s="99"/>
      <c r="B203" s="65"/>
      <c r="C203" s="65"/>
      <c r="D203" s="65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101"/>
    </row>
    <row r="204" spans="1:28" ht="27.75" customHeight="1" thickBot="1" x14ac:dyDescent="0.3">
      <c r="A204" s="121"/>
      <c r="B204" s="106"/>
      <c r="C204" s="106"/>
      <c r="D204" s="106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20"/>
    </row>
    <row r="205" spans="1:28" ht="27.75" customHeight="1" thickBot="1" x14ac:dyDescent="0.3">
      <c r="A205" s="78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102"/>
    </row>
    <row r="206" spans="1:28" ht="15.75" thickBot="1" x14ac:dyDescent="0.3">
      <c r="O206" s="20"/>
      <c r="P206" s="20"/>
      <c r="Q206" s="20"/>
      <c r="R206" s="20"/>
      <c r="S206" s="20"/>
      <c r="T206" s="20"/>
      <c r="U206" s="20"/>
      <c r="V206" s="20"/>
      <c r="W206" s="20"/>
    </row>
    <row r="207" spans="1:28" x14ac:dyDescent="0.25">
      <c r="E207" s="92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4"/>
    </row>
    <row r="208" spans="1:28" ht="15.75" thickBot="1" x14ac:dyDescent="0.3">
      <c r="E208" s="95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7"/>
    </row>
    <row r="209" spans="5:32" x14ac:dyDescent="0.25">
      <c r="E209" s="27"/>
      <c r="F209" s="28"/>
      <c r="G209" s="27"/>
      <c r="H209" s="33"/>
      <c r="I209" s="27"/>
      <c r="J209" s="28"/>
      <c r="K209" s="27"/>
      <c r="L209" s="33"/>
      <c r="M209" s="27"/>
      <c r="N209" s="28"/>
      <c r="O209" s="27"/>
      <c r="P209" s="33"/>
      <c r="Q209" s="27"/>
      <c r="R209" s="28"/>
      <c r="S209" s="27"/>
      <c r="T209" s="28"/>
      <c r="U209" s="27"/>
      <c r="V209" s="33"/>
      <c r="W209" s="27"/>
      <c r="X209" s="28"/>
      <c r="Y209" s="27"/>
      <c r="Z209" s="33"/>
      <c r="AA209" s="27"/>
      <c r="AB209" s="28"/>
    </row>
    <row r="210" spans="5:32" x14ac:dyDescent="0.25">
      <c r="E210" s="29"/>
      <c r="F210" s="30"/>
      <c r="G210" s="29"/>
      <c r="H210" s="34"/>
      <c r="I210" s="29"/>
      <c r="J210" s="30"/>
      <c r="K210" s="29"/>
      <c r="L210" s="34"/>
      <c r="M210" s="29"/>
      <c r="N210" s="30"/>
      <c r="O210" s="29"/>
      <c r="P210" s="34"/>
      <c r="Q210" s="29"/>
      <c r="R210" s="30"/>
      <c r="S210" s="29"/>
      <c r="T210" s="30"/>
      <c r="U210" s="29"/>
      <c r="V210" s="34"/>
      <c r="W210" s="29"/>
      <c r="X210" s="30"/>
      <c r="Y210" s="29"/>
      <c r="Z210" s="34"/>
      <c r="AA210" s="29"/>
      <c r="AB210" s="30"/>
      <c r="AC210" s="20"/>
      <c r="AD210" s="20"/>
      <c r="AE210" s="20"/>
      <c r="AF210" s="20"/>
    </row>
    <row r="211" spans="5:32" x14ac:dyDescent="0.25">
      <c r="E211" s="29"/>
      <c r="F211" s="30"/>
      <c r="G211" s="29"/>
      <c r="H211" s="34"/>
      <c r="I211" s="29"/>
      <c r="J211" s="30"/>
      <c r="K211" s="29"/>
      <c r="L211" s="34"/>
      <c r="M211" s="29"/>
      <c r="N211" s="30"/>
      <c r="O211" s="29"/>
      <c r="P211" s="34"/>
      <c r="Q211" s="29"/>
      <c r="R211" s="30"/>
      <c r="S211" s="29"/>
      <c r="T211" s="30"/>
      <c r="U211" s="29"/>
      <c r="V211" s="34"/>
      <c r="W211" s="29"/>
      <c r="X211" s="30"/>
      <c r="Y211" s="29"/>
      <c r="Z211" s="34"/>
      <c r="AA211" s="29"/>
      <c r="AB211" s="30"/>
    </row>
    <row r="212" spans="5:32" x14ac:dyDescent="0.25">
      <c r="E212" s="29"/>
      <c r="F212" s="30"/>
      <c r="G212" s="29"/>
      <c r="H212" s="34"/>
      <c r="I212" s="29"/>
      <c r="J212" s="30"/>
      <c r="K212" s="29"/>
      <c r="L212" s="34"/>
      <c r="M212" s="29"/>
      <c r="N212" s="30"/>
      <c r="O212" s="29"/>
      <c r="P212" s="34"/>
      <c r="Q212" s="29"/>
      <c r="R212" s="30"/>
      <c r="S212" s="29"/>
      <c r="T212" s="30"/>
      <c r="U212" s="29"/>
      <c r="V212" s="34"/>
      <c r="W212" s="29"/>
      <c r="X212" s="30"/>
      <c r="Y212" s="29"/>
      <c r="Z212" s="34"/>
      <c r="AA212" s="29"/>
      <c r="AB212" s="30"/>
    </row>
    <row r="213" spans="5:32" x14ac:dyDescent="0.25">
      <c r="E213" s="29"/>
      <c r="F213" s="30"/>
      <c r="G213" s="29"/>
      <c r="H213" s="34"/>
      <c r="I213" s="29"/>
      <c r="J213" s="30"/>
      <c r="K213" s="29"/>
      <c r="L213" s="34"/>
      <c r="M213" s="29"/>
      <c r="N213" s="30"/>
      <c r="O213" s="29"/>
      <c r="P213" s="34"/>
      <c r="Q213" s="29"/>
      <c r="R213" s="30"/>
      <c r="S213" s="29"/>
      <c r="T213" s="30"/>
      <c r="U213" s="29"/>
      <c r="V213" s="34"/>
      <c r="W213" s="29"/>
      <c r="X213" s="30"/>
      <c r="Y213" s="29"/>
      <c r="Z213" s="34"/>
      <c r="AA213" s="29"/>
      <c r="AB213" s="30"/>
    </row>
    <row r="214" spans="5:32" x14ac:dyDescent="0.25">
      <c r="E214" s="29"/>
      <c r="F214" s="30"/>
      <c r="G214" s="29"/>
      <c r="H214" s="34"/>
      <c r="I214" s="29"/>
      <c r="J214" s="30"/>
      <c r="K214" s="29"/>
      <c r="L214" s="34"/>
      <c r="M214" s="29"/>
      <c r="N214" s="30"/>
      <c r="O214" s="29"/>
      <c r="P214" s="34"/>
      <c r="Q214" s="29"/>
      <c r="R214" s="30"/>
      <c r="S214" s="29"/>
      <c r="T214" s="30"/>
      <c r="U214" s="29"/>
      <c r="V214" s="34"/>
      <c r="W214" s="29"/>
      <c r="X214" s="30"/>
      <c r="Y214" s="29"/>
      <c r="Z214" s="34"/>
      <c r="AA214" s="29"/>
      <c r="AB214" s="30"/>
    </row>
    <row r="215" spans="5:32" x14ac:dyDescent="0.25">
      <c r="E215" s="29"/>
      <c r="F215" s="30"/>
      <c r="G215" s="29"/>
      <c r="H215" s="34"/>
      <c r="I215" s="29"/>
      <c r="J215" s="30"/>
      <c r="K215" s="29"/>
      <c r="L215" s="34"/>
      <c r="M215" s="29"/>
      <c r="N215" s="30"/>
      <c r="O215" s="29"/>
      <c r="P215" s="34"/>
      <c r="Q215" s="29"/>
      <c r="R215" s="30"/>
      <c r="S215" s="29"/>
      <c r="T215" s="30"/>
      <c r="U215" s="29"/>
      <c r="V215" s="34"/>
      <c r="W215" s="29"/>
      <c r="X215" s="30"/>
      <c r="Y215" s="29"/>
      <c r="Z215" s="34"/>
      <c r="AA215" s="29"/>
      <c r="AB215" s="30"/>
    </row>
    <row r="216" spans="5:32" x14ac:dyDescent="0.25">
      <c r="E216" s="29"/>
      <c r="F216" s="30"/>
      <c r="G216" s="29"/>
      <c r="H216" s="34"/>
      <c r="I216" s="29"/>
      <c r="J216" s="30"/>
      <c r="K216" s="29"/>
      <c r="L216" s="34"/>
      <c r="M216" s="29"/>
      <c r="N216" s="30"/>
      <c r="O216" s="29"/>
      <c r="P216" s="34"/>
      <c r="Q216" s="29"/>
      <c r="R216" s="30"/>
      <c r="S216" s="29"/>
      <c r="T216" s="30"/>
      <c r="U216" s="29"/>
      <c r="V216" s="34"/>
      <c r="W216" s="29"/>
      <c r="X216" s="30"/>
      <c r="Y216" s="29"/>
      <c r="Z216" s="34"/>
      <c r="AA216" s="29"/>
      <c r="AB216" s="30"/>
    </row>
    <row r="217" spans="5:32" x14ac:dyDescent="0.25">
      <c r="E217" s="29"/>
      <c r="F217" s="30"/>
      <c r="G217" s="29"/>
      <c r="H217" s="34"/>
      <c r="I217" s="29"/>
      <c r="J217" s="30"/>
      <c r="K217" s="29"/>
      <c r="L217" s="34"/>
      <c r="M217" s="29"/>
      <c r="N217" s="30"/>
      <c r="O217" s="29"/>
      <c r="P217" s="34"/>
      <c r="Q217" s="29"/>
      <c r="R217" s="30"/>
      <c r="S217" s="29"/>
      <c r="T217" s="30"/>
      <c r="U217" s="29"/>
      <c r="V217" s="34"/>
      <c r="W217" s="29"/>
      <c r="X217" s="30"/>
      <c r="Y217" s="29"/>
      <c r="Z217" s="34"/>
      <c r="AA217" s="29"/>
      <c r="AB217" s="30"/>
    </row>
    <row r="218" spans="5:32" x14ac:dyDescent="0.25">
      <c r="E218" s="29"/>
      <c r="F218" s="30"/>
      <c r="G218" s="29"/>
      <c r="H218" s="34"/>
      <c r="I218" s="29"/>
      <c r="J218" s="30"/>
      <c r="K218" s="29"/>
      <c r="L218" s="34"/>
      <c r="M218" s="29"/>
      <c r="N218" s="30"/>
      <c r="O218" s="29"/>
      <c r="P218" s="34"/>
      <c r="Q218" s="29"/>
      <c r="R218" s="30"/>
      <c r="S218" s="29"/>
      <c r="T218" s="30"/>
      <c r="U218" s="29"/>
      <c r="V218" s="34"/>
      <c r="W218" s="29"/>
      <c r="X218" s="30"/>
      <c r="Y218" s="29"/>
      <c r="Z218" s="34"/>
      <c r="AA218" s="29"/>
      <c r="AB218" s="30"/>
    </row>
    <row r="219" spans="5:32" x14ac:dyDescent="0.25">
      <c r="E219" s="29"/>
      <c r="F219" s="30"/>
      <c r="G219" s="29"/>
      <c r="H219" s="34"/>
      <c r="I219" s="29"/>
      <c r="J219" s="30"/>
      <c r="K219" s="29"/>
      <c r="L219" s="34"/>
      <c r="M219" s="29"/>
      <c r="N219" s="30"/>
      <c r="O219" s="29"/>
      <c r="P219" s="34"/>
      <c r="Q219" s="29"/>
      <c r="R219" s="30"/>
      <c r="S219" s="29"/>
      <c r="T219" s="30"/>
      <c r="U219" s="29"/>
      <c r="V219" s="34"/>
      <c r="W219" s="29"/>
      <c r="X219" s="30"/>
      <c r="Y219" s="29"/>
      <c r="Z219" s="34"/>
      <c r="AA219" s="29"/>
      <c r="AB219" s="30"/>
    </row>
    <row r="220" spans="5:32" x14ac:dyDescent="0.25">
      <c r="E220" s="29"/>
      <c r="F220" s="30"/>
      <c r="G220" s="29"/>
      <c r="H220" s="34"/>
      <c r="I220" s="29"/>
      <c r="J220" s="30"/>
      <c r="K220" s="29"/>
      <c r="L220" s="34"/>
      <c r="M220" s="29"/>
      <c r="N220" s="30"/>
      <c r="O220" s="29"/>
      <c r="P220" s="34"/>
      <c r="Q220" s="29"/>
      <c r="R220" s="30"/>
      <c r="S220" s="29"/>
      <c r="T220" s="30"/>
      <c r="U220" s="29"/>
      <c r="V220" s="34"/>
      <c r="W220" s="29"/>
      <c r="X220" s="30"/>
      <c r="Y220" s="29"/>
      <c r="Z220" s="34"/>
      <c r="AA220" s="29"/>
      <c r="AB220" s="30"/>
    </row>
    <row r="221" spans="5:32" x14ac:dyDescent="0.25">
      <c r="E221" s="29"/>
      <c r="F221" s="30"/>
      <c r="G221" s="29"/>
      <c r="H221" s="34"/>
      <c r="I221" s="29"/>
      <c r="J221" s="30"/>
      <c r="K221" s="29"/>
      <c r="L221" s="34"/>
      <c r="M221" s="29"/>
      <c r="N221" s="30"/>
      <c r="O221" s="29"/>
      <c r="P221" s="34"/>
      <c r="Q221" s="29"/>
      <c r="R221" s="30"/>
      <c r="S221" s="29"/>
      <c r="T221" s="30"/>
      <c r="U221" s="29"/>
      <c r="V221" s="34"/>
      <c r="W221" s="29"/>
      <c r="X221" s="30"/>
      <c r="Y221" s="29"/>
      <c r="Z221" s="34"/>
      <c r="AA221" s="29"/>
      <c r="AB221" s="30"/>
    </row>
    <row r="222" spans="5:32" x14ac:dyDescent="0.25">
      <c r="E222" s="29"/>
      <c r="F222" s="30"/>
      <c r="G222" s="29"/>
      <c r="H222" s="34"/>
      <c r="I222" s="29"/>
      <c r="J222" s="30"/>
      <c r="K222" s="29"/>
      <c r="L222" s="34"/>
      <c r="M222" s="29"/>
      <c r="N222" s="30"/>
      <c r="O222" s="29"/>
      <c r="P222" s="34"/>
      <c r="Q222" s="29"/>
      <c r="R222" s="30"/>
      <c r="S222" s="29"/>
      <c r="T222" s="30"/>
      <c r="U222" s="29"/>
      <c r="V222" s="34"/>
      <c r="W222" s="29"/>
      <c r="X222" s="30"/>
      <c r="Y222" s="29"/>
      <c r="Z222" s="34"/>
      <c r="AA222" s="29"/>
      <c r="AB222" s="30"/>
    </row>
    <row r="223" spans="5:32" x14ac:dyDescent="0.25">
      <c r="E223" s="29"/>
      <c r="F223" s="30"/>
      <c r="G223" s="29"/>
      <c r="H223" s="34"/>
      <c r="I223" s="29"/>
      <c r="J223" s="30"/>
      <c r="K223" s="29"/>
      <c r="L223" s="34"/>
      <c r="M223" s="29"/>
      <c r="N223" s="30"/>
      <c r="O223" s="29"/>
      <c r="P223" s="34"/>
      <c r="Q223" s="29"/>
      <c r="R223" s="30"/>
      <c r="S223" s="29"/>
      <c r="T223" s="30"/>
      <c r="U223" s="29"/>
      <c r="V223" s="34"/>
      <c r="W223" s="29"/>
      <c r="X223" s="30"/>
      <c r="Y223" s="29"/>
      <c r="Z223" s="34"/>
      <c r="AA223" s="29"/>
      <c r="AB223" s="30"/>
    </row>
    <row r="224" spans="5:32" x14ac:dyDescent="0.25">
      <c r="E224" s="29"/>
      <c r="F224" s="30"/>
      <c r="G224" s="29"/>
      <c r="H224" s="34"/>
      <c r="I224" s="29"/>
      <c r="J224" s="30"/>
      <c r="K224" s="29"/>
      <c r="L224" s="34"/>
      <c r="M224" s="29"/>
      <c r="N224" s="30"/>
      <c r="O224" s="29"/>
      <c r="P224" s="34"/>
      <c r="Q224" s="29"/>
      <c r="R224" s="30"/>
      <c r="S224" s="29"/>
      <c r="T224" s="30"/>
      <c r="U224" s="29"/>
      <c r="V224" s="34"/>
      <c r="W224" s="29"/>
      <c r="X224" s="30"/>
      <c r="Y224" s="29"/>
      <c r="Z224" s="34"/>
      <c r="AA224" s="29"/>
      <c r="AB224" s="30"/>
    </row>
    <row r="225" spans="5:32" x14ac:dyDescent="0.25">
      <c r="E225" s="29"/>
      <c r="F225" s="30"/>
      <c r="G225" s="29"/>
      <c r="H225" s="34"/>
      <c r="I225" s="29"/>
      <c r="J225" s="30"/>
      <c r="K225" s="29"/>
      <c r="L225" s="34"/>
      <c r="M225" s="29"/>
      <c r="N225" s="30"/>
      <c r="O225" s="29"/>
      <c r="P225" s="34"/>
      <c r="Q225" s="29"/>
      <c r="R225" s="30"/>
      <c r="S225" s="29"/>
      <c r="T225" s="30"/>
      <c r="U225" s="29"/>
      <c r="V225" s="34"/>
      <c r="W225" s="29"/>
      <c r="X225" s="30"/>
      <c r="Y225" s="29"/>
      <c r="Z225" s="34"/>
      <c r="AA225" s="29"/>
      <c r="AB225" s="30"/>
    </row>
    <row r="226" spans="5:32" x14ac:dyDescent="0.25">
      <c r="E226" s="29"/>
      <c r="F226" s="30"/>
      <c r="G226" s="29"/>
      <c r="H226" s="34"/>
      <c r="I226" s="29"/>
      <c r="J226" s="30"/>
      <c r="K226" s="29"/>
      <c r="L226" s="34"/>
      <c r="M226" s="29"/>
      <c r="N226" s="30"/>
      <c r="O226" s="29"/>
      <c r="P226" s="34"/>
      <c r="Q226" s="29"/>
      <c r="R226" s="30"/>
      <c r="S226" s="29"/>
      <c r="T226" s="30"/>
      <c r="U226" s="29"/>
      <c r="V226" s="34"/>
      <c r="W226" s="29"/>
      <c r="X226" s="30"/>
      <c r="Y226" s="29"/>
      <c r="Z226" s="34"/>
      <c r="AA226" s="29"/>
      <c r="AB226" s="30"/>
    </row>
    <row r="227" spans="5:32" x14ac:dyDescent="0.25">
      <c r="E227" s="29"/>
      <c r="F227" s="30"/>
      <c r="G227" s="29"/>
      <c r="H227" s="34"/>
      <c r="I227" s="29"/>
      <c r="J227" s="30"/>
      <c r="K227" s="29"/>
      <c r="L227" s="34"/>
      <c r="M227" s="29"/>
      <c r="N227" s="30"/>
      <c r="O227" s="29"/>
      <c r="P227" s="34"/>
      <c r="Q227" s="29"/>
      <c r="R227" s="30"/>
      <c r="S227" s="29"/>
      <c r="T227" s="30"/>
      <c r="U227" s="29"/>
      <c r="V227" s="34"/>
      <c r="W227" s="29"/>
      <c r="X227" s="30"/>
      <c r="Y227" s="29"/>
      <c r="Z227" s="34"/>
      <c r="AA227" s="29"/>
      <c r="AB227" s="30"/>
    </row>
    <row r="228" spans="5:32" x14ac:dyDescent="0.25">
      <c r="E228" s="29"/>
      <c r="F228" s="30"/>
      <c r="G228" s="29"/>
      <c r="H228" s="34"/>
      <c r="I228" s="29"/>
      <c r="J228" s="30"/>
      <c r="K228" s="29"/>
      <c r="L228" s="34"/>
      <c r="M228" s="29"/>
      <c r="N228" s="30"/>
      <c r="O228" s="29"/>
      <c r="P228" s="34"/>
      <c r="Q228" s="29"/>
      <c r="R228" s="30"/>
      <c r="S228" s="29"/>
      <c r="T228" s="30"/>
      <c r="U228" s="29"/>
      <c r="V228" s="34"/>
      <c r="W228" s="29"/>
      <c r="X228" s="30"/>
      <c r="Y228" s="29"/>
      <c r="Z228" s="34"/>
      <c r="AA228" s="29"/>
      <c r="AB228" s="30"/>
    </row>
    <row r="229" spans="5:32" x14ac:dyDescent="0.25">
      <c r="E229" s="29"/>
      <c r="F229" s="30"/>
      <c r="G229" s="29"/>
      <c r="H229" s="34"/>
      <c r="I229" s="29"/>
      <c r="J229" s="30"/>
      <c r="K229" s="29"/>
      <c r="L229" s="34"/>
      <c r="M229" s="29"/>
      <c r="N229" s="30"/>
      <c r="O229" s="29"/>
      <c r="P229" s="34"/>
      <c r="Q229" s="29"/>
      <c r="R229" s="30"/>
      <c r="S229" s="29"/>
      <c r="T229" s="30"/>
      <c r="U229" s="29"/>
      <c r="V229" s="34"/>
      <c r="W229" s="29"/>
      <c r="X229" s="30"/>
      <c r="Y229" s="29"/>
      <c r="Z229" s="34"/>
      <c r="AA229" s="29"/>
      <c r="AB229" s="30"/>
    </row>
    <row r="230" spans="5:32" x14ac:dyDescent="0.25">
      <c r="E230" s="29"/>
      <c r="F230" s="30"/>
      <c r="G230" s="29"/>
      <c r="H230" s="34"/>
      <c r="I230" s="29"/>
      <c r="J230" s="30"/>
      <c r="K230" s="29"/>
      <c r="L230" s="34"/>
      <c r="M230" s="29"/>
      <c r="N230" s="30"/>
      <c r="O230" s="29"/>
      <c r="P230" s="34"/>
      <c r="Q230" s="29"/>
      <c r="R230" s="30"/>
      <c r="S230" s="29"/>
      <c r="T230" s="30"/>
      <c r="U230" s="29"/>
      <c r="V230" s="34"/>
      <c r="W230" s="29"/>
      <c r="X230" s="30"/>
      <c r="Y230" s="29"/>
      <c r="Z230" s="34"/>
      <c r="AA230" s="29"/>
      <c r="AB230" s="30"/>
    </row>
    <row r="231" spans="5:32" x14ac:dyDescent="0.25">
      <c r="E231" s="29"/>
      <c r="F231" s="30"/>
      <c r="G231" s="29"/>
      <c r="H231" s="34"/>
      <c r="I231" s="29"/>
      <c r="J231" s="30"/>
      <c r="K231" s="29"/>
      <c r="L231" s="34"/>
      <c r="M231" s="29"/>
      <c r="N231" s="30"/>
      <c r="O231" s="29"/>
      <c r="P231" s="34"/>
      <c r="Q231" s="29"/>
      <c r="R231" s="30"/>
      <c r="S231" s="29"/>
      <c r="T231" s="30"/>
      <c r="U231" s="29"/>
      <c r="V231" s="34"/>
      <c r="W231" s="29"/>
      <c r="X231" s="30"/>
      <c r="Y231" s="29"/>
      <c r="Z231" s="34"/>
      <c r="AA231" s="29"/>
      <c r="AB231" s="30"/>
    </row>
    <row r="232" spans="5:32" x14ac:dyDescent="0.25">
      <c r="E232" s="29"/>
      <c r="F232" s="30"/>
      <c r="G232" s="29"/>
      <c r="H232" s="34"/>
      <c r="I232" s="29"/>
      <c r="J232" s="30"/>
      <c r="K232" s="29"/>
      <c r="L232" s="34"/>
      <c r="M232" s="29"/>
      <c r="N232" s="30"/>
      <c r="O232" s="29"/>
      <c r="P232" s="34"/>
      <c r="Q232" s="29"/>
      <c r="R232" s="30"/>
      <c r="S232" s="29"/>
      <c r="T232" s="30"/>
      <c r="U232" s="29"/>
      <c r="V232" s="34"/>
      <c r="W232" s="29"/>
      <c r="X232" s="30"/>
      <c r="Y232" s="29"/>
      <c r="Z232" s="34"/>
      <c r="AA232" s="29"/>
      <c r="AB232" s="30"/>
    </row>
    <row r="233" spans="5:32" x14ac:dyDescent="0.25">
      <c r="E233" s="29"/>
      <c r="F233" s="30"/>
      <c r="G233" s="29"/>
      <c r="H233" s="34"/>
      <c r="I233" s="29"/>
      <c r="J233" s="30"/>
      <c r="K233" s="29"/>
      <c r="L233" s="34"/>
      <c r="M233" s="29"/>
      <c r="N233" s="30"/>
      <c r="O233" s="29"/>
      <c r="P233" s="34"/>
      <c r="Q233" s="29"/>
      <c r="R233" s="30"/>
      <c r="S233" s="29"/>
      <c r="T233" s="30"/>
      <c r="U233" s="29"/>
      <c r="V233" s="34"/>
      <c r="W233" s="29"/>
      <c r="X233" s="30"/>
      <c r="Y233" s="29"/>
      <c r="Z233" s="34"/>
      <c r="AA233" s="29"/>
      <c r="AB233" s="30"/>
    </row>
    <row r="234" spans="5:32" x14ac:dyDescent="0.25">
      <c r="E234" s="29"/>
      <c r="F234" s="30"/>
      <c r="G234" s="29"/>
      <c r="H234" s="34"/>
      <c r="I234" s="29"/>
      <c r="J234" s="30"/>
      <c r="K234" s="29"/>
      <c r="L234" s="34"/>
      <c r="M234" s="29"/>
      <c r="N234" s="30"/>
      <c r="O234" s="29"/>
      <c r="P234" s="34"/>
      <c r="Q234" s="29"/>
      <c r="R234" s="30"/>
      <c r="S234" s="29"/>
      <c r="T234" s="30"/>
      <c r="U234" s="29"/>
      <c r="V234" s="34"/>
      <c r="W234" s="29"/>
      <c r="X234" s="30"/>
      <c r="Y234" s="29"/>
      <c r="Z234" s="34"/>
      <c r="AA234" s="29"/>
      <c r="AB234" s="30"/>
    </row>
    <row r="235" spans="5:32" x14ac:dyDescent="0.25">
      <c r="E235" s="29"/>
      <c r="F235" s="30"/>
      <c r="G235" s="29"/>
      <c r="H235" s="34"/>
      <c r="I235" s="29"/>
      <c r="J235" s="30"/>
      <c r="K235" s="29"/>
      <c r="L235" s="34"/>
      <c r="M235" s="29"/>
      <c r="N235" s="30"/>
      <c r="O235" s="29"/>
      <c r="P235" s="34"/>
      <c r="Q235" s="29"/>
      <c r="R235" s="30"/>
      <c r="S235" s="29"/>
      <c r="T235" s="30"/>
      <c r="U235" s="29"/>
      <c r="V235" s="34"/>
      <c r="W235" s="29"/>
      <c r="X235" s="30"/>
      <c r="Y235" s="29"/>
      <c r="Z235" s="34"/>
      <c r="AA235" s="29"/>
      <c r="AB235" s="30"/>
    </row>
    <row r="236" spans="5:32" x14ac:dyDescent="0.25">
      <c r="E236" s="29"/>
      <c r="F236" s="30"/>
      <c r="G236" s="29"/>
      <c r="H236" s="34"/>
      <c r="I236" s="29"/>
      <c r="J236" s="30"/>
      <c r="K236" s="29"/>
      <c r="L236" s="34"/>
      <c r="M236" s="29"/>
      <c r="N236" s="30"/>
      <c r="O236" s="29"/>
      <c r="P236" s="34"/>
      <c r="Q236" s="29"/>
      <c r="R236" s="30"/>
      <c r="S236" s="29"/>
      <c r="T236" s="30"/>
      <c r="U236" s="29"/>
      <c r="V236" s="34"/>
      <c r="W236" s="29"/>
      <c r="X236" s="30"/>
      <c r="Y236" s="29"/>
      <c r="Z236" s="34"/>
      <c r="AA236" s="29"/>
      <c r="AB236" s="30"/>
    </row>
    <row r="237" spans="5:32" x14ac:dyDescent="0.25">
      <c r="E237" s="29"/>
      <c r="F237" s="30"/>
      <c r="G237" s="29"/>
      <c r="H237" s="34"/>
      <c r="I237" s="29"/>
      <c r="J237" s="30"/>
      <c r="K237" s="29"/>
      <c r="L237" s="34"/>
      <c r="M237" s="29"/>
      <c r="N237" s="30"/>
      <c r="O237" s="29"/>
      <c r="P237" s="34"/>
      <c r="Q237" s="29"/>
      <c r="R237" s="30"/>
      <c r="S237" s="29"/>
      <c r="T237" s="30"/>
      <c r="U237" s="29"/>
      <c r="V237" s="34"/>
      <c r="W237" s="29"/>
      <c r="X237" s="30"/>
      <c r="Y237" s="29"/>
      <c r="Z237" s="34"/>
      <c r="AA237" s="29"/>
      <c r="AB237" s="30"/>
      <c r="AC237" s="20"/>
      <c r="AD237" s="20"/>
      <c r="AE237" s="20"/>
      <c r="AF237" s="20"/>
    </row>
    <row r="238" spans="5:32" x14ac:dyDescent="0.25">
      <c r="E238" s="29"/>
      <c r="F238" s="30"/>
      <c r="G238" s="29"/>
      <c r="H238" s="34"/>
      <c r="I238" s="29"/>
      <c r="J238" s="30"/>
      <c r="K238" s="29"/>
      <c r="L238" s="34"/>
      <c r="M238" s="29"/>
      <c r="N238" s="30"/>
      <c r="O238" s="29"/>
      <c r="P238" s="34"/>
      <c r="Q238" s="29"/>
      <c r="R238" s="30"/>
      <c r="S238" s="29"/>
      <c r="T238" s="30"/>
      <c r="U238" s="29"/>
      <c r="V238" s="34"/>
      <c r="W238" s="29"/>
      <c r="X238" s="30"/>
      <c r="Y238" s="29"/>
      <c r="Z238" s="34"/>
      <c r="AA238" s="29"/>
      <c r="AB238" s="30"/>
    </row>
    <row r="239" spans="5:32" x14ac:dyDescent="0.25">
      <c r="E239" s="29"/>
      <c r="F239" s="30"/>
      <c r="G239" s="29"/>
      <c r="H239" s="34"/>
      <c r="I239" s="29"/>
      <c r="J239" s="30"/>
      <c r="K239" s="29"/>
      <c r="L239" s="34"/>
      <c r="M239" s="29"/>
      <c r="N239" s="30"/>
      <c r="O239" s="29"/>
      <c r="P239" s="34"/>
      <c r="Q239" s="29"/>
      <c r="R239" s="30"/>
      <c r="S239" s="29"/>
      <c r="T239" s="30"/>
      <c r="U239" s="29"/>
      <c r="V239" s="34"/>
      <c r="W239" s="29"/>
      <c r="X239" s="30"/>
      <c r="Y239" s="29"/>
      <c r="Z239" s="34"/>
      <c r="AA239" s="29"/>
      <c r="AB239" s="30"/>
    </row>
    <row r="240" spans="5:32" x14ac:dyDescent="0.25">
      <c r="E240" s="29"/>
      <c r="F240" s="30"/>
      <c r="G240" s="29"/>
      <c r="H240" s="34"/>
      <c r="I240" s="29"/>
      <c r="J240" s="30"/>
      <c r="K240" s="29"/>
      <c r="L240" s="34"/>
      <c r="M240" s="29"/>
      <c r="N240" s="30"/>
      <c r="O240" s="29"/>
      <c r="P240" s="34"/>
      <c r="Q240" s="29"/>
      <c r="R240" s="30"/>
      <c r="S240" s="29"/>
      <c r="T240" s="30"/>
      <c r="U240" s="29"/>
      <c r="V240" s="34"/>
      <c r="W240" s="29"/>
      <c r="X240" s="30"/>
      <c r="Y240" s="29"/>
      <c r="Z240" s="34"/>
      <c r="AA240" s="29"/>
      <c r="AB240" s="30"/>
    </row>
    <row r="241" spans="5:28" x14ac:dyDescent="0.25">
      <c r="E241" s="29"/>
      <c r="F241" s="30"/>
      <c r="G241" s="29"/>
      <c r="H241" s="34"/>
      <c r="I241" s="29"/>
      <c r="J241" s="30"/>
      <c r="K241" s="29"/>
      <c r="L241" s="34"/>
      <c r="M241" s="29"/>
      <c r="N241" s="30"/>
      <c r="O241" s="29"/>
      <c r="P241" s="34"/>
      <c r="Q241" s="29"/>
      <c r="R241" s="30"/>
      <c r="S241" s="29"/>
      <c r="T241" s="30"/>
      <c r="U241" s="29"/>
      <c r="V241" s="34"/>
      <c r="W241" s="29"/>
      <c r="X241" s="30"/>
      <c r="Y241" s="29"/>
      <c r="Z241" s="34"/>
      <c r="AA241" s="29"/>
      <c r="AB241" s="30"/>
    </row>
    <row r="242" spans="5:28" x14ac:dyDescent="0.25">
      <c r="E242" s="29"/>
      <c r="F242" s="30"/>
      <c r="G242" s="29"/>
      <c r="H242" s="34"/>
      <c r="I242" s="29"/>
      <c r="J242" s="30"/>
      <c r="K242" s="29"/>
      <c r="L242" s="34"/>
      <c r="M242" s="29"/>
      <c r="N242" s="30"/>
      <c r="O242" s="29"/>
      <c r="P242" s="34"/>
      <c r="Q242" s="29"/>
      <c r="R242" s="30"/>
      <c r="S242" s="29"/>
      <c r="T242" s="30"/>
      <c r="U242" s="29"/>
      <c r="V242" s="34"/>
      <c r="W242" s="29"/>
      <c r="X242" s="30"/>
      <c r="Y242" s="29"/>
      <c r="Z242" s="34"/>
      <c r="AA242" s="29"/>
      <c r="AB242" s="30"/>
    </row>
    <row r="243" spans="5:28" x14ac:dyDescent="0.25">
      <c r="E243" s="29"/>
      <c r="F243" s="30"/>
      <c r="G243" s="29"/>
      <c r="H243" s="34"/>
      <c r="I243" s="29"/>
      <c r="J243" s="30"/>
      <c r="K243" s="29"/>
      <c r="L243" s="34"/>
      <c r="M243" s="29"/>
      <c r="N243" s="30"/>
      <c r="O243" s="29"/>
      <c r="P243" s="34"/>
      <c r="Q243" s="29"/>
      <c r="R243" s="30"/>
      <c r="S243" s="29"/>
      <c r="T243" s="30"/>
      <c r="U243" s="29"/>
      <c r="V243" s="34"/>
      <c r="W243" s="29"/>
      <c r="X243" s="30"/>
      <c r="Y243" s="29"/>
      <c r="Z243" s="34"/>
      <c r="AA243" s="29"/>
      <c r="AB243" s="30"/>
    </row>
    <row r="244" spans="5:28" x14ac:dyDescent="0.25">
      <c r="E244" s="29"/>
      <c r="F244" s="30"/>
      <c r="G244" s="29"/>
      <c r="H244" s="34"/>
      <c r="I244" s="29"/>
      <c r="J244" s="30"/>
      <c r="K244" s="29"/>
      <c r="L244" s="34"/>
      <c r="M244" s="29"/>
      <c r="N244" s="30"/>
      <c r="O244" s="29"/>
      <c r="P244" s="34"/>
      <c r="Q244" s="29"/>
      <c r="R244" s="30"/>
      <c r="S244" s="29"/>
      <c r="T244" s="30"/>
      <c r="U244" s="29"/>
      <c r="V244" s="34"/>
      <c r="W244" s="29"/>
      <c r="X244" s="30"/>
      <c r="Y244" s="29"/>
      <c r="Z244" s="34"/>
      <c r="AA244" s="29"/>
      <c r="AB244" s="30"/>
    </row>
    <row r="245" spans="5:28" x14ac:dyDescent="0.25">
      <c r="E245" s="29"/>
      <c r="F245" s="30"/>
      <c r="G245" s="29"/>
      <c r="H245" s="34"/>
      <c r="I245" s="29"/>
      <c r="J245" s="30"/>
      <c r="K245" s="29"/>
      <c r="L245" s="34"/>
      <c r="M245" s="29"/>
      <c r="N245" s="30"/>
      <c r="O245" s="29"/>
      <c r="P245" s="34"/>
      <c r="Q245" s="29"/>
      <c r="R245" s="30"/>
      <c r="S245" s="29"/>
      <c r="T245" s="30"/>
      <c r="U245" s="29"/>
      <c r="V245" s="34"/>
      <c r="W245" s="29"/>
      <c r="X245" s="30"/>
      <c r="Y245" s="29"/>
      <c r="Z245" s="34"/>
      <c r="AA245" s="29"/>
      <c r="AB245" s="30"/>
    </row>
    <row r="246" spans="5:28" x14ac:dyDescent="0.25">
      <c r="E246" s="29"/>
      <c r="F246" s="30"/>
      <c r="G246" s="29"/>
      <c r="H246" s="34"/>
      <c r="I246" s="29"/>
      <c r="J246" s="30"/>
      <c r="K246" s="29"/>
      <c r="L246" s="34"/>
      <c r="M246" s="29"/>
      <c r="N246" s="30"/>
      <c r="O246" s="29"/>
      <c r="P246" s="34"/>
      <c r="Q246" s="29"/>
      <c r="R246" s="30"/>
      <c r="S246" s="29"/>
      <c r="T246" s="30"/>
      <c r="U246" s="29"/>
      <c r="V246" s="34"/>
      <c r="W246" s="29"/>
      <c r="X246" s="30"/>
      <c r="Y246" s="29"/>
      <c r="Z246" s="34"/>
      <c r="AA246" s="29"/>
      <c r="AB246" s="30"/>
    </row>
    <row r="247" spans="5:28" x14ac:dyDescent="0.25">
      <c r="E247" s="29"/>
      <c r="F247" s="30"/>
      <c r="G247" s="29"/>
      <c r="H247" s="34"/>
      <c r="I247" s="29"/>
      <c r="J247" s="30"/>
      <c r="K247" s="29"/>
      <c r="L247" s="34"/>
      <c r="M247" s="29"/>
      <c r="N247" s="30"/>
      <c r="O247" s="29"/>
      <c r="P247" s="34"/>
      <c r="Q247" s="29"/>
      <c r="R247" s="30"/>
      <c r="S247" s="29"/>
      <c r="T247" s="30"/>
      <c r="U247" s="29"/>
      <c r="V247" s="34"/>
      <c r="W247" s="29"/>
      <c r="X247" s="30"/>
      <c r="Y247" s="29"/>
      <c r="Z247" s="34"/>
      <c r="AA247" s="29"/>
      <c r="AB247" s="30"/>
    </row>
    <row r="248" spans="5:28" x14ac:dyDescent="0.25">
      <c r="E248" s="29"/>
      <c r="F248" s="30"/>
      <c r="G248" s="29"/>
      <c r="H248" s="34"/>
      <c r="I248" s="29"/>
      <c r="J248" s="30"/>
      <c r="K248" s="29"/>
      <c r="L248" s="34"/>
      <c r="M248" s="29"/>
      <c r="N248" s="30"/>
      <c r="O248" s="29"/>
      <c r="P248" s="34"/>
      <c r="Q248" s="29"/>
      <c r="R248" s="30"/>
      <c r="S248" s="29"/>
      <c r="T248" s="30"/>
      <c r="U248" s="29"/>
      <c r="V248" s="34"/>
      <c r="W248" s="29"/>
      <c r="X248" s="30"/>
      <c r="Y248" s="29"/>
      <c r="Z248" s="34"/>
      <c r="AA248" s="29"/>
      <c r="AB248" s="30"/>
    </row>
    <row r="249" spans="5:28" x14ac:dyDescent="0.25">
      <c r="E249" s="29"/>
      <c r="F249" s="30"/>
      <c r="G249" s="29"/>
      <c r="H249" s="34"/>
      <c r="I249" s="29"/>
      <c r="J249" s="30"/>
      <c r="K249" s="29"/>
      <c r="L249" s="34"/>
      <c r="M249" s="29"/>
      <c r="N249" s="30"/>
      <c r="O249" s="29"/>
      <c r="P249" s="34"/>
      <c r="Q249" s="29"/>
      <c r="R249" s="30"/>
      <c r="S249" s="29"/>
      <c r="T249" s="30"/>
      <c r="U249" s="29"/>
      <c r="V249" s="34"/>
      <c r="W249" s="29"/>
      <c r="X249" s="30"/>
      <c r="Y249" s="29"/>
      <c r="Z249" s="34"/>
      <c r="AA249" s="29"/>
      <c r="AB249" s="30"/>
    </row>
    <row r="250" spans="5:28" x14ac:dyDescent="0.25">
      <c r="E250" s="29"/>
      <c r="F250" s="30"/>
      <c r="G250" s="29"/>
      <c r="H250" s="34"/>
      <c r="I250" s="29"/>
      <c r="J250" s="30"/>
      <c r="K250" s="29"/>
      <c r="L250" s="34"/>
      <c r="M250" s="29"/>
      <c r="N250" s="30"/>
      <c r="O250" s="29"/>
      <c r="P250" s="34"/>
      <c r="Q250" s="29"/>
      <c r="R250" s="30"/>
      <c r="S250" s="29"/>
      <c r="T250" s="30"/>
      <c r="U250" s="29"/>
      <c r="V250" s="34"/>
      <c r="W250" s="29"/>
      <c r="X250" s="30"/>
      <c r="Y250" s="29"/>
      <c r="Z250" s="34"/>
      <c r="AA250" s="29"/>
      <c r="AB250" s="30"/>
    </row>
    <row r="251" spans="5:28" x14ac:dyDescent="0.25">
      <c r="E251" s="29"/>
      <c r="F251" s="30"/>
      <c r="G251" s="29"/>
      <c r="H251" s="34"/>
      <c r="I251" s="29"/>
      <c r="J251" s="30"/>
      <c r="K251" s="29"/>
      <c r="L251" s="34"/>
      <c r="M251" s="29"/>
      <c r="N251" s="30"/>
      <c r="O251" s="29"/>
      <c r="P251" s="34"/>
      <c r="Q251" s="29"/>
      <c r="R251" s="30"/>
      <c r="S251" s="29"/>
      <c r="T251" s="30"/>
      <c r="U251" s="29"/>
      <c r="V251" s="34"/>
      <c r="W251" s="29"/>
      <c r="X251" s="30"/>
      <c r="Y251" s="29"/>
      <c r="Z251" s="34"/>
      <c r="AA251" s="29"/>
      <c r="AB251" s="30"/>
    </row>
    <row r="252" spans="5:28" x14ac:dyDescent="0.25">
      <c r="E252" s="29"/>
      <c r="F252" s="30"/>
      <c r="G252" s="29"/>
      <c r="H252" s="34"/>
      <c r="I252" s="29"/>
      <c r="J252" s="30"/>
      <c r="K252" s="29"/>
      <c r="L252" s="34"/>
      <c r="M252" s="29"/>
      <c r="N252" s="30"/>
      <c r="O252" s="29"/>
      <c r="P252" s="34"/>
      <c r="Q252" s="29"/>
      <c r="R252" s="30"/>
      <c r="S252" s="29"/>
      <c r="T252" s="30"/>
      <c r="U252" s="29"/>
      <c r="V252" s="34"/>
      <c r="W252" s="29"/>
      <c r="X252" s="30"/>
      <c r="Y252" s="29"/>
      <c r="Z252" s="34"/>
      <c r="AA252" s="29"/>
      <c r="AB252" s="30"/>
    </row>
    <row r="253" spans="5:28" x14ac:dyDescent="0.25">
      <c r="E253" s="29"/>
      <c r="F253" s="30"/>
      <c r="G253" s="29"/>
      <c r="H253" s="34"/>
      <c r="I253" s="29"/>
      <c r="J253" s="30"/>
      <c r="K253" s="29"/>
      <c r="L253" s="34"/>
      <c r="M253" s="29"/>
      <c r="N253" s="30"/>
      <c r="O253" s="29"/>
      <c r="P253" s="34"/>
      <c r="Q253" s="29"/>
      <c r="R253" s="30"/>
      <c r="S253" s="29"/>
      <c r="T253" s="30"/>
      <c r="U253" s="29"/>
      <c r="V253" s="34"/>
      <c r="W253" s="29"/>
      <c r="X253" s="30"/>
      <c r="Y253" s="29"/>
      <c r="Z253" s="34"/>
      <c r="AA253" s="29"/>
      <c r="AB253" s="30"/>
    </row>
    <row r="254" spans="5:28" x14ac:dyDescent="0.25">
      <c r="E254" s="29"/>
      <c r="F254" s="30"/>
      <c r="G254" s="29"/>
      <c r="H254" s="34"/>
      <c r="I254" s="29"/>
      <c r="J254" s="30"/>
      <c r="K254" s="29"/>
      <c r="L254" s="34"/>
      <c r="M254" s="29"/>
      <c r="N254" s="30"/>
      <c r="O254" s="29"/>
      <c r="P254" s="34"/>
      <c r="Q254" s="29"/>
      <c r="R254" s="30"/>
      <c r="S254" s="29"/>
      <c r="T254" s="30"/>
      <c r="U254" s="29"/>
      <c r="V254" s="34"/>
      <c r="W254" s="29"/>
      <c r="X254" s="30"/>
      <c r="Y254" s="29"/>
      <c r="Z254" s="34"/>
      <c r="AA254" s="29"/>
      <c r="AB254" s="30"/>
    </row>
    <row r="255" spans="5:28" x14ac:dyDescent="0.25">
      <c r="E255" s="29"/>
      <c r="F255" s="30"/>
      <c r="G255" s="29"/>
      <c r="H255" s="34"/>
      <c r="I255" s="29"/>
      <c r="J255" s="30"/>
      <c r="K255" s="29"/>
      <c r="L255" s="34"/>
      <c r="M255" s="29"/>
      <c r="N255" s="30"/>
      <c r="O255" s="29"/>
      <c r="P255" s="34"/>
      <c r="Q255" s="29"/>
      <c r="R255" s="30"/>
      <c r="S255" s="29"/>
      <c r="T255" s="30"/>
      <c r="U255" s="29"/>
      <c r="V255" s="34"/>
      <c r="W255" s="29"/>
      <c r="X255" s="30"/>
      <c r="Y255" s="29"/>
      <c r="Z255" s="34"/>
      <c r="AA255" s="29"/>
      <c r="AB255" s="30"/>
    </row>
    <row r="256" spans="5:28" x14ac:dyDescent="0.25">
      <c r="E256" s="29"/>
      <c r="F256" s="30"/>
      <c r="G256" s="29"/>
      <c r="H256" s="34"/>
      <c r="I256" s="29"/>
      <c r="J256" s="30"/>
      <c r="K256" s="29"/>
      <c r="L256" s="34"/>
      <c r="M256" s="29"/>
      <c r="N256" s="30"/>
      <c r="O256" s="29"/>
      <c r="P256" s="34"/>
      <c r="Q256" s="29"/>
      <c r="R256" s="30"/>
      <c r="S256" s="29"/>
      <c r="T256" s="30"/>
      <c r="U256" s="29"/>
      <c r="V256" s="34"/>
      <c r="W256" s="29"/>
      <c r="X256" s="30"/>
      <c r="Y256" s="29"/>
      <c r="Z256" s="34"/>
      <c r="AA256" s="29"/>
      <c r="AB256" s="30"/>
    </row>
    <row r="257" spans="5:33" x14ac:dyDescent="0.25">
      <c r="E257" s="29"/>
      <c r="F257" s="30"/>
      <c r="G257" s="29"/>
      <c r="H257" s="34"/>
      <c r="I257" s="29"/>
      <c r="J257" s="30"/>
      <c r="K257" s="29"/>
      <c r="L257" s="34"/>
      <c r="M257" s="29"/>
      <c r="N257" s="30"/>
      <c r="O257" s="29"/>
      <c r="P257" s="34"/>
      <c r="Q257" s="29"/>
      <c r="R257" s="30"/>
      <c r="S257" s="29"/>
      <c r="T257" s="30"/>
      <c r="U257" s="29"/>
      <c r="V257" s="34"/>
      <c r="W257" s="29"/>
      <c r="X257" s="30"/>
      <c r="Y257" s="29"/>
      <c r="Z257" s="34"/>
      <c r="AA257" s="29"/>
      <c r="AB257" s="30"/>
    </row>
    <row r="258" spans="5:33" x14ac:dyDescent="0.25">
      <c r="E258" s="29"/>
      <c r="F258" s="30"/>
      <c r="G258" s="29"/>
      <c r="H258" s="34"/>
      <c r="I258" s="29"/>
      <c r="J258" s="30"/>
      <c r="K258" s="29"/>
      <c r="L258" s="34"/>
      <c r="M258" s="29"/>
      <c r="N258" s="30"/>
      <c r="O258" s="29"/>
      <c r="P258" s="34"/>
      <c r="Q258" s="29"/>
      <c r="R258" s="30"/>
      <c r="S258" s="29"/>
      <c r="T258" s="30"/>
      <c r="U258" s="29"/>
      <c r="V258" s="34"/>
      <c r="W258" s="29"/>
      <c r="X258" s="30"/>
      <c r="Y258" s="29"/>
      <c r="Z258" s="34"/>
      <c r="AA258" s="29"/>
      <c r="AB258" s="30"/>
    </row>
    <row r="259" spans="5:33" x14ac:dyDescent="0.25">
      <c r="E259" s="29"/>
      <c r="F259" s="30"/>
      <c r="G259" s="29"/>
      <c r="H259" s="34"/>
      <c r="I259" s="29"/>
      <c r="J259" s="30"/>
      <c r="K259" s="29"/>
      <c r="L259" s="34"/>
      <c r="M259" s="29"/>
      <c r="N259" s="30"/>
      <c r="O259" s="29"/>
      <c r="P259" s="34"/>
      <c r="Q259" s="29"/>
      <c r="R259" s="30"/>
      <c r="S259" s="29"/>
      <c r="T259" s="30"/>
      <c r="U259" s="29"/>
      <c r="V259" s="34"/>
      <c r="W259" s="29"/>
      <c r="X259" s="30"/>
      <c r="Y259" s="29"/>
      <c r="Z259" s="34"/>
      <c r="AA259" s="29"/>
      <c r="AB259" s="30"/>
    </row>
    <row r="260" spans="5:33" x14ac:dyDescent="0.25">
      <c r="E260" s="29"/>
      <c r="F260" s="30"/>
      <c r="G260" s="29"/>
      <c r="H260" s="34"/>
      <c r="I260" s="29"/>
      <c r="J260" s="30"/>
      <c r="K260" s="29"/>
      <c r="L260" s="34"/>
      <c r="M260" s="29"/>
      <c r="N260" s="30"/>
      <c r="O260" s="29"/>
      <c r="P260" s="34"/>
      <c r="Q260" s="29"/>
      <c r="R260" s="30"/>
      <c r="S260" s="29"/>
      <c r="T260" s="30"/>
      <c r="U260" s="29"/>
      <c r="V260" s="34"/>
      <c r="W260" s="29"/>
      <c r="X260" s="30"/>
      <c r="Y260" s="29"/>
      <c r="Z260" s="34"/>
      <c r="AA260" s="29"/>
      <c r="AB260" s="30"/>
    </row>
    <row r="261" spans="5:33" x14ac:dyDescent="0.25">
      <c r="E261" s="29"/>
      <c r="F261" s="30"/>
      <c r="G261" s="29"/>
      <c r="H261" s="34"/>
      <c r="I261" s="29"/>
      <c r="J261" s="30"/>
      <c r="K261" s="29"/>
      <c r="L261" s="34"/>
      <c r="M261" s="29"/>
      <c r="N261" s="30"/>
      <c r="O261" s="29"/>
      <c r="P261" s="34"/>
      <c r="Q261" s="29"/>
      <c r="R261" s="30"/>
      <c r="S261" s="29"/>
      <c r="T261" s="30"/>
      <c r="U261" s="29"/>
      <c r="V261" s="34"/>
      <c r="W261" s="29"/>
      <c r="X261" s="30"/>
      <c r="Y261" s="29"/>
      <c r="Z261" s="34"/>
      <c r="AA261" s="29"/>
      <c r="AB261" s="30"/>
    </row>
    <row r="262" spans="5:33" x14ac:dyDescent="0.25">
      <c r="E262" s="29"/>
      <c r="F262" s="30"/>
      <c r="G262" s="29"/>
      <c r="H262" s="34"/>
      <c r="I262" s="29"/>
      <c r="J262" s="30"/>
      <c r="K262" s="29"/>
      <c r="L262" s="34"/>
      <c r="M262" s="29"/>
      <c r="N262" s="30"/>
      <c r="O262" s="29"/>
      <c r="P262" s="34"/>
      <c r="Q262" s="29"/>
      <c r="R262" s="30"/>
      <c r="S262" s="29"/>
      <c r="T262" s="30"/>
      <c r="U262" s="29"/>
      <c r="V262" s="34"/>
      <c r="W262" s="29"/>
      <c r="X262" s="30"/>
      <c r="Y262" s="29"/>
      <c r="Z262" s="34"/>
      <c r="AA262" s="29"/>
      <c r="AB262" s="30"/>
    </row>
    <row r="263" spans="5:33" x14ac:dyDescent="0.25">
      <c r="E263" s="29"/>
      <c r="F263" s="30"/>
      <c r="G263" s="29"/>
      <c r="H263" s="34"/>
      <c r="I263" s="29"/>
      <c r="J263" s="30"/>
      <c r="K263" s="29"/>
      <c r="L263" s="34"/>
      <c r="M263" s="29"/>
      <c r="N263" s="30"/>
      <c r="O263" s="29"/>
      <c r="P263" s="34"/>
      <c r="Q263" s="29"/>
      <c r="R263" s="30"/>
      <c r="S263" s="29"/>
      <c r="T263" s="30"/>
      <c r="U263" s="29"/>
      <c r="V263" s="34"/>
      <c r="W263" s="29"/>
      <c r="X263" s="30"/>
      <c r="Y263" s="29"/>
      <c r="Z263" s="34"/>
      <c r="AA263" s="29"/>
      <c r="AB263" s="30"/>
    </row>
    <row r="264" spans="5:33" x14ac:dyDescent="0.25">
      <c r="E264" s="29"/>
      <c r="F264" s="30"/>
      <c r="G264" s="29"/>
      <c r="H264" s="34"/>
      <c r="I264" s="29"/>
      <c r="J264" s="30"/>
      <c r="K264" s="29"/>
      <c r="L264" s="34"/>
      <c r="M264" s="29"/>
      <c r="N264" s="30"/>
      <c r="O264" s="29"/>
      <c r="P264" s="34"/>
      <c r="Q264" s="29"/>
      <c r="R264" s="30"/>
      <c r="S264" s="29"/>
      <c r="T264" s="30"/>
      <c r="U264" s="29"/>
      <c r="V264" s="34"/>
      <c r="W264" s="29"/>
      <c r="X264" s="30"/>
      <c r="Y264" s="29"/>
      <c r="Z264" s="34"/>
      <c r="AA264" s="29"/>
      <c r="AB264" s="30"/>
      <c r="AC264" s="20"/>
      <c r="AD264" s="20"/>
      <c r="AE264" s="20"/>
      <c r="AF264" s="20"/>
      <c r="AG264" s="20"/>
    </row>
    <row r="265" spans="5:33" x14ac:dyDescent="0.25">
      <c r="E265" s="29"/>
      <c r="F265" s="30"/>
      <c r="G265" s="29"/>
      <c r="H265" s="34"/>
      <c r="I265" s="29"/>
      <c r="J265" s="30"/>
      <c r="K265" s="29"/>
      <c r="L265" s="34"/>
      <c r="M265" s="29"/>
      <c r="N265" s="30"/>
      <c r="O265" s="29"/>
      <c r="P265" s="34"/>
      <c r="Q265" s="29"/>
      <c r="R265" s="30"/>
      <c r="S265" s="29"/>
      <c r="T265" s="30"/>
      <c r="U265" s="29"/>
      <c r="V265" s="34"/>
      <c r="W265" s="29"/>
      <c r="X265" s="30"/>
      <c r="Y265" s="29"/>
      <c r="Z265" s="34"/>
      <c r="AA265" s="29"/>
      <c r="AB265" s="30"/>
    </row>
    <row r="266" spans="5:33" x14ac:dyDescent="0.25">
      <c r="E266" s="29"/>
      <c r="F266" s="30"/>
      <c r="G266" s="29"/>
      <c r="H266" s="34"/>
      <c r="I266" s="29"/>
      <c r="J266" s="30"/>
      <c r="K266" s="29"/>
      <c r="L266" s="34"/>
      <c r="M266" s="29"/>
      <c r="N266" s="30"/>
      <c r="O266" s="29"/>
      <c r="P266" s="34"/>
      <c r="Q266" s="29"/>
      <c r="R266" s="30"/>
      <c r="S266" s="29"/>
      <c r="T266" s="30"/>
      <c r="U266" s="29"/>
      <c r="V266" s="34"/>
      <c r="W266" s="29"/>
      <c r="X266" s="30"/>
      <c r="Y266" s="29"/>
      <c r="Z266" s="34"/>
      <c r="AA266" s="29"/>
      <c r="AB266" s="30"/>
    </row>
    <row r="267" spans="5:33" x14ac:dyDescent="0.25">
      <c r="E267" s="29"/>
      <c r="F267" s="30"/>
      <c r="G267" s="29"/>
      <c r="H267" s="34"/>
      <c r="I267" s="29"/>
      <c r="J267" s="30"/>
      <c r="K267" s="29"/>
      <c r="L267" s="34"/>
      <c r="M267" s="29"/>
      <c r="N267" s="30"/>
      <c r="O267" s="29"/>
      <c r="P267" s="34"/>
      <c r="Q267" s="29"/>
      <c r="R267" s="30"/>
      <c r="S267" s="29"/>
      <c r="T267" s="30"/>
      <c r="U267" s="29"/>
      <c r="V267" s="34"/>
      <c r="W267" s="29"/>
      <c r="X267" s="30"/>
      <c r="Y267" s="29"/>
      <c r="Z267" s="34"/>
      <c r="AA267" s="29"/>
      <c r="AB267" s="30"/>
    </row>
    <row r="268" spans="5:33" x14ac:dyDescent="0.25">
      <c r="E268" s="29"/>
      <c r="F268" s="30"/>
      <c r="G268" s="29"/>
      <c r="H268" s="34"/>
      <c r="I268" s="29"/>
      <c r="J268" s="30"/>
      <c r="K268" s="29"/>
      <c r="L268" s="34"/>
      <c r="M268" s="29"/>
      <c r="N268" s="30"/>
      <c r="O268" s="29"/>
      <c r="P268" s="34"/>
      <c r="Q268" s="29"/>
      <c r="R268" s="30"/>
      <c r="S268" s="29"/>
      <c r="T268" s="30"/>
      <c r="U268" s="29"/>
      <c r="V268" s="34"/>
      <c r="W268" s="29"/>
      <c r="X268" s="30"/>
      <c r="Y268" s="29"/>
      <c r="Z268" s="34"/>
      <c r="AA268" s="29"/>
      <c r="AB268" s="30"/>
    </row>
    <row r="269" spans="5:33" x14ac:dyDescent="0.25">
      <c r="E269" s="29"/>
      <c r="F269" s="30"/>
      <c r="G269" s="29"/>
      <c r="H269" s="34"/>
      <c r="I269" s="29"/>
      <c r="J269" s="30"/>
      <c r="K269" s="29"/>
      <c r="L269" s="34"/>
      <c r="M269" s="29"/>
      <c r="N269" s="30"/>
      <c r="O269" s="29"/>
      <c r="P269" s="34"/>
      <c r="Q269" s="29"/>
      <c r="R269" s="30"/>
      <c r="S269" s="29"/>
      <c r="T269" s="30"/>
      <c r="U269" s="29"/>
      <c r="V269" s="34"/>
      <c r="W269" s="29"/>
      <c r="X269" s="30"/>
      <c r="Y269" s="29"/>
      <c r="Z269" s="34"/>
      <c r="AA269" s="29"/>
      <c r="AB269" s="30"/>
    </row>
    <row r="270" spans="5:33" x14ac:dyDescent="0.25">
      <c r="E270" s="29"/>
      <c r="F270" s="30"/>
      <c r="G270" s="29"/>
      <c r="H270" s="34"/>
      <c r="I270" s="29"/>
      <c r="J270" s="30"/>
      <c r="K270" s="29"/>
      <c r="L270" s="34"/>
      <c r="M270" s="29"/>
      <c r="N270" s="30"/>
      <c r="O270" s="29"/>
      <c r="P270" s="34"/>
      <c r="Q270" s="29"/>
      <c r="R270" s="30"/>
      <c r="S270" s="29"/>
      <c r="T270" s="30"/>
      <c r="U270" s="29"/>
      <c r="V270" s="34"/>
      <c r="W270" s="29"/>
      <c r="X270" s="30"/>
      <c r="Y270" s="29"/>
      <c r="Z270" s="34"/>
      <c r="AA270" s="29"/>
      <c r="AB270" s="30"/>
    </row>
    <row r="271" spans="5:33" x14ac:dyDescent="0.25">
      <c r="E271" s="29"/>
      <c r="F271" s="30"/>
      <c r="G271" s="29"/>
      <c r="H271" s="34"/>
      <c r="I271" s="29"/>
      <c r="J271" s="30"/>
      <c r="K271" s="29"/>
      <c r="L271" s="34"/>
      <c r="M271" s="29"/>
      <c r="N271" s="30"/>
      <c r="O271" s="29"/>
      <c r="P271" s="34"/>
      <c r="Q271" s="29"/>
      <c r="R271" s="30"/>
      <c r="S271" s="29"/>
      <c r="T271" s="30"/>
      <c r="U271" s="29"/>
      <c r="V271" s="34"/>
      <c r="W271" s="29"/>
      <c r="X271" s="30"/>
      <c r="Y271" s="29"/>
      <c r="Z271" s="34"/>
      <c r="AA271" s="29"/>
      <c r="AB271" s="30"/>
    </row>
    <row r="272" spans="5:33" x14ac:dyDescent="0.25">
      <c r="E272" s="29"/>
      <c r="F272" s="30"/>
      <c r="G272" s="29"/>
      <c r="H272" s="34"/>
      <c r="I272" s="29"/>
      <c r="J272" s="30"/>
      <c r="K272" s="29"/>
      <c r="L272" s="34"/>
      <c r="M272" s="29"/>
      <c r="N272" s="30"/>
      <c r="O272" s="29"/>
      <c r="P272" s="34"/>
      <c r="Q272" s="29"/>
      <c r="R272" s="30"/>
      <c r="S272" s="29"/>
      <c r="T272" s="30"/>
      <c r="U272" s="29"/>
      <c r="V272" s="34"/>
      <c r="W272" s="29"/>
      <c r="X272" s="30"/>
      <c r="Y272" s="29"/>
      <c r="Z272" s="34"/>
      <c r="AA272" s="29"/>
      <c r="AB272" s="30"/>
    </row>
    <row r="273" spans="5:28" x14ac:dyDescent="0.25">
      <c r="E273" s="29"/>
      <c r="F273" s="30"/>
      <c r="G273" s="29"/>
      <c r="H273" s="34"/>
      <c r="I273" s="29"/>
      <c r="J273" s="30"/>
      <c r="K273" s="29"/>
      <c r="L273" s="34"/>
      <c r="M273" s="29"/>
      <c r="N273" s="30"/>
      <c r="O273" s="29"/>
      <c r="P273" s="34"/>
      <c r="Q273" s="29"/>
      <c r="R273" s="30"/>
      <c r="S273" s="29"/>
      <c r="T273" s="30"/>
      <c r="U273" s="29"/>
      <c r="V273" s="34"/>
      <c r="W273" s="29"/>
      <c r="X273" s="30"/>
      <c r="Y273" s="29"/>
      <c r="Z273" s="34"/>
      <c r="AA273" s="29"/>
      <c r="AB273" s="30"/>
    </row>
    <row r="274" spans="5:28" x14ac:dyDescent="0.25">
      <c r="E274" s="29"/>
      <c r="F274" s="30"/>
      <c r="G274" s="29"/>
      <c r="H274" s="34"/>
      <c r="I274" s="29"/>
      <c r="J274" s="30"/>
      <c r="K274" s="29"/>
      <c r="L274" s="34"/>
      <c r="M274" s="29"/>
      <c r="N274" s="30"/>
      <c r="O274" s="29"/>
      <c r="P274" s="34"/>
      <c r="Q274" s="29"/>
      <c r="R274" s="30"/>
      <c r="S274" s="29"/>
      <c r="T274" s="30"/>
      <c r="U274" s="29"/>
      <c r="V274" s="34"/>
      <c r="W274" s="29"/>
      <c r="X274" s="30"/>
      <c r="Y274" s="29"/>
      <c r="Z274" s="34"/>
      <c r="AA274" s="29"/>
      <c r="AB274" s="30"/>
    </row>
    <row r="275" spans="5:28" x14ac:dyDescent="0.25">
      <c r="E275" s="29"/>
      <c r="F275" s="30"/>
      <c r="G275" s="29"/>
      <c r="H275" s="34"/>
      <c r="I275" s="29"/>
      <c r="J275" s="30"/>
      <c r="K275" s="29"/>
      <c r="L275" s="34"/>
      <c r="M275" s="29"/>
      <c r="N275" s="30"/>
      <c r="O275" s="29"/>
      <c r="P275" s="34"/>
      <c r="Q275" s="29"/>
      <c r="R275" s="30"/>
      <c r="S275" s="29"/>
      <c r="T275" s="30"/>
      <c r="U275" s="29"/>
      <c r="V275" s="34"/>
      <c r="W275" s="29"/>
      <c r="X275" s="30"/>
      <c r="Y275" s="29"/>
      <c r="Z275" s="34"/>
      <c r="AA275" s="29"/>
      <c r="AB275" s="30"/>
    </row>
    <row r="276" spans="5:28" x14ac:dyDescent="0.25">
      <c r="E276" s="29"/>
      <c r="F276" s="30"/>
      <c r="G276" s="29"/>
      <c r="H276" s="34"/>
      <c r="I276" s="29"/>
      <c r="J276" s="30"/>
      <c r="K276" s="29"/>
      <c r="L276" s="34"/>
      <c r="M276" s="29"/>
      <c r="N276" s="30"/>
      <c r="O276" s="29"/>
      <c r="P276" s="34"/>
      <c r="Q276" s="29"/>
      <c r="R276" s="30"/>
      <c r="S276" s="29"/>
      <c r="T276" s="30"/>
      <c r="U276" s="29"/>
      <c r="V276" s="34"/>
      <c r="W276" s="29"/>
      <c r="X276" s="30"/>
      <c r="Y276" s="29"/>
      <c r="Z276" s="34"/>
      <c r="AA276" s="29"/>
      <c r="AB276" s="30"/>
    </row>
    <row r="277" spans="5:28" x14ac:dyDescent="0.25">
      <c r="E277" s="29"/>
      <c r="F277" s="30"/>
      <c r="G277" s="29"/>
      <c r="H277" s="34"/>
      <c r="I277" s="29"/>
      <c r="J277" s="30"/>
      <c r="K277" s="29"/>
      <c r="L277" s="34"/>
      <c r="M277" s="29"/>
      <c r="N277" s="30"/>
      <c r="O277" s="29"/>
      <c r="P277" s="34"/>
      <c r="Q277" s="29"/>
      <c r="R277" s="30"/>
      <c r="S277" s="29"/>
      <c r="T277" s="30"/>
      <c r="U277" s="29"/>
      <c r="V277" s="34"/>
      <c r="W277" s="29"/>
      <c r="X277" s="30"/>
      <c r="Y277" s="29"/>
      <c r="Z277" s="34"/>
      <c r="AA277" s="29"/>
      <c r="AB277" s="30"/>
    </row>
    <row r="278" spans="5:28" x14ac:dyDescent="0.25">
      <c r="E278" s="29"/>
      <c r="F278" s="30"/>
      <c r="G278" s="29"/>
      <c r="H278" s="34"/>
      <c r="I278" s="29"/>
      <c r="J278" s="30"/>
      <c r="K278" s="29"/>
      <c r="L278" s="34"/>
      <c r="M278" s="29"/>
      <c r="N278" s="30"/>
      <c r="O278" s="29"/>
      <c r="P278" s="34"/>
      <c r="Q278" s="29"/>
      <c r="R278" s="30"/>
      <c r="S278" s="29"/>
      <c r="T278" s="30"/>
      <c r="U278" s="29"/>
      <c r="V278" s="34"/>
      <c r="W278" s="29"/>
      <c r="X278" s="30"/>
      <c r="Y278" s="29"/>
      <c r="Z278" s="34"/>
      <c r="AA278" s="29"/>
      <c r="AB278" s="30"/>
    </row>
    <row r="279" spans="5:28" x14ac:dyDescent="0.25">
      <c r="E279" s="29"/>
      <c r="F279" s="30"/>
      <c r="G279" s="29"/>
      <c r="H279" s="34"/>
      <c r="I279" s="29"/>
      <c r="J279" s="30"/>
      <c r="K279" s="29"/>
      <c r="L279" s="34"/>
      <c r="M279" s="29"/>
      <c r="N279" s="30"/>
      <c r="O279" s="29"/>
      <c r="P279" s="34"/>
      <c r="Q279" s="29"/>
      <c r="R279" s="30"/>
      <c r="S279" s="29"/>
      <c r="T279" s="30"/>
      <c r="U279" s="29"/>
      <c r="V279" s="34"/>
      <c r="W279" s="29"/>
      <c r="X279" s="30"/>
      <c r="Y279" s="29"/>
      <c r="Z279" s="34"/>
      <c r="AA279" s="29"/>
      <c r="AB279" s="30"/>
    </row>
    <row r="280" spans="5:28" x14ac:dyDescent="0.25">
      <c r="E280" s="29"/>
      <c r="F280" s="30"/>
      <c r="G280" s="29"/>
      <c r="H280" s="34"/>
      <c r="I280" s="29"/>
      <c r="J280" s="30"/>
      <c r="K280" s="29"/>
      <c r="L280" s="34"/>
      <c r="M280" s="29"/>
      <c r="N280" s="30"/>
      <c r="O280" s="29"/>
      <c r="P280" s="34"/>
      <c r="Q280" s="29"/>
      <c r="R280" s="30"/>
      <c r="S280" s="29"/>
      <c r="T280" s="30"/>
      <c r="U280" s="29"/>
      <c r="V280" s="34"/>
      <c r="W280" s="29"/>
      <c r="X280" s="30"/>
      <c r="Y280" s="29"/>
      <c r="Z280" s="34"/>
      <c r="AA280" s="29"/>
      <c r="AB280" s="30"/>
    </row>
    <row r="281" spans="5:28" x14ac:dyDescent="0.25">
      <c r="E281" s="29"/>
      <c r="F281" s="30"/>
      <c r="G281" s="29"/>
      <c r="H281" s="34"/>
      <c r="I281" s="29"/>
      <c r="J281" s="30"/>
      <c r="K281" s="29"/>
      <c r="L281" s="34"/>
      <c r="M281" s="29"/>
      <c r="N281" s="30"/>
      <c r="O281" s="29"/>
      <c r="P281" s="34"/>
      <c r="Q281" s="29"/>
      <c r="R281" s="30"/>
      <c r="S281" s="29"/>
      <c r="T281" s="30"/>
      <c r="U281" s="29"/>
      <c r="V281" s="34"/>
      <c r="W281" s="29"/>
      <c r="X281" s="30"/>
      <c r="Y281" s="29"/>
      <c r="Z281" s="34"/>
      <c r="AA281" s="29"/>
      <c r="AB281" s="30"/>
    </row>
    <row r="282" spans="5:28" x14ac:dyDescent="0.25">
      <c r="E282" s="29"/>
      <c r="F282" s="30"/>
      <c r="G282" s="29"/>
      <c r="H282" s="34"/>
      <c r="I282" s="29"/>
      <c r="J282" s="30"/>
      <c r="K282" s="29"/>
      <c r="L282" s="34"/>
      <c r="M282" s="29"/>
      <c r="N282" s="30"/>
      <c r="O282" s="29"/>
      <c r="P282" s="34"/>
      <c r="Q282" s="29"/>
      <c r="R282" s="30"/>
      <c r="S282" s="29"/>
      <c r="T282" s="30"/>
      <c r="U282" s="29"/>
      <c r="V282" s="34"/>
      <c r="W282" s="29"/>
      <c r="X282" s="30"/>
      <c r="Y282" s="29"/>
      <c r="Z282" s="34"/>
      <c r="AA282" s="29"/>
      <c r="AB282" s="30"/>
    </row>
    <row r="283" spans="5:28" x14ac:dyDescent="0.25">
      <c r="E283" s="29"/>
      <c r="F283" s="30"/>
      <c r="G283" s="29"/>
      <c r="H283" s="34"/>
      <c r="I283" s="29"/>
      <c r="J283" s="30"/>
      <c r="K283" s="29"/>
      <c r="L283" s="34"/>
      <c r="M283" s="29"/>
      <c r="N283" s="30"/>
      <c r="O283" s="29"/>
      <c r="P283" s="34"/>
      <c r="Q283" s="29"/>
      <c r="R283" s="30"/>
      <c r="S283" s="29"/>
      <c r="T283" s="30"/>
      <c r="U283" s="29"/>
      <c r="V283" s="34"/>
      <c r="W283" s="29"/>
      <c r="X283" s="30"/>
      <c r="Y283" s="29"/>
      <c r="Z283" s="34"/>
      <c r="AA283" s="29"/>
      <c r="AB283" s="30"/>
    </row>
    <row r="284" spans="5:28" x14ac:dyDescent="0.25">
      <c r="E284" s="29"/>
      <c r="F284" s="30"/>
      <c r="G284" s="29"/>
      <c r="H284" s="34"/>
      <c r="I284" s="29"/>
      <c r="J284" s="30"/>
      <c r="K284" s="29"/>
      <c r="L284" s="34"/>
      <c r="M284" s="29"/>
      <c r="N284" s="30"/>
      <c r="O284" s="29"/>
      <c r="P284" s="34"/>
      <c r="Q284" s="29"/>
      <c r="R284" s="30"/>
      <c r="S284" s="29"/>
      <c r="T284" s="30"/>
      <c r="U284" s="29"/>
      <c r="V284" s="34"/>
      <c r="W284" s="29"/>
      <c r="X284" s="30"/>
      <c r="Y284" s="29"/>
      <c r="Z284" s="34"/>
      <c r="AA284" s="29"/>
      <c r="AB284" s="30"/>
    </row>
    <row r="285" spans="5:28" x14ac:dyDescent="0.25">
      <c r="E285" s="29"/>
      <c r="F285" s="30"/>
      <c r="G285" s="29"/>
      <c r="H285" s="34"/>
      <c r="I285" s="29"/>
      <c r="J285" s="30"/>
      <c r="K285" s="29"/>
      <c r="L285" s="34"/>
      <c r="M285" s="29"/>
      <c r="N285" s="30"/>
      <c r="O285" s="29"/>
      <c r="P285" s="34"/>
      <c r="Q285" s="29"/>
      <c r="R285" s="30"/>
      <c r="S285" s="29"/>
      <c r="T285" s="30"/>
      <c r="U285" s="29"/>
      <c r="V285" s="34"/>
      <c r="W285" s="29"/>
      <c r="X285" s="30"/>
      <c r="Y285" s="29"/>
      <c r="Z285" s="34"/>
      <c r="AA285" s="29"/>
      <c r="AB285" s="30"/>
    </row>
    <row r="286" spans="5:28" x14ac:dyDescent="0.25">
      <c r="E286" s="29"/>
      <c r="F286" s="30"/>
      <c r="G286" s="29"/>
      <c r="H286" s="34"/>
      <c r="I286" s="29"/>
      <c r="J286" s="30"/>
      <c r="K286" s="29"/>
      <c r="L286" s="34"/>
      <c r="M286" s="29"/>
      <c r="N286" s="30"/>
      <c r="O286" s="29"/>
      <c r="P286" s="34"/>
      <c r="Q286" s="29"/>
      <c r="R286" s="30"/>
      <c r="S286" s="29"/>
      <c r="T286" s="30"/>
      <c r="U286" s="29"/>
      <c r="V286" s="34"/>
      <c r="W286" s="29"/>
      <c r="X286" s="30"/>
      <c r="Y286" s="29"/>
      <c r="Z286" s="34"/>
      <c r="AA286" s="29"/>
      <c r="AB286" s="30"/>
    </row>
    <row r="287" spans="5:28" x14ac:dyDescent="0.25">
      <c r="E287" s="29"/>
      <c r="F287" s="30"/>
      <c r="G287" s="29"/>
      <c r="H287" s="34"/>
      <c r="I287" s="29"/>
      <c r="J287" s="30"/>
      <c r="K287" s="29"/>
      <c r="L287" s="34"/>
      <c r="M287" s="29"/>
      <c r="N287" s="30"/>
      <c r="O287" s="29"/>
      <c r="P287" s="34"/>
      <c r="Q287" s="29"/>
      <c r="R287" s="30"/>
      <c r="S287" s="29"/>
      <c r="T287" s="30"/>
      <c r="U287" s="29"/>
      <c r="V287" s="34"/>
      <c r="W287" s="29"/>
      <c r="X287" s="30"/>
      <c r="Y287" s="29"/>
      <c r="Z287" s="34"/>
      <c r="AA287" s="29"/>
      <c r="AB287" s="30"/>
    </row>
    <row r="288" spans="5:28" x14ac:dyDescent="0.25">
      <c r="E288" s="29"/>
      <c r="F288" s="30"/>
      <c r="G288" s="29"/>
      <c r="H288" s="34"/>
      <c r="I288" s="29"/>
      <c r="J288" s="30"/>
      <c r="K288" s="29"/>
      <c r="L288" s="34"/>
      <c r="M288" s="29"/>
      <c r="N288" s="30"/>
      <c r="O288" s="29"/>
      <c r="P288" s="34"/>
      <c r="Q288" s="29"/>
      <c r="R288" s="30"/>
      <c r="S288" s="29"/>
      <c r="T288" s="30"/>
      <c r="U288" s="29"/>
      <c r="V288" s="34"/>
      <c r="W288" s="29"/>
      <c r="X288" s="30"/>
      <c r="Y288" s="29"/>
      <c r="Z288" s="34"/>
      <c r="AA288" s="29"/>
      <c r="AB288" s="30"/>
    </row>
    <row r="289" spans="5:33" x14ac:dyDescent="0.25">
      <c r="E289" s="29"/>
      <c r="F289" s="30"/>
      <c r="G289" s="29"/>
      <c r="H289" s="34"/>
      <c r="I289" s="29"/>
      <c r="J289" s="30"/>
      <c r="K289" s="29"/>
      <c r="L289" s="34"/>
      <c r="M289" s="29"/>
      <c r="N289" s="30"/>
      <c r="O289" s="29"/>
      <c r="P289" s="34"/>
      <c r="Q289" s="29"/>
      <c r="R289" s="30"/>
      <c r="S289" s="29"/>
      <c r="T289" s="30"/>
      <c r="U289" s="29"/>
      <c r="V289" s="34"/>
      <c r="W289" s="29"/>
      <c r="X289" s="30"/>
      <c r="Y289" s="29"/>
      <c r="Z289" s="34"/>
      <c r="AA289" s="29"/>
      <c r="AB289" s="30"/>
    </row>
    <row r="290" spans="5:33" x14ac:dyDescent="0.25">
      <c r="E290" s="29"/>
      <c r="F290" s="30"/>
      <c r="G290" s="29"/>
      <c r="H290" s="34"/>
      <c r="I290" s="29"/>
      <c r="J290" s="30"/>
      <c r="K290" s="29"/>
      <c r="L290" s="34"/>
      <c r="M290" s="29"/>
      <c r="N290" s="30"/>
      <c r="O290" s="29"/>
      <c r="P290" s="34"/>
      <c r="Q290" s="29"/>
      <c r="R290" s="30"/>
      <c r="S290" s="29"/>
      <c r="T290" s="30"/>
      <c r="U290" s="29"/>
      <c r="V290" s="34"/>
      <c r="W290" s="29"/>
      <c r="X290" s="30"/>
      <c r="Y290" s="29"/>
      <c r="Z290" s="34"/>
      <c r="AA290" s="29"/>
      <c r="AB290" s="30"/>
    </row>
    <row r="291" spans="5:33" x14ac:dyDescent="0.25">
      <c r="E291" s="29"/>
      <c r="F291" s="30"/>
      <c r="G291" s="29"/>
      <c r="H291" s="34"/>
      <c r="I291" s="29"/>
      <c r="J291" s="30"/>
      <c r="K291" s="29"/>
      <c r="L291" s="34"/>
      <c r="M291" s="29"/>
      <c r="N291" s="30"/>
      <c r="O291" s="29"/>
      <c r="P291" s="34"/>
      <c r="Q291" s="29"/>
      <c r="R291" s="30"/>
      <c r="S291" s="29"/>
      <c r="T291" s="30"/>
      <c r="U291" s="29"/>
      <c r="V291" s="34"/>
      <c r="W291" s="29"/>
      <c r="X291" s="30"/>
      <c r="Y291" s="29"/>
      <c r="Z291" s="34"/>
      <c r="AA291" s="29"/>
      <c r="AB291" s="30"/>
      <c r="AC291" s="20"/>
      <c r="AD291" s="20"/>
      <c r="AE291" s="20"/>
      <c r="AF291" s="20"/>
      <c r="AG291" s="20"/>
    </row>
    <row r="292" spans="5:33" x14ac:dyDescent="0.25">
      <c r="E292" s="29"/>
      <c r="F292" s="30"/>
      <c r="G292" s="29"/>
      <c r="H292" s="34"/>
      <c r="I292" s="29"/>
      <c r="J292" s="30"/>
      <c r="K292" s="29"/>
      <c r="L292" s="34"/>
      <c r="M292" s="29"/>
      <c r="N292" s="30"/>
      <c r="O292" s="29"/>
      <c r="P292" s="34"/>
      <c r="Q292" s="29"/>
      <c r="R292" s="30"/>
      <c r="S292" s="29"/>
      <c r="T292" s="30"/>
      <c r="U292" s="29"/>
      <c r="V292" s="34"/>
      <c r="W292" s="29"/>
      <c r="X292" s="30"/>
      <c r="Y292" s="29"/>
      <c r="Z292" s="34"/>
      <c r="AA292" s="29"/>
      <c r="AB292" s="30"/>
    </row>
    <row r="293" spans="5:33" x14ac:dyDescent="0.25">
      <c r="E293" s="29"/>
      <c r="F293" s="30"/>
      <c r="G293" s="29"/>
      <c r="H293" s="34"/>
      <c r="I293" s="29"/>
      <c r="J293" s="30"/>
      <c r="K293" s="29"/>
      <c r="L293" s="34"/>
      <c r="M293" s="29"/>
      <c r="N293" s="30"/>
      <c r="O293" s="29"/>
      <c r="P293" s="34"/>
      <c r="Q293" s="29"/>
      <c r="R293" s="30"/>
      <c r="S293" s="29"/>
      <c r="T293" s="30"/>
      <c r="U293" s="29"/>
      <c r="V293" s="34"/>
      <c r="W293" s="29"/>
      <c r="X293" s="30"/>
      <c r="Y293" s="29"/>
      <c r="Z293" s="34"/>
      <c r="AA293" s="29"/>
      <c r="AB293" s="30"/>
    </row>
    <row r="294" spans="5:33" x14ac:dyDescent="0.25">
      <c r="E294" s="29"/>
      <c r="F294" s="30"/>
      <c r="G294" s="29"/>
      <c r="H294" s="34"/>
      <c r="I294" s="29"/>
      <c r="J294" s="30"/>
      <c r="K294" s="29"/>
      <c r="L294" s="34"/>
      <c r="M294" s="29"/>
      <c r="N294" s="30"/>
      <c r="O294" s="29"/>
      <c r="P294" s="34"/>
      <c r="Q294" s="29"/>
      <c r="R294" s="30"/>
      <c r="S294" s="29"/>
      <c r="T294" s="30"/>
      <c r="U294" s="29"/>
      <c r="V294" s="34"/>
      <c r="W294" s="29"/>
      <c r="X294" s="30"/>
      <c r="Y294" s="29"/>
      <c r="Z294" s="34"/>
      <c r="AA294" s="29"/>
      <c r="AB294" s="30"/>
    </row>
    <row r="295" spans="5:33" x14ac:dyDescent="0.25">
      <c r="E295" s="29"/>
      <c r="F295" s="30"/>
      <c r="G295" s="29"/>
      <c r="H295" s="34"/>
      <c r="I295" s="29"/>
      <c r="J295" s="30"/>
      <c r="K295" s="29"/>
      <c r="L295" s="34"/>
      <c r="M295" s="29"/>
      <c r="N295" s="30"/>
      <c r="O295" s="29"/>
      <c r="P295" s="34"/>
      <c r="Q295" s="29"/>
      <c r="R295" s="30"/>
      <c r="S295" s="29"/>
      <c r="T295" s="30"/>
      <c r="U295" s="29"/>
      <c r="V295" s="34"/>
      <c r="W295" s="29"/>
      <c r="X295" s="30"/>
      <c r="Y295" s="29"/>
      <c r="Z295" s="34"/>
      <c r="AA295" s="29"/>
      <c r="AB295" s="30"/>
    </row>
    <row r="296" spans="5:33" x14ac:dyDescent="0.25">
      <c r="E296" s="29"/>
      <c r="F296" s="30"/>
      <c r="G296" s="29"/>
      <c r="H296" s="34"/>
      <c r="I296" s="29"/>
      <c r="J296" s="30"/>
      <c r="K296" s="29"/>
      <c r="L296" s="34"/>
      <c r="M296" s="29"/>
      <c r="N296" s="30"/>
      <c r="O296" s="29"/>
      <c r="P296" s="34"/>
      <c r="Q296" s="29"/>
      <c r="R296" s="30"/>
      <c r="S296" s="29"/>
      <c r="T296" s="30"/>
      <c r="U296" s="29"/>
      <c r="V296" s="34"/>
      <c r="W296" s="29"/>
      <c r="X296" s="30"/>
      <c r="Y296" s="29"/>
      <c r="Z296" s="34"/>
      <c r="AA296" s="29"/>
      <c r="AB296" s="30"/>
    </row>
    <row r="297" spans="5:33" x14ac:dyDescent="0.25">
      <c r="E297" s="29"/>
      <c r="F297" s="30"/>
      <c r="G297" s="29"/>
      <c r="H297" s="34"/>
      <c r="I297" s="29"/>
      <c r="J297" s="30"/>
      <c r="K297" s="29"/>
      <c r="L297" s="34"/>
      <c r="M297" s="29"/>
      <c r="N297" s="30"/>
      <c r="O297" s="29"/>
      <c r="P297" s="34"/>
      <c r="Q297" s="29"/>
      <c r="R297" s="30"/>
      <c r="S297" s="29"/>
      <c r="T297" s="30"/>
      <c r="U297" s="29"/>
      <c r="V297" s="34"/>
      <c r="W297" s="29"/>
      <c r="X297" s="30"/>
      <c r="Y297" s="29"/>
      <c r="Z297" s="34"/>
      <c r="AA297" s="29"/>
      <c r="AB297" s="30"/>
    </row>
    <row r="298" spans="5:33" x14ac:dyDescent="0.25">
      <c r="E298" s="29"/>
      <c r="F298" s="30"/>
      <c r="G298" s="29"/>
      <c r="H298" s="34"/>
      <c r="I298" s="29"/>
      <c r="J298" s="30"/>
      <c r="K298" s="29"/>
      <c r="L298" s="34"/>
      <c r="M298" s="29"/>
      <c r="N298" s="30"/>
      <c r="O298" s="29"/>
      <c r="P298" s="34"/>
      <c r="Q298" s="29"/>
      <c r="R298" s="30"/>
      <c r="S298" s="29"/>
      <c r="T298" s="30"/>
      <c r="U298" s="29"/>
      <c r="V298" s="34"/>
      <c r="W298" s="29"/>
      <c r="X298" s="30"/>
      <c r="Y298" s="29"/>
      <c r="Z298" s="34"/>
      <c r="AA298" s="29"/>
      <c r="AB298" s="30"/>
    </row>
    <row r="299" spans="5:33" x14ac:dyDescent="0.25">
      <c r="E299" s="29"/>
      <c r="F299" s="30"/>
      <c r="G299" s="29"/>
      <c r="H299" s="34"/>
      <c r="I299" s="29"/>
      <c r="J299" s="30"/>
      <c r="K299" s="29"/>
      <c r="L299" s="34"/>
      <c r="M299" s="29"/>
      <c r="N299" s="30"/>
      <c r="O299" s="29"/>
      <c r="P299" s="34"/>
      <c r="Q299" s="29"/>
      <c r="R299" s="30"/>
      <c r="S299" s="29"/>
      <c r="T299" s="30"/>
      <c r="U299" s="29"/>
      <c r="V299" s="34"/>
      <c r="W299" s="29"/>
      <c r="X299" s="30"/>
      <c r="Y299" s="29"/>
      <c r="Z299" s="34"/>
      <c r="AA299" s="29"/>
      <c r="AB299" s="30"/>
    </row>
    <row r="300" spans="5:33" x14ac:dyDescent="0.25">
      <c r="E300" s="29"/>
      <c r="F300" s="30"/>
      <c r="G300" s="29"/>
      <c r="H300" s="34"/>
      <c r="I300" s="29"/>
      <c r="J300" s="30"/>
      <c r="K300" s="29"/>
      <c r="L300" s="34"/>
      <c r="M300" s="29"/>
      <c r="N300" s="30"/>
      <c r="O300" s="29"/>
      <c r="P300" s="34"/>
      <c r="Q300" s="29"/>
      <c r="R300" s="30"/>
      <c r="S300" s="29"/>
      <c r="T300" s="30"/>
      <c r="U300" s="29"/>
      <c r="V300" s="34"/>
      <c r="W300" s="29"/>
      <c r="X300" s="30"/>
      <c r="Y300" s="29"/>
      <c r="Z300" s="34"/>
      <c r="AA300" s="29"/>
      <c r="AB300" s="30"/>
    </row>
    <row r="301" spans="5:33" x14ac:dyDescent="0.25">
      <c r="E301" s="29"/>
      <c r="F301" s="30"/>
      <c r="G301" s="29"/>
      <c r="H301" s="34"/>
      <c r="I301" s="29"/>
      <c r="J301" s="30"/>
      <c r="K301" s="29"/>
      <c r="L301" s="34"/>
      <c r="M301" s="29"/>
      <c r="N301" s="30"/>
      <c r="O301" s="29"/>
      <c r="P301" s="34"/>
      <c r="Q301" s="29"/>
      <c r="R301" s="30"/>
      <c r="S301" s="29"/>
      <c r="T301" s="30"/>
      <c r="U301" s="29"/>
      <c r="V301" s="34"/>
      <c r="W301" s="29"/>
      <c r="X301" s="30"/>
      <c r="Y301" s="29"/>
      <c r="Z301" s="34"/>
      <c r="AA301" s="29"/>
      <c r="AB301" s="30"/>
    </row>
    <row r="302" spans="5:33" x14ac:dyDescent="0.25">
      <c r="E302" s="29"/>
      <c r="F302" s="30"/>
      <c r="G302" s="29"/>
      <c r="H302" s="34"/>
      <c r="I302" s="29"/>
      <c r="J302" s="30"/>
      <c r="K302" s="29"/>
      <c r="L302" s="34"/>
      <c r="M302" s="29"/>
      <c r="N302" s="30"/>
      <c r="O302" s="29"/>
      <c r="P302" s="34"/>
      <c r="Q302" s="29"/>
      <c r="R302" s="30"/>
      <c r="S302" s="29"/>
      <c r="T302" s="30"/>
      <c r="U302" s="29"/>
      <c r="V302" s="34"/>
      <c r="W302" s="29"/>
      <c r="X302" s="30"/>
      <c r="Y302" s="29"/>
      <c r="Z302" s="34"/>
      <c r="AA302" s="29"/>
      <c r="AB302" s="30"/>
    </row>
    <row r="303" spans="5:33" x14ac:dyDescent="0.25">
      <c r="E303" s="29"/>
      <c r="F303" s="30"/>
      <c r="G303" s="29"/>
      <c r="H303" s="34"/>
      <c r="I303" s="29"/>
      <c r="J303" s="30"/>
      <c r="K303" s="29"/>
      <c r="L303" s="34"/>
      <c r="M303" s="29"/>
      <c r="N303" s="30"/>
      <c r="O303" s="29"/>
      <c r="P303" s="34"/>
      <c r="Q303" s="29"/>
      <c r="R303" s="30"/>
      <c r="S303" s="29"/>
      <c r="T303" s="30"/>
      <c r="U303" s="29"/>
      <c r="V303" s="34"/>
      <c r="W303" s="29"/>
      <c r="X303" s="30"/>
      <c r="Y303" s="29"/>
      <c r="Z303" s="34"/>
      <c r="AA303" s="29"/>
      <c r="AB303" s="30"/>
    </row>
    <row r="304" spans="5:33" x14ac:dyDescent="0.25">
      <c r="E304" s="29"/>
      <c r="F304" s="30"/>
      <c r="G304" s="29"/>
      <c r="H304" s="34"/>
      <c r="I304" s="29"/>
      <c r="J304" s="30"/>
      <c r="K304" s="29"/>
      <c r="L304" s="34"/>
      <c r="M304" s="29"/>
      <c r="N304" s="30"/>
      <c r="O304" s="29"/>
      <c r="P304" s="34"/>
      <c r="Q304" s="29"/>
      <c r="R304" s="30"/>
      <c r="S304" s="29"/>
      <c r="T304" s="30"/>
      <c r="U304" s="29"/>
      <c r="V304" s="34"/>
      <c r="W304" s="29"/>
      <c r="X304" s="30"/>
      <c r="Y304" s="29"/>
      <c r="Z304" s="34"/>
      <c r="AA304" s="29"/>
      <c r="AB304" s="30"/>
    </row>
    <row r="305" spans="5:33" x14ac:dyDescent="0.25">
      <c r="E305" s="29"/>
      <c r="F305" s="30"/>
      <c r="G305" s="29"/>
      <c r="H305" s="34"/>
      <c r="I305" s="29"/>
      <c r="J305" s="30"/>
      <c r="K305" s="29"/>
      <c r="L305" s="34"/>
      <c r="M305" s="29"/>
      <c r="N305" s="30"/>
      <c r="O305" s="29"/>
      <c r="P305" s="34"/>
      <c r="Q305" s="29"/>
      <c r="R305" s="30"/>
      <c r="S305" s="29"/>
      <c r="T305" s="30"/>
      <c r="U305" s="29"/>
      <c r="V305" s="34"/>
      <c r="W305" s="29"/>
      <c r="X305" s="30"/>
      <c r="Y305" s="29"/>
      <c r="Z305" s="34"/>
      <c r="AA305" s="29"/>
      <c r="AB305" s="30"/>
    </row>
    <row r="306" spans="5:33" x14ac:dyDescent="0.25">
      <c r="E306" s="29"/>
      <c r="F306" s="30"/>
      <c r="G306" s="29"/>
      <c r="H306" s="34"/>
      <c r="I306" s="29"/>
      <c r="J306" s="30"/>
      <c r="K306" s="29"/>
      <c r="L306" s="34"/>
      <c r="M306" s="29"/>
      <c r="N306" s="30"/>
      <c r="O306" s="29"/>
      <c r="P306" s="34"/>
      <c r="Q306" s="29"/>
      <c r="R306" s="30"/>
      <c r="S306" s="29"/>
      <c r="T306" s="30"/>
      <c r="U306" s="29"/>
      <c r="V306" s="34"/>
      <c r="W306" s="29"/>
      <c r="X306" s="30"/>
      <c r="Y306" s="29"/>
      <c r="Z306" s="34"/>
      <c r="AA306" s="29"/>
      <c r="AB306" s="30"/>
    </row>
    <row r="307" spans="5:33" x14ac:dyDescent="0.25">
      <c r="E307" s="29"/>
      <c r="F307" s="30"/>
      <c r="G307" s="29"/>
      <c r="H307" s="34"/>
      <c r="I307" s="29"/>
      <c r="J307" s="30"/>
      <c r="K307" s="29"/>
      <c r="L307" s="34"/>
      <c r="M307" s="29"/>
      <c r="N307" s="30"/>
      <c r="O307" s="29"/>
      <c r="P307" s="34"/>
      <c r="Q307" s="29"/>
      <c r="R307" s="30"/>
      <c r="S307" s="29"/>
      <c r="T307" s="30"/>
      <c r="U307" s="29"/>
      <c r="V307" s="34"/>
      <c r="W307" s="29"/>
      <c r="X307" s="30"/>
      <c r="Y307" s="29"/>
      <c r="Z307" s="34"/>
      <c r="AA307" s="29"/>
      <c r="AB307" s="30"/>
    </row>
    <row r="308" spans="5:33" x14ac:dyDescent="0.25">
      <c r="E308" s="29"/>
      <c r="F308" s="30"/>
      <c r="G308" s="29"/>
      <c r="H308" s="34"/>
      <c r="I308" s="29"/>
      <c r="J308" s="30"/>
      <c r="K308" s="29"/>
      <c r="L308" s="34"/>
      <c r="M308" s="29"/>
      <c r="N308" s="30"/>
      <c r="O308" s="29"/>
      <c r="P308" s="34"/>
      <c r="Q308" s="29"/>
      <c r="R308" s="30"/>
      <c r="S308" s="29"/>
      <c r="T308" s="30"/>
      <c r="U308" s="29"/>
      <c r="V308" s="34"/>
      <c r="W308" s="29"/>
      <c r="X308" s="30"/>
      <c r="Y308" s="29"/>
      <c r="Z308" s="34"/>
      <c r="AA308" s="29"/>
      <c r="AB308" s="30"/>
    </row>
    <row r="309" spans="5:33" x14ac:dyDescent="0.25">
      <c r="E309" s="29"/>
      <c r="F309" s="30"/>
      <c r="G309" s="29"/>
      <c r="H309" s="34"/>
      <c r="I309" s="29"/>
      <c r="J309" s="30"/>
      <c r="K309" s="29"/>
      <c r="L309" s="34"/>
      <c r="M309" s="29"/>
      <c r="N309" s="30"/>
      <c r="O309" s="29"/>
      <c r="P309" s="34"/>
      <c r="Q309" s="29"/>
      <c r="R309" s="30"/>
      <c r="S309" s="29"/>
      <c r="T309" s="30"/>
      <c r="U309" s="29"/>
      <c r="V309" s="34"/>
      <c r="W309" s="29"/>
      <c r="X309" s="30"/>
      <c r="Y309" s="29"/>
      <c r="Z309" s="34"/>
      <c r="AA309" s="29"/>
      <c r="AB309" s="30"/>
    </row>
    <row r="310" spans="5:33" x14ac:dyDescent="0.25">
      <c r="E310" s="29"/>
      <c r="F310" s="30"/>
      <c r="G310" s="29"/>
      <c r="H310" s="34"/>
      <c r="I310" s="29"/>
      <c r="J310" s="30"/>
      <c r="K310" s="29"/>
      <c r="L310" s="34"/>
      <c r="M310" s="29"/>
      <c r="N310" s="30"/>
      <c r="O310" s="29"/>
      <c r="P310" s="34"/>
      <c r="Q310" s="29"/>
      <c r="R310" s="30"/>
      <c r="S310" s="29"/>
      <c r="T310" s="30"/>
      <c r="U310" s="29"/>
      <c r="V310" s="34"/>
      <c r="W310" s="29"/>
      <c r="X310" s="30"/>
      <c r="Y310" s="29"/>
      <c r="Z310" s="34"/>
      <c r="AA310" s="29"/>
      <c r="AB310" s="30"/>
    </row>
    <row r="311" spans="5:33" x14ac:dyDescent="0.25">
      <c r="E311" s="29"/>
      <c r="F311" s="30"/>
      <c r="G311" s="29"/>
      <c r="H311" s="34"/>
      <c r="I311" s="29"/>
      <c r="J311" s="30"/>
      <c r="K311" s="29"/>
      <c r="L311" s="34"/>
      <c r="M311" s="29"/>
      <c r="N311" s="30"/>
      <c r="O311" s="29"/>
      <c r="P311" s="34"/>
      <c r="Q311" s="29"/>
      <c r="R311" s="30"/>
      <c r="S311" s="29"/>
      <c r="T311" s="30"/>
      <c r="U311" s="29"/>
      <c r="V311" s="34"/>
      <c r="W311" s="29"/>
      <c r="X311" s="30"/>
      <c r="Y311" s="29"/>
      <c r="Z311" s="34"/>
      <c r="AA311" s="29"/>
      <c r="AB311" s="30"/>
    </row>
    <row r="312" spans="5:33" x14ac:dyDescent="0.25">
      <c r="E312" s="29"/>
      <c r="F312" s="30"/>
      <c r="G312" s="29"/>
      <c r="H312" s="34"/>
      <c r="I312" s="29"/>
      <c r="J312" s="30"/>
      <c r="K312" s="29"/>
      <c r="L312" s="34"/>
      <c r="M312" s="29"/>
      <c r="N312" s="30"/>
      <c r="O312" s="29"/>
      <c r="P312" s="34"/>
      <c r="Q312" s="29"/>
      <c r="R312" s="30"/>
      <c r="S312" s="29"/>
      <c r="T312" s="30"/>
      <c r="U312" s="29"/>
      <c r="V312" s="34"/>
      <c r="W312" s="29"/>
      <c r="X312" s="30"/>
      <c r="Y312" s="29"/>
      <c r="Z312" s="34"/>
      <c r="AA312" s="29"/>
      <c r="AB312" s="30"/>
    </row>
    <row r="313" spans="5:33" x14ac:dyDescent="0.25">
      <c r="E313" s="29"/>
      <c r="F313" s="30"/>
      <c r="G313" s="29"/>
      <c r="H313" s="34"/>
      <c r="I313" s="29"/>
      <c r="J313" s="30"/>
      <c r="K313" s="29"/>
      <c r="L313" s="34"/>
      <c r="M313" s="29"/>
      <c r="N313" s="30"/>
      <c r="O313" s="29"/>
      <c r="P313" s="34"/>
      <c r="Q313" s="29"/>
      <c r="R313" s="30"/>
      <c r="S313" s="29"/>
      <c r="T313" s="30"/>
      <c r="U313" s="29"/>
      <c r="V313" s="34"/>
      <c r="W313" s="29"/>
      <c r="X313" s="30"/>
      <c r="Y313" s="29"/>
      <c r="Z313" s="34"/>
      <c r="AA313" s="29"/>
      <c r="AB313" s="30"/>
    </row>
    <row r="314" spans="5:33" x14ac:dyDescent="0.25">
      <c r="E314" s="29"/>
      <c r="F314" s="30"/>
      <c r="G314" s="29"/>
      <c r="H314" s="34"/>
      <c r="I314" s="29"/>
      <c r="J314" s="30"/>
      <c r="K314" s="29"/>
      <c r="L314" s="34"/>
      <c r="M314" s="29"/>
      <c r="N314" s="30"/>
      <c r="O314" s="29"/>
      <c r="P314" s="34"/>
      <c r="Q314" s="29"/>
      <c r="R314" s="30"/>
      <c r="S314" s="29"/>
      <c r="T314" s="30"/>
      <c r="U314" s="29"/>
      <c r="V314" s="34"/>
      <c r="W314" s="29"/>
      <c r="X314" s="30"/>
      <c r="Y314" s="29"/>
      <c r="Z314" s="34"/>
      <c r="AA314" s="29"/>
      <c r="AB314" s="30"/>
    </row>
    <row r="315" spans="5:33" x14ac:dyDescent="0.25">
      <c r="E315" s="29"/>
      <c r="F315" s="30"/>
      <c r="G315" s="29"/>
      <c r="H315" s="34"/>
      <c r="I315" s="29"/>
      <c r="J315" s="30"/>
      <c r="K315" s="29"/>
      <c r="L315" s="34"/>
      <c r="M315" s="29"/>
      <c r="N315" s="30"/>
      <c r="O315" s="29"/>
      <c r="P315" s="34"/>
      <c r="Q315" s="29"/>
      <c r="R315" s="30"/>
      <c r="S315" s="29"/>
      <c r="T315" s="30"/>
      <c r="U315" s="29"/>
      <c r="V315" s="34"/>
      <c r="W315" s="29"/>
      <c r="X315" s="30"/>
      <c r="Y315" s="29"/>
      <c r="Z315" s="34"/>
      <c r="AA315" s="29"/>
      <c r="AB315" s="30"/>
    </row>
    <row r="316" spans="5:33" x14ac:dyDescent="0.25">
      <c r="E316" s="29"/>
      <c r="F316" s="30"/>
      <c r="G316" s="29"/>
      <c r="H316" s="34"/>
      <c r="I316" s="29"/>
      <c r="J316" s="30"/>
      <c r="K316" s="29"/>
      <c r="L316" s="34"/>
      <c r="M316" s="29"/>
      <c r="N316" s="30"/>
      <c r="O316" s="29"/>
      <c r="P316" s="34"/>
      <c r="Q316" s="29"/>
      <c r="R316" s="30"/>
      <c r="S316" s="29"/>
      <c r="T316" s="30"/>
      <c r="U316" s="29"/>
      <c r="V316" s="34"/>
      <c r="W316" s="29"/>
      <c r="X316" s="30"/>
      <c r="Y316" s="29"/>
      <c r="Z316" s="34"/>
      <c r="AA316" s="29"/>
      <c r="AB316" s="30"/>
    </row>
    <row r="317" spans="5:33" x14ac:dyDescent="0.25">
      <c r="E317" s="29"/>
      <c r="F317" s="30"/>
      <c r="G317" s="29"/>
      <c r="H317" s="34"/>
      <c r="I317" s="29"/>
      <c r="J317" s="30"/>
      <c r="K317" s="29"/>
      <c r="L317" s="34"/>
      <c r="M317" s="29"/>
      <c r="N317" s="30"/>
      <c r="O317" s="29"/>
      <c r="P317" s="34"/>
      <c r="Q317" s="29"/>
      <c r="R317" s="30"/>
      <c r="S317" s="29"/>
      <c r="T317" s="30"/>
      <c r="U317" s="29"/>
      <c r="V317" s="34"/>
      <c r="W317" s="29"/>
      <c r="X317" s="30"/>
      <c r="Y317" s="29"/>
      <c r="Z317" s="34"/>
      <c r="AA317" s="29"/>
      <c r="AB317" s="30"/>
    </row>
    <row r="318" spans="5:33" x14ac:dyDescent="0.25">
      <c r="E318" s="29"/>
      <c r="F318" s="30"/>
      <c r="G318" s="29"/>
      <c r="H318" s="34"/>
      <c r="I318" s="29"/>
      <c r="J318" s="30"/>
      <c r="K318" s="29"/>
      <c r="L318" s="34"/>
      <c r="M318" s="29"/>
      <c r="N318" s="30"/>
      <c r="O318" s="29"/>
      <c r="P318" s="34"/>
      <c r="Q318" s="29"/>
      <c r="R318" s="30"/>
      <c r="S318" s="29"/>
      <c r="T318" s="30"/>
      <c r="U318" s="29"/>
      <c r="V318" s="34"/>
      <c r="W318" s="29"/>
      <c r="X318" s="30"/>
      <c r="Y318" s="29"/>
      <c r="Z318" s="34"/>
      <c r="AA318" s="29"/>
      <c r="AB318" s="30"/>
      <c r="AC318" s="20"/>
      <c r="AD318" s="20"/>
      <c r="AE318" s="20"/>
      <c r="AF318" s="20"/>
      <c r="AG318" s="20"/>
    </row>
    <row r="319" spans="5:33" x14ac:dyDescent="0.25">
      <c r="E319" s="29"/>
      <c r="F319" s="30"/>
      <c r="G319" s="29"/>
      <c r="H319" s="34"/>
      <c r="I319" s="29"/>
      <c r="J319" s="30"/>
      <c r="K319" s="29"/>
      <c r="L319" s="34"/>
      <c r="M319" s="29"/>
      <c r="N319" s="30"/>
      <c r="O319" s="29"/>
      <c r="P319" s="34"/>
      <c r="Q319" s="29"/>
      <c r="R319" s="30"/>
      <c r="S319" s="29"/>
      <c r="T319" s="30"/>
      <c r="U319" s="29"/>
      <c r="V319" s="34"/>
      <c r="W319" s="29"/>
      <c r="X319" s="30"/>
      <c r="Y319" s="29"/>
      <c r="Z319" s="34"/>
      <c r="AA319" s="29"/>
      <c r="AB319" s="30"/>
    </row>
    <row r="320" spans="5:33" x14ac:dyDescent="0.25">
      <c r="E320" s="29"/>
      <c r="F320" s="30"/>
      <c r="G320" s="29"/>
      <c r="H320" s="34"/>
      <c r="I320" s="29"/>
      <c r="J320" s="30"/>
      <c r="K320" s="29"/>
      <c r="L320" s="34"/>
      <c r="M320" s="29"/>
      <c r="N320" s="30"/>
      <c r="O320" s="29"/>
      <c r="P320" s="34"/>
      <c r="Q320" s="29"/>
      <c r="R320" s="30"/>
      <c r="S320" s="29"/>
      <c r="T320" s="30"/>
      <c r="U320" s="29"/>
      <c r="V320" s="34"/>
      <c r="W320" s="29"/>
      <c r="X320" s="30"/>
      <c r="Y320" s="29"/>
      <c r="Z320" s="34"/>
      <c r="AA320" s="29"/>
      <c r="AB320" s="30"/>
    </row>
    <row r="321" spans="5:28" x14ac:dyDescent="0.25">
      <c r="E321" s="29"/>
      <c r="F321" s="30"/>
      <c r="G321" s="29"/>
      <c r="H321" s="34"/>
      <c r="I321" s="29"/>
      <c r="J321" s="30"/>
      <c r="K321" s="29"/>
      <c r="L321" s="34"/>
      <c r="M321" s="29"/>
      <c r="N321" s="30"/>
      <c r="O321" s="29"/>
      <c r="P321" s="34"/>
      <c r="Q321" s="29"/>
      <c r="R321" s="30"/>
      <c r="S321" s="29"/>
      <c r="T321" s="30"/>
      <c r="U321" s="29"/>
      <c r="V321" s="34"/>
      <c r="W321" s="29"/>
      <c r="X321" s="30"/>
      <c r="Y321" s="29"/>
      <c r="Z321" s="34"/>
      <c r="AA321" s="29"/>
      <c r="AB321" s="30"/>
    </row>
    <row r="322" spans="5:28" x14ac:dyDescent="0.25">
      <c r="E322" s="29"/>
      <c r="F322" s="30"/>
      <c r="G322" s="29"/>
      <c r="H322" s="34"/>
      <c r="I322" s="29"/>
      <c r="J322" s="30"/>
      <c r="K322" s="29"/>
      <c r="L322" s="34"/>
      <c r="M322" s="29"/>
      <c r="N322" s="30"/>
      <c r="O322" s="29"/>
      <c r="P322" s="34"/>
      <c r="Q322" s="29"/>
      <c r="R322" s="30"/>
      <c r="S322" s="29"/>
      <c r="T322" s="30"/>
      <c r="U322" s="29"/>
      <c r="V322" s="34"/>
      <c r="W322" s="29"/>
      <c r="X322" s="30"/>
      <c r="Y322" s="29"/>
      <c r="Z322" s="34"/>
      <c r="AA322" s="29"/>
      <c r="AB322" s="30"/>
    </row>
    <row r="323" spans="5:28" x14ac:dyDescent="0.25">
      <c r="E323" s="29"/>
      <c r="F323" s="30"/>
      <c r="G323" s="29"/>
      <c r="H323" s="34"/>
      <c r="I323" s="29"/>
      <c r="J323" s="30"/>
      <c r="K323" s="29"/>
      <c r="L323" s="34"/>
      <c r="M323" s="29"/>
      <c r="N323" s="30"/>
      <c r="O323" s="29"/>
      <c r="P323" s="34"/>
      <c r="Q323" s="29"/>
      <c r="R323" s="30"/>
      <c r="S323" s="29"/>
      <c r="T323" s="30"/>
      <c r="U323" s="29"/>
      <c r="V323" s="34"/>
      <c r="W323" s="29"/>
      <c r="X323" s="30"/>
      <c r="Y323" s="29"/>
      <c r="Z323" s="34"/>
      <c r="AA323" s="29"/>
      <c r="AB323" s="30"/>
    </row>
    <row r="324" spans="5:28" x14ac:dyDescent="0.25">
      <c r="E324" s="29"/>
      <c r="F324" s="30"/>
      <c r="G324" s="29"/>
      <c r="H324" s="34"/>
      <c r="I324" s="29"/>
      <c r="J324" s="30"/>
      <c r="K324" s="29"/>
      <c r="L324" s="34"/>
      <c r="M324" s="29"/>
      <c r="N324" s="30"/>
      <c r="O324" s="29"/>
      <c r="P324" s="34"/>
      <c r="Q324" s="29"/>
      <c r="R324" s="30"/>
      <c r="S324" s="29"/>
      <c r="T324" s="30"/>
      <c r="U324" s="29"/>
      <c r="V324" s="34"/>
      <c r="W324" s="29"/>
      <c r="X324" s="30"/>
      <c r="Y324" s="29"/>
      <c r="Z324" s="34"/>
      <c r="AA324" s="29"/>
      <c r="AB324" s="30"/>
    </row>
    <row r="325" spans="5:28" x14ac:dyDescent="0.25">
      <c r="E325" s="29"/>
      <c r="F325" s="30"/>
      <c r="G325" s="29"/>
      <c r="H325" s="34"/>
      <c r="I325" s="29"/>
      <c r="J325" s="30"/>
      <c r="K325" s="29"/>
      <c r="L325" s="34"/>
      <c r="M325" s="29"/>
      <c r="N325" s="30"/>
      <c r="O325" s="29"/>
      <c r="P325" s="34"/>
      <c r="Q325" s="29"/>
      <c r="R325" s="30"/>
      <c r="S325" s="29"/>
      <c r="T325" s="30"/>
      <c r="U325" s="29"/>
      <c r="V325" s="34"/>
      <c r="W325" s="29"/>
      <c r="X325" s="30"/>
      <c r="Y325" s="29"/>
      <c r="Z325" s="34"/>
      <c r="AA325" s="29"/>
      <c r="AB325" s="30"/>
    </row>
    <row r="326" spans="5:28" x14ac:dyDescent="0.25">
      <c r="E326" s="29"/>
      <c r="F326" s="30"/>
      <c r="G326" s="29"/>
      <c r="H326" s="34"/>
      <c r="I326" s="29"/>
      <c r="J326" s="30"/>
      <c r="K326" s="29"/>
      <c r="L326" s="34"/>
      <c r="M326" s="29"/>
      <c r="N326" s="30"/>
      <c r="O326" s="29"/>
      <c r="P326" s="34"/>
      <c r="Q326" s="29"/>
      <c r="R326" s="30"/>
      <c r="S326" s="29"/>
      <c r="T326" s="30"/>
      <c r="U326" s="29"/>
      <c r="V326" s="34"/>
      <c r="W326" s="29"/>
      <c r="X326" s="30"/>
      <c r="Y326" s="29"/>
      <c r="Z326" s="34"/>
      <c r="AA326" s="29"/>
      <c r="AB326" s="30"/>
    </row>
    <row r="327" spans="5:28" x14ac:dyDescent="0.25">
      <c r="E327" s="29"/>
      <c r="F327" s="30"/>
      <c r="G327" s="29"/>
      <c r="H327" s="34"/>
      <c r="I327" s="29"/>
      <c r="J327" s="30"/>
      <c r="K327" s="29"/>
      <c r="L327" s="34"/>
      <c r="M327" s="29"/>
      <c r="N327" s="30"/>
      <c r="O327" s="29"/>
      <c r="P327" s="34"/>
      <c r="Q327" s="29"/>
      <c r="R327" s="30"/>
      <c r="S327" s="29"/>
      <c r="T327" s="30"/>
      <c r="U327" s="29"/>
      <c r="V327" s="34"/>
      <c r="W327" s="29"/>
      <c r="X327" s="30"/>
      <c r="Y327" s="29"/>
      <c r="Z327" s="34"/>
      <c r="AA327" s="29"/>
      <c r="AB327" s="30"/>
    </row>
    <row r="328" spans="5:28" x14ac:dyDescent="0.25">
      <c r="E328" s="29"/>
      <c r="F328" s="30"/>
      <c r="G328" s="29"/>
      <c r="H328" s="34"/>
      <c r="I328" s="29"/>
      <c r="J328" s="30"/>
      <c r="K328" s="29"/>
      <c r="L328" s="34"/>
      <c r="M328" s="29"/>
      <c r="N328" s="30"/>
      <c r="O328" s="29"/>
      <c r="P328" s="34"/>
      <c r="Q328" s="29"/>
      <c r="R328" s="30"/>
      <c r="S328" s="29"/>
      <c r="T328" s="30"/>
      <c r="U328" s="29"/>
      <c r="V328" s="34"/>
      <c r="W328" s="29"/>
      <c r="X328" s="30"/>
      <c r="Y328" s="29"/>
      <c r="Z328" s="34"/>
      <c r="AA328" s="29"/>
      <c r="AB328" s="30"/>
    </row>
    <row r="329" spans="5:28" x14ac:dyDescent="0.25">
      <c r="E329" s="29"/>
      <c r="F329" s="30"/>
      <c r="G329" s="29"/>
      <c r="H329" s="34"/>
      <c r="I329" s="29"/>
      <c r="J329" s="30"/>
      <c r="K329" s="29"/>
      <c r="L329" s="34"/>
      <c r="M329" s="29"/>
      <c r="N329" s="30"/>
      <c r="O329" s="29"/>
      <c r="P329" s="34"/>
      <c r="Q329" s="29"/>
      <c r="R329" s="30"/>
      <c r="S329" s="29"/>
      <c r="T329" s="30"/>
      <c r="U329" s="29"/>
      <c r="V329" s="34"/>
      <c r="W329" s="29"/>
      <c r="X329" s="30"/>
      <c r="Y329" s="29"/>
      <c r="Z329" s="34"/>
      <c r="AA329" s="29"/>
      <c r="AB329" s="30"/>
    </row>
    <row r="330" spans="5:28" x14ac:dyDescent="0.25">
      <c r="E330" s="29"/>
      <c r="F330" s="30"/>
      <c r="G330" s="29"/>
      <c r="H330" s="34"/>
      <c r="I330" s="29"/>
      <c r="J330" s="30"/>
      <c r="K330" s="29"/>
      <c r="L330" s="34"/>
      <c r="M330" s="29"/>
      <c r="N330" s="30"/>
      <c r="O330" s="29"/>
      <c r="P330" s="34"/>
      <c r="Q330" s="29"/>
      <c r="R330" s="30"/>
      <c r="S330" s="29"/>
      <c r="T330" s="30"/>
      <c r="U330" s="29"/>
      <c r="V330" s="34"/>
      <c r="W330" s="29"/>
      <c r="X330" s="30"/>
      <c r="Y330" s="29"/>
      <c r="Z330" s="34"/>
      <c r="AA330" s="29"/>
      <c r="AB330" s="30"/>
    </row>
    <row r="331" spans="5:28" x14ac:dyDescent="0.25">
      <c r="E331" s="29"/>
      <c r="F331" s="30"/>
      <c r="G331" s="29"/>
      <c r="H331" s="34"/>
      <c r="I331" s="29"/>
      <c r="J331" s="30"/>
      <c r="K331" s="29"/>
      <c r="L331" s="34"/>
      <c r="M331" s="29"/>
      <c r="N331" s="30"/>
      <c r="O331" s="29"/>
      <c r="P331" s="34"/>
      <c r="Q331" s="29"/>
      <c r="R331" s="30"/>
      <c r="S331" s="29"/>
      <c r="T331" s="30"/>
      <c r="U331" s="29"/>
      <c r="V331" s="34"/>
      <c r="W331" s="29"/>
      <c r="X331" s="30"/>
      <c r="Y331" s="29"/>
      <c r="Z331" s="34"/>
      <c r="AA331" s="29"/>
      <c r="AB331" s="30"/>
    </row>
    <row r="332" spans="5:28" x14ac:dyDescent="0.25">
      <c r="E332" s="29"/>
      <c r="F332" s="30"/>
      <c r="G332" s="29"/>
      <c r="H332" s="34"/>
      <c r="I332" s="29"/>
      <c r="J332" s="30"/>
      <c r="K332" s="29"/>
      <c r="L332" s="34"/>
      <c r="M332" s="29"/>
      <c r="N332" s="30"/>
      <c r="O332" s="29"/>
      <c r="P332" s="34"/>
      <c r="Q332" s="29"/>
      <c r="R332" s="30"/>
      <c r="S332" s="29"/>
      <c r="T332" s="30"/>
      <c r="U332" s="29"/>
      <c r="V332" s="34"/>
      <c r="W332" s="29"/>
      <c r="X332" s="30"/>
      <c r="Y332" s="29"/>
      <c r="Z332" s="34"/>
      <c r="AA332" s="29"/>
      <c r="AB332" s="30"/>
    </row>
    <row r="333" spans="5:28" x14ac:dyDescent="0.25">
      <c r="E333" s="29"/>
      <c r="F333" s="30"/>
      <c r="G333" s="29"/>
      <c r="H333" s="34"/>
      <c r="I333" s="29"/>
      <c r="J333" s="30"/>
      <c r="K333" s="29"/>
      <c r="L333" s="34"/>
      <c r="M333" s="29"/>
      <c r="N333" s="30"/>
      <c r="O333" s="29"/>
      <c r="P333" s="34"/>
      <c r="Q333" s="29"/>
      <c r="R333" s="30"/>
      <c r="S333" s="29"/>
      <c r="T333" s="30"/>
      <c r="U333" s="29"/>
      <c r="V333" s="34"/>
      <c r="W333" s="29"/>
      <c r="X333" s="30"/>
      <c r="Y333" s="29"/>
      <c r="Z333" s="34"/>
      <c r="AA333" s="29"/>
      <c r="AB333" s="30"/>
    </row>
    <row r="334" spans="5:28" x14ac:dyDescent="0.25">
      <c r="E334" s="29"/>
      <c r="F334" s="30"/>
      <c r="G334" s="29"/>
      <c r="H334" s="34"/>
      <c r="I334" s="29"/>
      <c r="J334" s="30"/>
      <c r="K334" s="29"/>
      <c r="L334" s="34"/>
      <c r="M334" s="29"/>
      <c r="N334" s="30"/>
      <c r="O334" s="29"/>
      <c r="P334" s="34"/>
      <c r="Q334" s="29"/>
      <c r="R334" s="30"/>
      <c r="S334" s="29"/>
      <c r="T334" s="30"/>
      <c r="U334" s="29"/>
      <c r="V334" s="34"/>
      <c r="W334" s="29"/>
      <c r="X334" s="30"/>
      <c r="Y334" s="29"/>
      <c r="Z334" s="34"/>
      <c r="AA334" s="29"/>
      <c r="AB334" s="30"/>
    </row>
    <row r="335" spans="5:28" x14ac:dyDescent="0.25">
      <c r="E335" s="29"/>
      <c r="F335" s="30"/>
      <c r="G335" s="29"/>
      <c r="H335" s="34"/>
      <c r="I335" s="29"/>
      <c r="J335" s="30"/>
      <c r="K335" s="29"/>
      <c r="L335" s="34"/>
      <c r="M335" s="29"/>
      <c r="N335" s="30"/>
      <c r="O335" s="29"/>
      <c r="P335" s="34"/>
      <c r="Q335" s="29"/>
      <c r="R335" s="30"/>
      <c r="S335" s="29"/>
      <c r="T335" s="30"/>
      <c r="U335" s="29"/>
      <c r="V335" s="34"/>
      <c r="W335" s="29"/>
      <c r="X335" s="30"/>
      <c r="Y335" s="29"/>
      <c r="Z335" s="34"/>
      <c r="AA335" s="29"/>
      <c r="AB335" s="30"/>
    </row>
    <row r="336" spans="5:28" x14ac:dyDescent="0.25">
      <c r="E336" s="29"/>
      <c r="F336" s="30"/>
      <c r="G336" s="29"/>
      <c r="H336" s="34"/>
      <c r="I336" s="29"/>
      <c r="J336" s="30"/>
      <c r="K336" s="29"/>
      <c r="L336" s="34"/>
      <c r="M336" s="29"/>
      <c r="N336" s="30"/>
      <c r="O336" s="29"/>
      <c r="P336" s="34"/>
      <c r="Q336" s="29"/>
      <c r="R336" s="30"/>
      <c r="S336" s="29"/>
      <c r="T336" s="30"/>
      <c r="U336" s="29"/>
      <c r="V336" s="34"/>
      <c r="W336" s="29"/>
      <c r="X336" s="30"/>
      <c r="Y336" s="29"/>
      <c r="Z336" s="34"/>
      <c r="AA336" s="29"/>
      <c r="AB336" s="30"/>
    </row>
    <row r="337" spans="5:33" x14ac:dyDescent="0.25">
      <c r="E337" s="29"/>
      <c r="F337" s="30"/>
      <c r="G337" s="29"/>
      <c r="H337" s="34"/>
      <c r="I337" s="29"/>
      <c r="J337" s="30"/>
      <c r="K337" s="29"/>
      <c r="L337" s="34"/>
      <c r="M337" s="29"/>
      <c r="N337" s="30"/>
      <c r="O337" s="29"/>
      <c r="P337" s="34"/>
      <c r="Q337" s="29"/>
      <c r="R337" s="30"/>
      <c r="S337" s="29"/>
      <c r="T337" s="30"/>
      <c r="U337" s="29"/>
      <c r="V337" s="34"/>
      <c r="W337" s="29"/>
      <c r="X337" s="30"/>
      <c r="Y337" s="29"/>
      <c r="Z337" s="34"/>
      <c r="AA337" s="29"/>
      <c r="AB337" s="30"/>
    </row>
    <row r="338" spans="5:33" x14ac:dyDescent="0.25">
      <c r="E338" s="29"/>
      <c r="F338" s="30"/>
      <c r="G338" s="29"/>
      <c r="H338" s="34"/>
      <c r="I338" s="29"/>
      <c r="J338" s="30"/>
      <c r="K338" s="29"/>
      <c r="L338" s="34"/>
      <c r="M338" s="29"/>
      <c r="N338" s="30"/>
      <c r="O338" s="29"/>
      <c r="P338" s="34"/>
      <c r="Q338" s="29"/>
      <c r="R338" s="30"/>
      <c r="S338" s="29"/>
      <c r="T338" s="30"/>
      <c r="U338" s="29"/>
      <c r="V338" s="34"/>
      <c r="W338" s="29"/>
      <c r="X338" s="30"/>
      <c r="Y338" s="29"/>
      <c r="Z338" s="34"/>
      <c r="AA338" s="29"/>
      <c r="AB338" s="30"/>
    </row>
    <row r="339" spans="5:33" x14ac:dyDescent="0.25">
      <c r="E339" s="29"/>
      <c r="F339" s="30"/>
      <c r="G339" s="29"/>
      <c r="H339" s="34"/>
      <c r="I339" s="29"/>
      <c r="J339" s="30"/>
      <c r="K339" s="29"/>
      <c r="L339" s="34"/>
      <c r="M339" s="29"/>
      <c r="N339" s="30"/>
      <c r="O339" s="29"/>
      <c r="P339" s="34"/>
      <c r="Q339" s="29"/>
      <c r="R339" s="30"/>
      <c r="S339" s="29"/>
      <c r="T339" s="30"/>
      <c r="U339" s="29"/>
      <c r="V339" s="34"/>
      <c r="W339" s="29"/>
      <c r="X339" s="30"/>
      <c r="Y339" s="29"/>
      <c r="Z339" s="34"/>
      <c r="AA339" s="29"/>
      <c r="AB339" s="30"/>
    </row>
    <row r="340" spans="5:33" x14ac:dyDescent="0.25">
      <c r="E340" s="29"/>
      <c r="F340" s="30"/>
      <c r="G340" s="29"/>
      <c r="H340" s="34"/>
      <c r="I340" s="29"/>
      <c r="J340" s="30"/>
      <c r="K340" s="29"/>
      <c r="L340" s="34"/>
      <c r="M340" s="29"/>
      <c r="N340" s="30"/>
      <c r="O340" s="29"/>
      <c r="P340" s="34"/>
      <c r="Q340" s="29"/>
      <c r="R340" s="30"/>
      <c r="S340" s="29"/>
      <c r="T340" s="30"/>
      <c r="U340" s="29"/>
      <c r="V340" s="34"/>
      <c r="W340" s="29"/>
      <c r="X340" s="30"/>
      <c r="Y340" s="29"/>
      <c r="Z340" s="34"/>
      <c r="AA340" s="29"/>
      <c r="AB340" s="30"/>
    </row>
    <row r="341" spans="5:33" x14ac:dyDescent="0.25">
      <c r="E341" s="29"/>
      <c r="F341" s="30"/>
      <c r="G341" s="29"/>
      <c r="H341" s="34"/>
      <c r="I341" s="29"/>
      <c r="J341" s="30"/>
      <c r="K341" s="29"/>
      <c r="L341" s="34"/>
      <c r="M341" s="29"/>
      <c r="N341" s="30"/>
      <c r="O341" s="29"/>
      <c r="P341" s="34"/>
      <c r="Q341" s="29"/>
      <c r="R341" s="30"/>
      <c r="S341" s="29"/>
      <c r="T341" s="30"/>
      <c r="U341" s="29"/>
      <c r="V341" s="34"/>
      <c r="W341" s="29"/>
      <c r="X341" s="30"/>
      <c r="Y341" s="29"/>
      <c r="Z341" s="34"/>
      <c r="AA341" s="29"/>
      <c r="AB341" s="30"/>
    </row>
    <row r="342" spans="5:33" x14ac:dyDescent="0.25">
      <c r="E342" s="29"/>
      <c r="F342" s="30"/>
      <c r="G342" s="29"/>
      <c r="H342" s="34"/>
      <c r="I342" s="29"/>
      <c r="J342" s="30"/>
      <c r="K342" s="29"/>
      <c r="L342" s="34"/>
      <c r="M342" s="29"/>
      <c r="N342" s="30"/>
      <c r="O342" s="29"/>
      <c r="P342" s="34"/>
      <c r="Q342" s="29"/>
      <c r="R342" s="30"/>
      <c r="S342" s="29"/>
      <c r="T342" s="30"/>
      <c r="U342" s="29"/>
      <c r="V342" s="34"/>
      <c r="W342" s="29"/>
      <c r="X342" s="30"/>
      <c r="Y342" s="29"/>
      <c r="Z342" s="34"/>
      <c r="AA342" s="29"/>
      <c r="AB342" s="30"/>
    </row>
    <row r="343" spans="5:33" x14ac:dyDescent="0.25">
      <c r="E343" s="29"/>
      <c r="F343" s="30"/>
      <c r="G343" s="29"/>
      <c r="H343" s="34"/>
      <c r="I343" s="29"/>
      <c r="J343" s="30"/>
      <c r="K343" s="29"/>
      <c r="L343" s="34"/>
      <c r="M343" s="29"/>
      <c r="N343" s="30"/>
      <c r="O343" s="29"/>
      <c r="P343" s="34"/>
      <c r="Q343" s="29"/>
      <c r="R343" s="30"/>
      <c r="S343" s="29"/>
      <c r="T343" s="30"/>
      <c r="U343" s="29"/>
      <c r="V343" s="34"/>
      <c r="W343" s="29"/>
      <c r="X343" s="30"/>
      <c r="Y343" s="29"/>
      <c r="Z343" s="34"/>
      <c r="AA343" s="29"/>
      <c r="AB343" s="30"/>
    </row>
    <row r="344" spans="5:33" x14ac:dyDescent="0.25">
      <c r="E344" s="29"/>
      <c r="F344" s="30"/>
      <c r="G344" s="29"/>
      <c r="H344" s="34"/>
      <c r="I344" s="29"/>
      <c r="J344" s="30"/>
      <c r="K344" s="29"/>
      <c r="L344" s="34"/>
      <c r="M344" s="29"/>
      <c r="N344" s="30"/>
      <c r="O344" s="29"/>
      <c r="P344" s="34"/>
      <c r="Q344" s="29"/>
      <c r="R344" s="30"/>
      <c r="S344" s="29"/>
      <c r="T344" s="30"/>
      <c r="U344" s="29"/>
      <c r="V344" s="34"/>
      <c r="W344" s="29"/>
      <c r="X344" s="30"/>
      <c r="Y344" s="29"/>
      <c r="Z344" s="34"/>
      <c r="AA344" s="29"/>
      <c r="AB344" s="30"/>
    </row>
    <row r="345" spans="5:33" x14ac:dyDescent="0.25">
      <c r="E345" s="29"/>
      <c r="F345" s="30"/>
      <c r="G345" s="29"/>
      <c r="H345" s="34"/>
      <c r="I345" s="29"/>
      <c r="J345" s="30"/>
      <c r="K345" s="29"/>
      <c r="L345" s="34"/>
      <c r="M345" s="29"/>
      <c r="N345" s="30"/>
      <c r="O345" s="29"/>
      <c r="P345" s="34"/>
      <c r="Q345" s="29"/>
      <c r="R345" s="30"/>
      <c r="S345" s="29"/>
      <c r="T345" s="30"/>
      <c r="U345" s="29"/>
      <c r="V345" s="34"/>
      <c r="W345" s="29"/>
      <c r="X345" s="30"/>
      <c r="Y345" s="29"/>
      <c r="Z345" s="34"/>
      <c r="AA345" s="29"/>
      <c r="AB345" s="30"/>
      <c r="AC345" s="20"/>
      <c r="AD345" s="20"/>
      <c r="AE345" s="20"/>
      <c r="AF345" s="20"/>
      <c r="AG345" s="20"/>
    </row>
    <row r="346" spans="5:33" x14ac:dyDescent="0.25">
      <c r="E346" s="29"/>
      <c r="F346" s="30"/>
      <c r="G346" s="29"/>
      <c r="H346" s="34"/>
      <c r="I346" s="29"/>
      <c r="J346" s="30"/>
      <c r="K346" s="29"/>
      <c r="L346" s="34"/>
      <c r="M346" s="29"/>
      <c r="N346" s="30"/>
      <c r="O346" s="29"/>
      <c r="P346" s="34"/>
      <c r="Q346" s="29"/>
      <c r="R346" s="30"/>
      <c r="S346" s="29"/>
      <c r="T346" s="30"/>
      <c r="U346" s="29"/>
      <c r="V346" s="34"/>
      <c r="W346" s="29"/>
      <c r="X346" s="30"/>
      <c r="Y346" s="29"/>
      <c r="Z346" s="34"/>
      <c r="AA346" s="29"/>
      <c r="AB346" s="30"/>
    </row>
    <row r="347" spans="5:33" x14ac:dyDescent="0.25">
      <c r="E347" s="29"/>
      <c r="F347" s="30"/>
      <c r="G347" s="29"/>
      <c r="H347" s="34"/>
      <c r="I347" s="29"/>
      <c r="J347" s="30"/>
      <c r="K347" s="29"/>
      <c r="L347" s="34"/>
      <c r="M347" s="29"/>
      <c r="N347" s="30"/>
      <c r="O347" s="29"/>
      <c r="P347" s="34"/>
      <c r="Q347" s="29"/>
      <c r="R347" s="30"/>
      <c r="S347" s="29"/>
      <c r="T347" s="30"/>
      <c r="U347" s="29"/>
      <c r="V347" s="34"/>
      <c r="W347" s="29"/>
      <c r="X347" s="30"/>
      <c r="Y347" s="29"/>
      <c r="Z347" s="34"/>
      <c r="AA347" s="29"/>
      <c r="AB347" s="30"/>
    </row>
    <row r="348" spans="5:33" x14ac:dyDescent="0.25">
      <c r="E348" s="29"/>
      <c r="F348" s="30"/>
      <c r="G348" s="29"/>
      <c r="H348" s="34"/>
      <c r="I348" s="29"/>
      <c r="J348" s="30"/>
      <c r="K348" s="29"/>
      <c r="L348" s="34"/>
      <c r="M348" s="29"/>
      <c r="N348" s="30"/>
      <c r="O348" s="29"/>
      <c r="P348" s="34"/>
      <c r="Q348" s="29"/>
      <c r="R348" s="30"/>
      <c r="S348" s="29"/>
      <c r="T348" s="30"/>
      <c r="U348" s="29"/>
      <c r="V348" s="34"/>
      <c r="W348" s="29"/>
      <c r="X348" s="30"/>
      <c r="Y348" s="29"/>
      <c r="Z348" s="34"/>
      <c r="AA348" s="29"/>
      <c r="AB348" s="30"/>
    </row>
    <row r="349" spans="5:33" x14ac:dyDescent="0.25">
      <c r="E349" s="29"/>
      <c r="F349" s="30"/>
      <c r="G349" s="29"/>
      <c r="H349" s="34"/>
      <c r="I349" s="29"/>
      <c r="J349" s="30"/>
      <c r="K349" s="29"/>
      <c r="L349" s="34"/>
      <c r="M349" s="29"/>
      <c r="N349" s="30"/>
      <c r="O349" s="29"/>
      <c r="P349" s="34"/>
      <c r="Q349" s="29"/>
      <c r="R349" s="30"/>
      <c r="S349" s="29"/>
      <c r="T349" s="30"/>
      <c r="U349" s="29"/>
      <c r="V349" s="34"/>
      <c r="W349" s="29"/>
      <c r="X349" s="30"/>
      <c r="Y349" s="29"/>
      <c r="Z349" s="34"/>
      <c r="AA349" s="29"/>
      <c r="AB349" s="30"/>
    </row>
    <row r="350" spans="5:33" x14ac:dyDescent="0.25">
      <c r="E350" s="29"/>
      <c r="F350" s="30"/>
      <c r="G350" s="29"/>
      <c r="H350" s="34"/>
      <c r="I350" s="29"/>
      <c r="J350" s="30"/>
      <c r="K350" s="29"/>
      <c r="L350" s="34"/>
      <c r="M350" s="29"/>
      <c r="N350" s="30"/>
      <c r="O350" s="29"/>
      <c r="P350" s="34"/>
      <c r="Q350" s="29"/>
      <c r="R350" s="30"/>
      <c r="S350" s="29"/>
      <c r="T350" s="30"/>
      <c r="U350" s="29"/>
      <c r="V350" s="34"/>
      <c r="W350" s="29"/>
      <c r="X350" s="30"/>
      <c r="Y350" s="29"/>
      <c r="Z350" s="34"/>
      <c r="AA350" s="29"/>
      <c r="AB350" s="30"/>
    </row>
    <row r="351" spans="5:33" x14ac:dyDescent="0.25">
      <c r="E351" s="29"/>
      <c r="F351" s="30"/>
      <c r="G351" s="29"/>
      <c r="H351" s="34"/>
      <c r="I351" s="29"/>
      <c r="J351" s="30"/>
      <c r="K351" s="29"/>
      <c r="L351" s="34"/>
      <c r="M351" s="29"/>
      <c r="N351" s="30"/>
      <c r="O351" s="29"/>
      <c r="P351" s="34"/>
      <c r="Q351" s="29"/>
      <c r="R351" s="30"/>
      <c r="S351" s="29"/>
      <c r="T351" s="30"/>
      <c r="U351" s="29"/>
      <c r="V351" s="34"/>
      <c r="W351" s="29"/>
      <c r="X351" s="30"/>
      <c r="Y351" s="29"/>
      <c r="Z351" s="34"/>
      <c r="AA351" s="29"/>
      <c r="AB351" s="30"/>
    </row>
    <row r="352" spans="5:33" x14ac:dyDescent="0.25">
      <c r="E352" s="29"/>
      <c r="F352" s="30"/>
      <c r="G352" s="29"/>
      <c r="H352" s="34"/>
      <c r="I352" s="29"/>
      <c r="J352" s="30"/>
      <c r="K352" s="29"/>
      <c r="L352" s="34"/>
      <c r="M352" s="29"/>
      <c r="N352" s="30"/>
      <c r="O352" s="29"/>
      <c r="P352" s="34"/>
      <c r="Q352" s="29"/>
      <c r="R352" s="30"/>
      <c r="S352" s="29"/>
      <c r="T352" s="30"/>
      <c r="U352" s="29"/>
      <c r="V352" s="34"/>
      <c r="W352" s="29"/>
      <c r="X352" s="30"/>
      <c r="Y352" s="29"/>
      <c r="Z352" s="34"/>
      <c r="AA352" s="29"/>
      <c r="AB352" s="30"/>
    </row>
    <row r="353" spans="5:28" x14ac:dyDescent="0.25">
      <c r="E353" s="29"/>
      <c r="F353" s="30"/>
      <c r="G353" s="29"/>
      <c r="H353" s="34"/>
      <c r="I353" s="29"/>
      <c r="J353" s="30"/>
      <c r="K353" s="29"/>
      <c r="L353" s="34"/>
      <c r="M353" s="29"/>
      <c r="N353" s="30"/>
      <c r="O353" s="29"/>
      <c r="P353" s="34"/>
      <c r="Q353" s="29"/>
      <c r="R353" s="30"/>
      <c r="S353" s="29"/>
      <c r="T353" s="30"/>
      <c r="U353" s="29"/>
      <c r="V353" s="34"/>
      <c r="W353" s="29"/>
      <c r="X353" s="30"/>
      <c r="Y353" s="29"/>
      <c r="Z353" s="34"/>
      <c r="AA353" s="29"/>
      <c r="AB353" s="30"/>
    </row>
    <row r="354" spans="5:28" x14ac:dyDescent="0.25">
      <c r="E354" s="29"/>
      <c r="F354" s="30"/>
      <c r="G354" s="29"/>
      <c r="H354" s="34"/>
      <c r="I354" s="29"/>
      <c r="J354" s="30"/>
      <c r="K354" s="29"/>
      <c r="L354" s="34"/>
      <c r="M354" s="29"/>
      <c r="N354" s="30"/>
      <c r="O354" s="29"/>
      <c r="P354" s="34"/>
      <c r="Q354" s="29"/>
      <c r="R354" s="30"/>
      <c r="S354" s="29"/>
      <c r="T354" s="30"/>
      <c r="U354" s="29"/>
      <c r="V354" s="34"/>
      <c r="W354" s="29"/>
      <c r="X354" s="30"/>
      <c r="Y354" s="29"/>
      <c r="Z354" s="34"/>
      <c r="AA354" s="29"/>
      <c r="AB354" s="30"/>
    </row>
    <row r="355" spans="5:28" x14ac:dyDescent="0.25">
      <c r="E355" s="29"/>
      <c r="F355" s="30"/>
      <c r="G355" s="29"/>
      <c r="H355" s="34"/>
      <c r="I355" s="29"/>
      <c r="J355" s="30"/>
      <c r="K355" s="29"/>
      <c r="L355" s="34"/>
      <c r="M355" s="29"/>
      <c r="N355" s="30"/>
      <c r="O355" s="29"/>
      <c r="P355" s="34"/>
      <c r="Q355" s="29"/>
      <c r="R355" s="30"/>
      <c r="S355" s="29"/>
      <c r="T355" s="30"/>
      <c r="U355" s="29"/>
      <c r="V355" s="34"/>
      <c r="W355" s="29"/>
      <c r="X355" s="30"/>
      <c r="Y355" s="29"/>
      <c r="Z355" s="34"/>
      <c r="AA355" s="29"/>
      <c r="AB355" s="30"/>
    </row>
    <row r="356" spans="5:28" x14ac:dyDescent="0.25">
      <c r="E356" s="29"/>
      <c r="F356" s="30"/>
      <c r="G356" s="29"/>
      <c r="H356" s="34"/>
      <c r="I356" s="29"/>
      <c r="J356" s="30"/>
      <c r="K356" s="29"/>
      <c r="L356" s="34"/>
      <c r="M356" s="29"/>
      <c r="N356" s="30"/>
      <c r="O356" s="29"/>
      <c r="P356" s="34"/>
      <c r="Q356" s="29"/>
      <c r="R356" s="30"/>
      <c r="S356" s="29"/>
      <c r="T356" s="30"/>
      <c r="U356" s="29"/>
      <c r="V356" s="34"/>
      <c r="W356" s="29"/>
      <c r="X356" s="30"/>
      <c r="Y356" s="29"/>
      <c r="Z356" s="34"/>
      <c r="AA356" s="29"/>
      <c r="AB356" s="30"/>
    </row>
    <row r="357" spans="5:28" x14ac:dyDescent="0.25">
      <c r="E357" s="29"/>
      <c r="F357" s="30"/>
      <c r="G357" s="29"/>
      <c r="H357" s="34"/>
      <c r="I357" s="29"/>
      <c r="J357" s="30"/>
      <c r="K357" s="29"/>
      <c r="L357" s="34"/>
      <c r="M357" s="29"/>
      <c r="N357" s="30"/>
      <c r="O357" s="29"/>
      <c r="P357" s="34"/>
      <c r="Q357" s="29"/>
      <c r="R357" s="30"/>
      <c r="S357" s="29"/>
      <c r="T357" s="30"/>
      <c r="U357" s="29"/>
      <c r="V357" s="34"/>
      <c r="W357" s="29"/>
      <c r="X357" s="30"/>
      <c r="Y357" s="29"/>
      <c r="Z357" s="34"/>
      <c r="AA357" s="29"/>
      <c r="AB357" s="30"/>
    </row>
    <row r="358" spans="5:28" x14ac:dyDescent="0.25">
      <c r="E358" s="29"/>
      <c r="F358" s="30"/>
      <c r="G358" s="29"/>
      <c r="H358" s="34"/>
      <c r="I358" s="29"/>
      <c r="J358" s="30"/>
      <c r="K358" s="29"/>
      <c r="L358" s="34"/>
      <c r="M358" s="29"/>
      <c r="N358" s="30"/>
      <c r="O358" s="29"/>
      <c r="P358" s="34"/>
      <c r="Q358" s="29"/>
      <c r="R358" s="30"/>
      <c r="S358" s="29"/>
      <c r="T358" s="30"/>
      <c r="U358" s="29"/>
      <c r="V358" s="34"/>
      <c r="W358" s="29"/>
      <c r="X358" s="30"/>
      <c r="Y358" s="29"/>
      <c r="Z358" s="34"/>
      <c r="AA358" s="29"/>
      <c r="AB358" s="30"/>
    </row>
    <row r="359" spans="5:28" x14ac:dyDescent="0.25">
      <c r="E359" s="29"/>
      <c r="F359" s="30"/>
      <c r="G359" s="29"/>
      <c r="H359" s="34"/>
      <c r="I359" s="29"/>
      <c r="J359" s="30"/>
      <c r="K359" s="29"/>
      <c r="L359" s="34"/>
      <c r="M359" s="29"/>
      <c r="N359" s="30"/>
      <c r="O359" s="29"/>
      <c r="P359" s="34"/>
      <c r="Q359" s="29"/>
      <c r="R359" s="30"/>
      <c r="S359" s="29"/>
      <c r="T359" s="30"/>
      <c r="U359" s="29"/>
      <c r="V359" s="34"/>
      <c r="W359" s="29"/>
      <c r="X359" s="30"/>
      <c r="Y359" s="29"/>
      <c r="Z359" s="34"/>
      <c r="AA359" s="29"/>
      <c r="AB359" s="30"/>
    </row>
    <row r="360" spans="5:28" x14ac:dyDescent="0.25">
      <c r="E360" s="29"/>
      <c r="F360" s="30"/>
      <c r="G360" s="29"/>
      <c r="H360" s="34"/>
      <c r="I360" s="29"/>
      <c r="J360" s="30"/>
      <c r="K360" s="29"/>
      <c r="L360" s="34"/>
      <c r="M360" s="29"/>
      <c r="N360" s="30"/>
      <c r="O360" s="29"/>
      <c r="P360" s="34"/>
      <c r="Q360" s="29"/>
      <c r="R360" s="30"/>
      <c r="S360" s="29"/>
      <c r="T360" s="30"/>
      <c r="U360" s="29"/>
      <c r="V360" s="34"/>
      <c r="W360" s="29"/>
      <c r="X360" s="30"/>
      <c r="Y360" s="29"/>
      <c r="Z360" s="34"/>
      <c r="AA360" s="29"/>
      <c r="AB360" s="30"/>
    </row>
    <row r="361" spans="5:28" x14ac:dyDescent="0.25">
      <c r="E361" s="29"/>
      <c r="F361" s="30"/>
      <c r="G361" s="29"/>
      <c r="H361" s="34"/>
      <c r="I361" s="29"/>
      <c r="J361" s="30"/>
      <c r="K361" s="29"/>
      <c r="L361" s="34"/>
      <c r="M361" s="29"/>
      <c r="N361" s="30"/>
      <c r="O361" s="29"/>
      <c r="P361" s="34"/>
      <c r="Q361" s="29"/>
      <c r="R361" s="30"/>
      <c r="S361" s="29"/>
      <c r="T361" s="30"/>
      <c r="U361" s="29"/>
      <c r="V361" s="34"/>
      <c r="W361" s="29"/>
      <c r="X361" s="30"/>
      <c r="Y361" s="29"/>
      <c r="Z361" s="34"/>
      <c r="AA361" s="29"/>
      <c r="AB361" s="30"/>
    </row>
    <row r="362" spans="5:28" x14ac:dyDescent="0.25">
      <c r="E362" s="29"/>
      <c r="F362" s="30"/>
      <c r="G362" s="29"/>
      <c r="H362" s="34"/>
      <c r="I362" s="29"/>
      <c r="J362" s="30"/>
      <c r="K362" s="29"/>
      <c r="L362" s="34"/>
      <c r="M362" s="29"/>
      <c r="N362" s="30"/>
      <c r="O362" s="29"/>
      <c r="P362" s="34"/>
      <c r="Q362" s="29"/>
      <c r="R362" s="30"/>
      <c r="S362" s="29"/>
      <c r="T362" s="30"/>
      <c r="U362" s="29"/>
      <c r="V362" s="34"/>
      <c r="W362" s="29"/>
      <c r="X362" s="30"/>
      <c r="Y362" s="29"/>
      <c r="Z362" s="34"/>
      <c r="AA362" s="29"/>
      <c r="AB362" s="30"/>
    </row>
    <row r="363" spans="5:28" x14ac:dyDescent="0.25">
      <c r="E363" s="29"/>
      <c r="F363" s="30"/>
      <c r="G363" s="29"/>
      <c r="H363" s="34"/>
      <c r="I363" s="29"/>
      <c r="J363" s="30"/>
      <c r="K363" s="29"/>
      <c r="L363" s="34"/>
      <c r="M363" s="29"/>
      <c r="N363" s="30"/>
      <c r="O363" s="29"/>
      <c r="P363" s="34"/>
      <c r="Q363" s="29"/>
      <c r="R363" s="30"/>
      <c r="S363" s="29"/>
      <c r="T363" s="30"/>
      <c r="U363" s="29"/>
      <c r="V363" s="34"/>
      <c r="W363" s="29"/>
      <c r="X363" s="30"/>
      <c r="Y363" s="29"/>
      <c r="Z363" s="34"/>
      <c r="AA363" s="29"/>
      <c r="AB363" s="30"/>
    </row>
    <row r="364" spans="5:28" x14ac:dyDescent="0.25">
      <c r="E364" s="29"/>
      <c r="F364" s="30"/>
      <c r="G364" s="29"/>
      <c r="H364" s="34"/>
      <c r="I364" s="29"/>
      <c r="J364" s="30"/>
      <c r="K364" s="29"/>
      <c r="L364" s="34"/>
      <c r="M364" s="29"/>
      <c r="N364" s="30"/>
      <c r="O364" s="29"/>
      <c r="P364" s="34"/>
      <c r="Q364" s="29"/>
      <c r="R364" s="30"/>
      <c r="S364" s="29"/>
      <c r="T364" s="30"/>
      <c r="U364" s="29"/>
      <c r="V364" s="34"/>
      <c r="W364" s="29"/>
      <c r="X364" s="30"/>
      <c r="Y364" s="29"/>
      <c r="Z364" s="34"/>
      <c r="AA364" s="29"/>
      <c r="AB364" s="30"/>
    </row>
    <row r="365" spans="5:28" x14ac:dyDescent="0.25">
      <c r="E365" s="29"/>
      <c r="F365" s="30"/>
      <c r="G365" s="29"/>
      <c r="H365" s="34"/>
      <c r="I365" s="29"/>
      <c r="J365" s="30"/>
      <c r="K365" s="29"/>
      <c r="L365" s="34"/>
      <c r="M365" s="29"/>
      <c r="N365" s="30"/>
      <c r="O365" s="29"/>
      <c r="P365" s="34"/>
      <c r="Q365" s="29"/>
      <c r="R365" s="30"/>
      <c r="S365" s="29"/>
      <c r="T365" s="30"/>
      <c r="U365" s="29"/>
      <c r="V365" s="34"/>
      <c r="W365" s="29"/>
      <c r="X365" s="30"/>
      <c r="Y365" s="29"/>
      <c r="Z365" s="34"/>
      <c r="AA365" s="29"/>
      <c r="AB365" s="30"/>
    </row>
    <row r="366" spans="5:28" x14ac:dyDescent="0.25">
      <c r="E366" s="29"/>
      <c r="F366" s="30"/>
      <c r="G366" s="29"/>
      <c r="H366" s="34"/>
      <c r="I366" s="29"/>
      <c r="J366" s="30"/>
      <c r="K366" s="29"/>
      <c r="L366" s="34"/>
      <c r="M366" s="29"/>
      <c r="N366" s="30"/>
      <c r="O366" s="29"/>
      <c r="P366" s="34"/>
      <c r="Q366" s="29"/>
      <c r="R366" s="30"/>
      <c r="S366" s="29"/>
      <c r="T366" s="30"/>
      <c r="U366" s="29"/>
      <c r="V366" s="34"/>
      <c r="W366" s="29"/>
      <c r="X366" s="30"/>
      <c r="Y366" s="29"/>
      <c r="Z366" s="34"/>
      <c r="AA366" s="29"/>
      <c r="AB366" s="30"/>
    </row>
    <row r="367" spans="5:28" x14ac:dyDescent="0.25">
      <c r="E367" s="29"/>
      <c r="F367" s="30"/>
      <c r="G367" s="29"/>
      <c r="H367" s="34"/>
      <c r="I367" s="29"/>
      <c r="J367" s="30"/>
      <c r="K367" s="29"/>
      <c r="L367" s="34"/>
      <c r="M367" s="29"/>
      <c r="N367" s="30"/>
      <c r="O367" s="29"/>
      <c r="P367" s="34"/>
      <c r="Q367" s="29"/>
      <c r="R367" s="30"/>
      <c r="S367" s="29"/>
      <c r="T367" s="30"/>
      <c r="U367" s="29"/>
      <c r="V367" s="34"/>
      <c r="W367" s="29"/>
      <c r="X367" s="30"/>
      <c r="Y367" s="29"/>
      <c r="Z367" s="34"/>
      <c r="AA367" s="29"/>
      <c r="AB367" s="30"/>
    </row>
    <row r="368" spans="5:28" x14ac:dyDescent="0.25">
      <c r="E368" s="29"/>
      <c r="F368" s="30"/>
      <c r="G368" s="29"/>
      <c r="H368" s="34"/>
      <c r="I368" s="29"/>
      <c r="J368" s="30"/>
      <c r="K368" s="29"/>
      <c r="L368" s="34"/>
      <c r="M368" s="29"/>
      <c r="N368" s="30"/>
      <c r="O368" s="29"/>
      <c r="P368" s="34"/>
      <c r="Q368" s="29"/>
      <c r="R368" s="30"/>
      <c r="S368" s="29"/>
      <c r="T368" s="30"/>
      <c r="U368" s="29"/>
      <c r="V368" s="34"/>
      <c r="W368" s="29"/>
      <c r="X368" s="30"/>
      <c r="Y368" s="29"/>
      <c r="Z368" s="34"/>
      <c r="AA368" s="29"/>
      <c r="AB368" s="30"/>
    </row>
    <row r="369" spans="5:33" x14ac:dyDescent="0.25">
      <c r="E369" s="29"/>
      <c r="F369" s="30"/>
      <c r="G369" s="29"/>
      <c r="H369" s="34"/>
      <c r="I369" s="29"/>
      <c r="J369" s="30"/>
      <c r="K369" s="29"/>
      <c r="L369" s="34"/>
      <c r="M369" s="29"/>
      <c r="N369" s="30"/>
      <c r="O369" s="29"/>
      <c r="P369" s="34"/>
      <c r="Q369" s="29"/>
      <c r="R369" s="30"/>
      <c r="S369" s="29"/>
      <c r="T369" s="30"/>
      <c r="U369" s="29"/>
      <c r="V369" s="34"/>
      <c r="W369" s="29"/>
      <c r="X369" s="30"/>
      <c r="Y369" s="29"/>
      <c r="Z369" s="34"/>
      <c r="AA369" s="29"/>
      <c r="AB369" s="30"/>
    </row>
    <row r="370" spans="5:33" x14ac:dyDescent="0.25">
      <c r="E370" s="29"/>
      <c r="F370" s="30"/>
      <c r="G370" s="29"/>
      <c r="H370" s="34"/>
      <c r="I370" s="29"/>
      <c r="J370" s="30"/>
      <c r="K370" s="29"/>
      <c r="L370" s="34"/>
      <c r="M370" s="29"/>
      <c r="N370" s="30"/>
      <c r="O370" s="29"/>
      <c r="P370" s="34"/>
      <c r="Q370" s="29"/>
      <c r="R370" s="30"/>
      <c r="S370" s="29"/>
      <c r="T370" s="30"/>
      <c r="U370" s="29"/>
      <c r="V370" s="34"/>
      <c r="W370" s="29"/>
      <c r="X370" s="30"/>
      <c r="Y370" s="29"/>
      <c r="Z370" s="34"/>
      <c r="AA370" s="29"/>
      <c r="AB370" s="30"/>
    </row>
    <row r="371" spans="5:33" x14ac:dyDescent="0.25">
      <c r="E371" s="29"/>
      <c r="F371" s="30"/>
      <c r="G371" s="29"/>
      <c r="H371" s="34"/>
      <c r="I371" s="29"/>
      <c r="J371" s="30"/>
      <c r="K371" s="29"/>
      <c r="L371" s="34"/>
      <c r="M371" s="29"/>
      <c r="N371" s="30"/>
      <c r="O371" s="29"/>
      <c r="P371" s="34"/>
      <c r="Q371" s="29"/>
      <c r="R371" s="30"/>
      <c r="S371" s="29"/>
      <c r="T371" s="30"/>
      <c r="U371" s="29"/>
      <c r="V371" s="34"/>
      <c r="W371" s="29"/>
      <c r="X371" s="30"/>
      <c r="Y371" s="29"/>
      <c r="Z371" s="34"/>
      <c r="AA371" s="29"/>
      <c r="AB371" s="30"/>
    </row>
    <row r="372" spans="5:33" x14ac:dyDescent="0.25">
      <c r="E372" s="29"/>
      <c r="F372" s="30"/>
      <c r="G372" s="29"/>
      <c r="H372" s="34"/>
      <c r="I372" s="29"/>
      <c r="J372" s="30"/>
      <c r="K372" s="29"/>
      <c r="L372" s="34"/>
      <c r="M372" s="29"/>
      <c r="N372" s="30"/>
      <c r="O372" s="29"/>
      <c r="P372" s="34"/>
      <c r="Q372" s="29"/>
      <c r="R372" s="30"/>
      <c r="S372" s="29"/>
      <c r="T372" s="30"/>
      <c r="U372" s="29"/>
      <c r="V372" s="34"/>
      <c r="W372" s="29"/>
      <c r="X372" s="30"/>
      <c r="Y372" s="29"/>
      <c r="Z372" s="34"/>
      <c r="AA372" s="29"/>
      <c r="AB372" s="30"/>
      <c r="AC372" s="20"/>
      <c r="AD372" s="20"/>
      <c r="AE372" s="20"/>
      <c r="AF372" s="20"/>
      <c r="AG372" s="20"/>
    </row>
    <row r="373" spans="5:33" x14ac:dyDescent="0.25">
      <c r="E373" s="29"/>
      <c r="F373" s="30"/>
      <c r="G373" s="29"/>
      <c r="H373" s="34"/>
      <c r="I373" s="29"/>
      <c r="J373" s="30"/>
      <c r="K373" s="29"/>
      <c r="L373" s="34"/>
      <c r="M373" s="29"/>
      <c r="N373" s="30"/>
      <c r="O373" s="29"/>
      <c r="P373" s="34"/>
      <c r="Q373" s="29"/>
      <c r="R373" s="30"/>
      <c r="S373" s="29"/>
      <c r="T373" s="30"/>
      <c r="U373" s="29"/>
      <c r="V373" s="34"/>
      <c r="W373" s="29"/>
      <c r="X373" s="30"/>
      <c r="Y373" s="29"/>
      <c r="Z373" s="34"/>
      <c r="AA373" s="29"/>
      <c r="AB373" s="30"/>
    </row>
    <row r="374" spans="5:33" x14ac:dyDescent="0.25">
      <c r="E374" s="29"/>
      <c r="F374" s="30"/>
      <c r="G374" s="29"/>
      <c r="H374" s="34"/>
      <c r="I374" s="29"/>
      <c r="J374" s="30"/>
      <c r="K374" s="29"/>
      <c r="L374" s="34"/>
      <c r="M374" s="29"/>
      <c r="N374" s="30"/>
      <c r="O374" s="29"/>
      <c r="P374" s="34"/>
      <c r="Q374" s="29"/>
      <c r="R374" s="30"/>
      <c r="S374" s="29"/>
      <c r="T374" s="30"/>
      <c r="U374" s="29"/>
      <c r="V374" s="34"/>
      <c r="W374" s="29"/>
      <c r="X374" s="30"/>
      <c r="Y374" s="29"/>
      <c r="Z374" s="34"/>
      <c r="AA374" s="29"/>
      <c r="AB374" s="30"/>
    </row>
    <row r="375" spans="5:33" x14ac:dyDescent="0.25">
      <c r="E375" s="29"/>
      <c r="F375" s="30"/>
      <c r="G375" s="29"/>
      <c r="H375" s="34"/>
      <c r="I375" s="29"/>
      <c r="J375" s="30"/>
      <c r="K375" s="29"/>
      <c r="L375" s="34"/>
      <c r="M375" s="29"/>
      <c r="N375" s="30"/>
      <c r="O375" s="29"/>
      <c r="P375" s="34"/>
      <c r="Q375" s="29"/>
      <c r="R375" s="30"/>
      <c r="S375" s="29"/>
      <c r="T375" s="30"/>
      <c r="U375" s="29"/>
      <c r="V375" s="34"/>
      <c r="W375" s="29"/>
      <c r="X375" s="30"/>
      <c r="Y375" s="29"/>
      <c r="Z375" s="34"/>
      <c r="AA375" s="29"/>
      <c r="AB375" s="30"/>
    </row>
    <row r="376" spans="5:33" x14ac:dyDescent="0.25">
      <c r="E376" s="29"/>
      <c r="F376" s="30"/>
      <c r="G376" s="29"/>
      <c r="H376" s="34"/>
      <c r="I376" s="29"/>
      <c r="J376" s="30"/>
      <c r="K376" s="29"/>
      <c r="L376" s="34"/>
      <c r="M376" s="29"/>
      <c r="N376" s="30"/>
      <c r="O376" s="29"/>
      <c r="P376" s="34"/>
      <c r="Q376" s="29"/>
      <c r="R376" s="30"/>
      <c r="S376" s="29"/>
      <c r="T376" s="30"/>
      <c r="U376" s="29"/>
      <c r="V376" s="34"/>
      <c r="W376" s="29"/>
      <c r="X376" s="30"/>
      <c r="Y376" s="29"/>
      <c r="Z376" s="34"/>
      <c r="AA376" s="29"/>
      <c r="AB376" s="30"/>
    </row>
    <row r="377" spans="5:33" x14ac:dyDescent="0.25">
      <c r="E377" s="29"/>
      <c r="F377" s="30"/>
      <c r="G377" s="29"/>
      <c r="H377" s="34"/>
      <c r="I377" s="29"/>
      <c r="J377" s="30"/>
      <c r="K377" s="29"/>
      <c r="L377" s="34"/>
      <c r="M377" s="29"/>
      <c r="N377" s="30"/>
      <c r="O377" s="29"/>
      <c r="P377" s="34"/>
      <c r="Q377" s="29"/>
      <c r="R377" s="30"/>
      <c r="S377" s="29"/>
      <c r="T377" s="30"/>
      <c r="U377" s="29"/>
      <c r="V377" s="34"/>
      <c r="W377" s="29"/>
      <c r="X377" s="30"/>
      <c r="Y377" s="29"/>
      <c r="Z377" s="34"/>
      <c r="AA377" s="29"/>
      <c r="AB377" s="30"/>
    </row>
    <row r="378" spans="5:33" x14ac:dyDescent="0.25">
      <c r="E378" s="29"/>
      <c r="F378" s="30"/>
      <c r="G378" s="29"/>
      <c r="H378" s="34"/>
      <c r="I378" s="29"/>
      <c r="J378" s="30"/>
      <c r="K378" s="29"/>
      <c r="L378" s="34"/>
      <c r="M378" s="29"/>
      <c r="N378" s="30"/>
      <c r="O378" s="29"/>
      <c r="P378" s="34"/>
      <c r="Q378" s="29"/>
      <c r="R378" s="30"/>
      <c r="S378" s="29"/>
      <c r="T378" s="30"/>
      <c r="U378" s="29"/>
      <c r="V378" s="34"/>
      <c r="W378" s="29"/>
      <c r="X378" s="30"/>
      <c r="Y378" s="29"/>
      <c r="Z378" s="34"/>
      <c r="AA378" s="29"/>
      <c r="AB378" s="30"/>
    </row>
    <row r="379" spans="5:33" x14ac:dyDescent="0.25">
      <c r="E379" s="29"/>
      <c r="F379" s="30"/>
      <c r="G379" s="29"/>
      <c r="H379" s="34"/>
      <c r="I379" s="29"/>
      <c r="J379" s="30"/>
      <c r="K379" s="29"/>
      <c r="L379" s="34"/>
      <c r="M379" s="29"/>
      <c r="N379" s="30"/>
      <c r="O379" s="29"/>
      <c r="P379" s="34"/>
      <c r="Q379" s="29"/>
      <c r="R379" s="30"/>
      <c r="S379" s="29"/>
      <c r="T379" s="30"/>
      <c r="U379" s="29"/>
      <c r="V379" s="34"/>
      <c r="W379" s="29"/>
      <c r="X379" s="30"/>
      <c r="Y379" s="29"/>
      <c r="Z379" s="34"/>
      <c r="AA379" s="29"/>
      <c r="AB379" s="30"/>
    </row>
    <row r="380" spans="5:33" x14ac:dyDescent="0.25">
      <c r="E380" s="29"/>
      <c r="F380" s="30"/>
      <c r="G380" s="29"/>
      <c r="H380" s="34"/>
      <c r="I380" s="29"/>
      <c r="J380" s="30"/>
      <c r="K380" s="29"/>
      <c r="L380" s="34"/>
      <c r="M380" s="29"/>
      <c r="N380" s="30"/>
      <c r="O380" s="29"/>
      <c r="P380" s="34"/>
      <c r="Q380" s="29"/>
      <c r="R380" s="30"/>
      <c r="S380" s="29"/>
      <c r="T380" s="30"/>
      <c r="U380" s="29"/>
      <c r="V380" s="34"/>
      <c r="W380" s="29"/>
      <c r="X380" s="30"/>
      <c r="Y380" s="29"/>
      <c r="Z380" s="34"/>
      <c r="AA380" s="29"/>
      <c r="AB380" s="30"/>
    </row>
    <row r="381" spans="5:33" x14ac:dyDescent="0.25">
      <c r="E381" s="29"/>
      <c r="F381" s="30"/>
      <c r="G381" s="29"/>
      <c r="H381" s="34"/>
      <c r="I381" s="29"/>
      <c r="J381" s="30"/>
      <c r="K381" s="29"/>
      <c r="L381" s="34"/>
      <c r="M381" s="29"/>
      <c r="N381" s="30"/>
      <c r="O381" s="29"/>
      <c r="P381" s="34"/>
      <c r="Q381" s="29"/>
      <c r="R381" s="30"/>
      <c r="S381" s="29"/>
      <c r="T381" s="30"/>
      <c r="U381" s="29"/>
      <c r="V381" s="34"/>
      <c r="W381" s="29"/>
      <c r="X381" s="30"/>
      <c r="Y381" s="29"/>
      <c r="Z381" s="34"/>
      <c r="AA381" s="29"/>
      <c r="AB381" s="30"/>
    </row>
    <row r="382" spans="5:33" x14ac:dyDescent="0.25">
      <c r="E382" s="29"/>
      <c r="F382" s="30"/>
      <c r="G382" s="29"/>
      <c r="H382" s="34"/>
      <c r="I382" s="29"/>
      <c r="J382" s="30"/>
      <c r="K382" s="29"/>
      <c r="L382" s="34"/>
      <c r="M382" s="29"/>
      <c r="N382" s="30"/>
      <c r="O382" s="29"/>
      <c r="P382" s="34"/>
      <c r="Q382" s="29"/>
      <c r="R382" s="30"/>
      <c r="S382" s="29"/>
      <c r="T382" s="30"/>
      <c r="U382" s="29"/>
      <c r="V382" s="34"/>
      <c r="W382" s="29"/>
      <c r="X382" s="30"/>
      <c r="Y382" s="29"/>
      <c r="Z382" s="34"/>
      <c r="AA382" s="29"/>
      <c r="AB382" s="30"/>
    </row>
    <row r="383" spans="5:33" x14ac:dyDescent="0.25">
      <c r="E383" s="29"/>
      <c r="F383" s="30"/>
      <c r="G383" s="29"/>
      <c r="H383" s="34"/>
      <c r="I383" s="29"/>
      <c r="J383" s="30"/>
      <c r="K383" s="29"/>
      <c r="L383" s="34"/>
      <c r="M383" s="29"/>
      <c r="N383" s="30"/>
      <c r="O383" s="29"/>
      <c r="P383" s="34"/>
      <c r="Q383" s="29"/>
      <c r="R383" s="30"/>
      <c r="S383" s="29"/>
      <c r="T383" s="30"/>
      <c r="U383" s="29"/>
      <c r="V383" s="34"/>
      <c r="W383" s="29"/>
      <c r="X383" s="30"/>
      <c r="Y383" s="29"/>
      <c r="Z383" s="34"/>
      <c r="AA383" s="29"/>
      <c r="AB383" s="30"/>
    </row>
    <row r="384" spans="5:33" x14ac:dyDescent="0.25">
      <c r="E384" s="29"/>
      <c r="F384" s="30"/>
      <c r="G384" s="29"/>
      <c r="H384" s="34"/>
      <c r="I384" s="29"/>
      <c r="J384" s="30"/>
      <c r="K384" s="29"/>
      <c r="L384" s="34"/>
      <c r="M384" s="29"/>
      <c r="N384" s="30"/>
      <c r="O384" s="29"/>
      <c r="P384" s="34"/>
      <c r="Q384" s="29"/>
      <c r="R384" s="30"/>
      <c r="S384" s="29"/>
      <c r="T384" s="30"/>
      <c r="U384" s="29"/>
      <c r="V384" s="34"/>
      <c r="W384" s="29"/>
      <c r="X384" s="30"/>
      <c r="Y384" s="29"/>
      <c r="Z384" s="34"/>
      <c r="AA384" s="29"/>
      <c r="AB384" s="30"/>
    </row>
    <row r="385" spans="5:33" x14ac:dyDescent="0.25">
      <c r="E385" s="29"/>
      <c r="F385" s="30"/>
      <c r="G385" s="29"/>
      <c r="H385" s="34"/>
      <c r="I385" s="29"/>
      <c r="J385" s="30"/>
      <c r="K385" s="29"/>
      <c r="L385" s="34"/>
      <c r="M385" s="29"/>
      <c r="N385" s="30"/>
      <c r="O385" s="29"/>
      <c r="P385" s="34"/>
      <c r="Q385" s="29"/>
      <c r="R385" s="30"/>
      <c r="S385" s="29"/>
      <c r="T385" s="30"/>
      <c r="U385" s="29"/>
      <c r="V385" s="34"/>
      <c r="W385" s="29"/>
      <c r="X385" s="30"/>
      <c r="Y385" s="29"/>
      <c r="Z385" s="34"/>
      <c r="AA385" s="29"/>
      <c r="AB385" s="30"/>
    </row>
    <row r="386" spans="5:33" x14ac:dyDescent="0.25">
      <c r="E386" s="29"/>
      <c r="F386" s="30"/>
      <c r="G386" s="29"/>
      <c r="H386" s="34"/>
      <c r="I386" s="29"/>
      <c r="J386" s="30"/>
      <c r="K386" s="29"/>
      <c r="L386" s="34"/>
      <c r="M386" s="29"/>
      <c r="N386" s="30"/>
      <c r="O386" s="29"/>
      <c r="P386" s="34"/>
      <c r="Q386" s="29"/>
      <c r="R386" s="30"/>
      <c r="S386" s="29"/>
      <c r="T386" s="30"/>
      <c r="U386" s="29"/>
      <c r="V386" s="34"/>
      <c r="W386" s="29"/>
      <c r="X386" s="30"/>
      <c r="Y386" s="29"/>
      <c r="Z386" s="34"/>
      <c r="AA386" s="29"/>
      <c r="AB386" s="30"/>
    </row>
    <row r="387" spans="5:33" x14ac:dyDescent="0.25">
      <c r="E387" s="29"/>
      <c r="F387" s="30"/>
      <c r="G387" s="29"/>
      <c r="H387" s="34"/>
      <c r="I387" s="29"/>
      <c r="J387" s="30"/>
      <c r="K387" s="29"/>
      <c r="L387" s="34"/>
      <c r="M387" s="29"/>
      <c r="N387" s="30"/>
      <c r="O387" s="29"/>
      <c r="P387" s="34"/>
      <c r="Q387" s="29"/>
      <c r="R387" s="30"/>
      <c r="S387" s="29"/>
      <c r="T387" s="30"/>
      <c r="U387" s="29"/>
      <c r="V387" s="34"/>
      <c r="W387" s="29"/>
      <c r="X387" s="30"/>
      <c r="Y387" s="29"/>
      <c r="Z387" s="34"/>
      <c r="AA387" s="29"/>
      <c r="AB387" s="30"/>
    </row>
    <row r="388" spans="5:33" x14ac:dyDescent="0.25">
      <c r="E388" s="29"/>
      <c r="F388" s="30"/>
      <c r="G388" s="29"/>
      <c r="H388" s="34"/>
      <c r="I388" s="29"/>
      <c r="J388" s="30"/>
      <c r="K388" s="29"/>
      <c r="L388" s="34"/>
      <c r="M388" s="29"/>
      <c r="N388" s="30"/>
      <c r="O388" s="29"/>
      <c r="P388" s="34"/>
      <c r="Q388" s="29"/>
      <c r="R388" s="30"/>
      <c r="S388" s="29"/>
      <c r="T388" s="30"/>
      <c r="U388" s="29"/>
      <c r="V388" s="34"/>
      <c r="W388" s="29"/>
      <c r="X388" s="30"/>
      <c r="Y388" s="29"/>
      <c r="Z388" s="34"/>
      <c r="AA388" s="29"/>
      <c r="AB388" s="30"/>
    </row>
    <row r="389" spans="5:33" x14ac:dyDescent="0.25">
      <c r="E389" s="29"/>
      <c r="F389" s="30"/>
      <c r="G389" s="29"/>
      <c r="H389" s="34"/>
      <c r="I389" s="29"/>
      <c r="J389" s="30"/>
      <c r="K389" s="29"/>
      <c r="L389" s="34"/>
      <c r="M389" s="29"/>
      <c r="N389" s="30"/>
      <c r="O389" s="29"/>
      <c r="P389" s="34"/>
      <c r="Q389" s="29"/>
      <c r="R389" s="30"/>
      <c r="S389" s="29"/>
      <c r="T389" s="30"/>
      <c r="U389" s="29"/>
      <c r="V389" s="34"/>
      <c r="W389" s="29"/>
      <c r="X389" s="30"/>
      <c r="Y389" s="29"/>
      <c r="Z389" s="34"/>
      <c r="AA389" s="29"/>
      <c r="AB389" s="30"/>
    </row>
    <row r="390" spans="5:33" x14ac:dyDescent="0.25">
      <c r="E390" s="29"/>
      <c r="F390" s="30"/>
      <c r="G390" s="29"/>
      <c r="H390" s="34"/>
      <c r="I390" s="29"/>
      <c r="J390" s="30"/>
      <c r="K390" s="29"/>
      <c r="L390" s="34"/>
      <c r="M390" s="29"/>
      <c r="N390" s="30"/>
      <c r="O390" s="29"/>
      <c r="P390" s="34"/>
      <c r="Q390" s="29"/>
      <c r="R390" s="30"/>
      <c r="S390" s="29"/>
      <c r="T390" s="30"/>
      <c r="U390" s="29"/>
      <c r="V390" s="34"/>
      <c r="W390" s="29"/>
      <c r="X390" s="30"/>
      <c r="Y390" s="29"/>
      <c r="Z390" s="34"/>
      <c r="AA390" s="29"/>
      <c r="AB390" s="30"/>
    </row>
    <row r="391" spans="5:33" x14ac:dyDescent="0.25">
      <c r="E391" s="29"/>
      <c r="F391" s="30"/>
      <c r="G391" s="29"/>
      <c r="H391" s="34"/>
      <c r="I391" s="29"/>
      <c r="J391" s="30"/>
      <c r="K391" s="29"/>
      <c r="L391" s="34"/>
      <c r="M391" s="29"/>
      <c r="N391" s="30"/>
      <c r="O391" s="29"/>
      <c r="P391" s="34"/>
      <c r="Q391" s="29"/>
      <c r="R391" s="30"/>
      <c r="S391" s="29"/>
      <c r="T391" s="30"/>
      <c r="U391" s="29"/>
      <c r="V391" s="34"/>
      <c r="W391" s="29"/>
      <c r="X391" s="30"/>
      <c r="Y391" s="29"/>
      <c r="Z391" s="34"/>
      <c r="AA391" s="29"/>
      <c r="AB391" s="30"/>
    </row>
    <row r="392" spans="5:33" x14ac:dyDescent="0.25">
      <c r="E392" s="29"/>
      <c r="F392" s="30"/>
      <c r="G392" s="29"/>
      <c r="H392" s="34"/>
      <c r="I392" s="29"/>
      <c r="J392" s="30"/>
      <c r="K392" s="29"/>
      <c r="L392" s="34"/>
      <c r="M392" s="29"/>
      <c r="N392" s="30"/>
      <c r="O392" s="29"/>
      <c r="P392" s="34"/>
      <c r="Q392" s="29"/>
      <c r="R392" s="30"/>
      <c r="S392" s="29"/>
      <c r="T392" s="30"/>
      <c r="U392" s="29"/>
      <c r="V392" s="34"/>
      <c r="W392" s="29"/>
      <c r="X392" s="30"/>
      <c r="Y392" s="29"/>
      <c r="Z392" s="34"/>
      <c r="AA392" s="29"/>
      <c r="AB392" s="30"/>
    </row>
    <row r="393" spans="5:33" x14ac:dyDescent="0.25">
      <c r="E393" s="29"/>
      <c r="F393" s="30"/>
      <c r="G393" s="29"/>
      <c r="H393" s="34"/>
      <c r="I393" s="29"/>
      <c r="J393" s="30"/>
      <c r="K393" s="29"/>
      <c r="L393" s="34"/>
      <c r="M393" s="29"/>
      <c r="N393" s="30"/>
      <c r="O393" s="29"/>
      <c r="P393" s="34"/>
      <c r="Q393" s="29"/>
      <c r="R393" s="30"/>
      <c r="S393" s="29"/>
      <c r="T393" s="30"/>
      <c r="U393" s="29"/>
      <c r="V393" s="34"/>
      <c r="W393" s="29"/>
      <c r="X393" s="30"/>
      <c r="Y393" s="29"/>
      <c r="Z393" s="34"/>
      <c r="AA393" s="29"/>
      <c r="AB393" s="30"/>
    </row>
    <row r="394" spans="5:33" x14ac:dyDescent="0.25">
      <c r="E394" s="29"/>
      <c r="F394" s="30"/>
      <c r="G394" s="29"/>
      <c r="H394" s="34"/>
      <c r="I394" s="29"/>
      <c r="J394" s="30"/>
      <c r="K394" s="29"/>
      <c r="L394" s="34"/>
      <c r="M394" s="29"/>
      <c r="N394" s="30"/>
      <c r="O394" s="29"/>
      <c r="P394" s="34"/>
      <c r="Q394" s="29"/>
      <c r="R394" s="30"/>
      <c r="S394" s="29"/>
      <c r="T394" s="30"/>
      <c r="U394" s="29"/>
      <c r="V394" s="34"/>
      <c r="W394" s="29"/>
      <c r="X394" s="30"/>
      <c r="Y394" s="29"/>
      <c r="Z394" s="34"/>
      <c r="AA394" s="29"/>
      <c r="AB394" s="30"/>
    </row>
    <row r="395" spans="5:33" x14ac:dyDescent="0.25">
      <c r="E395" s="29"/>
      <c r="F395" s="30"/>
      <c r="G395" s="29"/>
      <c r="H395" s="34"/>
      <c r="I395" s="29"/>
      <c r="J395" s="30"/>
      <c r="K395" s="29"/>
      <c r="L395" s="34"/>
      <c r="M395" s="29"/>
      <c r="N395" s="30"/>
      <c r="O395" s="29"/>
      <c r="P395" s="34"/>
      <c r="Q395" s="29"/>
      <c r="R395" s="30"/>
      <c r="S395" s="29"/>
      <c r="T395" s="30"/>
      <c r="U395" s="29"/>
      <c r="V395" s="34"/>
      <c r="W395" s="29"/>
      <c r="X395" s="30"/>
      <c r="Y395" s="29"/>
      <c r="Z395" s="34"/>
      <c r="AA395" s="29"/>
      <c r="AB395" s="30"/>
    </row>
    <row r="396" spans="5:33" x14ac:dyDescent="0.25">
      <c r="E396" s="29"/>
      <c r="F396" s="30"/>
      <c r="G396" s="29"/>
      <c r="H396" s="34"/>
      <c r="I396" s="29"/>
      <c r="J396" s="30"/>
      <c r="K396" s="29"/>
      <c r="L396" s="34"/>
      <c r="M396" s="29"/>
      <c r="N396" s="30"/>
      <c r="O396" s="29"/>
      <c r="P396" s="34"/>
      <c r="Q396" s="29"/>
      <c r="R396" s="30"/>
      <c r="S396" s="29"/>
      <c r="T396" s="30"/>
      <c r="U396" s="29"/>
      <c r="V396" s="34"/>
      <c r="W396" s="29"/>
      <c r="X396" s="30"/>
      <c r="Y396" s="29"/>
      <c r="Z396" s="34"/>
      <c r="AA396" s="29"/>
      <c r="AB396" s="30"/>
    </row>
    <row r="397" spans="5:33" x14ac:dyDescent="0.25">
      <c r="E397" s="29"/>
      <c r="F397" s="30"/>
      <c r="G397" s="29"/>
      <c r="H397" s="34"/>
      <c r="I397" s="29"/>
      <c r="J397" s="30"/>
      <c r="K397" s="29"/>
      <c r="L397" s="34"/>
      <c r="M397" s="29"/>
      <c r="N397" s="30"/>
      <c r="O397" s="29"/>
      <c r="P397" s="34"/>
      <c r="Q397" s="29"/>
      <c r="R397" s="30"/>
      <c r="S397" s="29"/>
      <c r="T397" s="30"/>
      <c r="U397" s="29"/>
      <c r="V397" s="34"/>
      <c r="W397" s="29"/>
      <c r="X397" s="30"/>
      <c r="Y397" s="29"/>
      <c r="Z397" s="34"/>
      <c r="AA397" s="29"/>
      <c r="AB397" s="30"/>
    </row>
    <row r="398" spans="5:33" x14ac:dyDescent="0.25">
      <c r="E398" s="29"/>
      <c r="F398" s="30"/>
      <c r="G398" s="29"/>
      <c r="H398" s="34"/>
      <c r="I398" s="29"/>
      <c r="J398" s="30"/>
      <c r="K398" s="29"/>
      <c r="L398" s="34"/>
      <c r="M398" s="29"/>
      <c r="N398" s="30"/>
      <c r="O398" s="29"/>
      <c r="P398" s="34"/>
      <c r="Q398" s="29"/>
      <c r="R398" s="30"/>
      <c r="S398" s="29"/>
      <c r="T398" s="30"/>
      <c r="U398" s="29"/>
      <c r="V398" s="34"/>
      <c r="W398" s="29"/>
      <c r="X398" s="30"/>
      <c r="Y398" s="29"/>
      <c r="Z398" s="34"/>
      <c r="AA398" s="29"/>
      <c r="AB398" s="30"/>
    </row>
    <row r="399" spans="5:33" x14ac:dyDescent="0.25">
      <c r="E399" s="29"/>
      <c r="F399" s="30"/>
      <c r="G399" s="29"/>
      <c r="H399" s="34"/>
      <c r="I399" s="29"/>
      <c r="J399" s="30"/>
      <c r="K399" s="29"/>
      <c r="L399" s="34"/>
      <c r="M399" s="29"/>
      <c r="N399" s="30"/>
      <c r="O399" s="29"/>
      <c r="P399" s="34"/>
      <c r="Q399" s="29"/>
      <c r="R399" s="30"/>
      <c r="S399" s="29"/>
      <c r="T399" s="30"/>
      <c r="U399" s="29"/>
      <c r="V399" s="34"/>
      <c r="W399" s="29"/>
      <c r="X399" s="30"/>
      <c r="Y399" s="29"/>
      <c r="Z399" s="34"/>
      <c r="AA399" s="29"/>
      <c r="AB399" s="30"/>
      <c r="AC399" s="20"/>
      <c r="AD399" s="20"/>
      <c r="AE399" s="20"/>
      <c r="AF399" s="20"/>
      <c r="AG399" s="20"/>
    </row>
    <row r="400" spans="5:33" x14ac:dyDescent="0.25">
      <c r="E400" s="29"/>
      <c r="F400" s="30"/>
      <c r="G400" s="29"/>
      <c r="H400" s="34"/>
      <c r="I400" s="29"/>
      <c r="J400" s="30"/>
      <c r="K400" s="29"/>
      <c r="L400" s="34"/>
      <c r="M400" s="29"/>
      <c r="N400" s="30"/>
      <c r="O400" s="29"/>
      <c r="P400" s="34"/>
      <c r="Q400" s="29"/>
      <c r="R400" s="30"/>
      <c r="S400" s="29"/>
      <c r="T400" s="30"/>
      <c r="U400" s="29"/>
      <c r="V400" s="34"/>
      <c r="W400" s="29"/>
      <c r="X400" s="30"/>
      <c r="Y400" s="29"/>
      <c r="Z400" s="34"/>
      <c r="AA400" s="29"/>
      <c r="AB400" s="30"/>
    </row>
    <row r="401" spans="5:28" x14ac:dyDescent="0.25">
      <c r="E401" s="29"/>
      <c r="F401" s="30"/>
      <c r="G401" s="29"/>
      <c r="H401" s="34"/>
      <c r="I401" s="29"/>
      <c r="J401" s="30"/>
      <c r="K401" s="29"/>
      <c r="L401" s="34"/>
      <c r="M401" s="29"/>
      <c r="N401" s="30"/>
      <c r="O401" s="29"/>
      <c r="P401" s="34"/>
      <c r="Q401" s="29"/>
      <c r="R401" s="30"/>
      <c r="S401" s="29"/>
      <c r="T401" s="30"/>
      <c r="U401" s="29"/>
      <c r="V401" s="34"/>
      <c r="W401" s="29"/>
      <c r="X401" s="30"/>
      <c r="Y401" s="29"/>
      <c r="Z401" s="34"/>
      <c r="AA401" s="29"/>
      <c r="AB401" s="30"/>
    </row>
    <row r="402" spans="5:28" x14ac:dyDescent="0.25">
      <c r="E402" s="29"/>
      <c r="F402" s="30"/>
      <c r="G402" s="29"/>
      <c r="H402" s="34"/>
      <c r="I402" s="29"/>
      <c r="J402" s="30"/>
      <c r="K402" s="29"/>
      <c r="L402" s="34"/>
      <c r="M402" s="29"/>
      <c r="N402" s="30"/>
      <c r="O402" s="29"/>
      <c r="P402" s="34"/>
      <c r="Q402" s="29"/>
      <c r="R402" s="30"/>
      <c r="S402" s="29"/>
      <c r="T402" s="30"/>
      <c r="U402" s="29"/>
      <c r="V402" s="34"/>
      <c r="W402" s="29"/>
      <c r="X402" s="30"/>
      <c r="Y402" s="29"/>
      <c r="Z402" s="34"/>
      <c r="AA402" s="29"/>
      <c r="AB402" s="30"/>
    </row>
    <row r="403" spans="5:28" x14ac:dyDescent="0.25">
      <c r="E403" s="29"/>
      <c r="F403" s="30"/>
      <c r="G403" s="29"/>
      <c r="H403" s="34"/>
      <c r="I403" s="29"/>
      <c r="J403" s="30"/>
      <c r="K403" s="29"/>
      <c r="L403" s="34"/>
      <c r="M403" s="29"/>
      <c r="N403" s="30"/>
      <c r="O403" s="29"/>
      <c r="P403" s="34"/>
      <c r="Q403" s="29"/>
      <c r="R403" s="30"/>
      <c r="S403" s="29"/>
      <c r="T403" s="30"/>
      <c r="U403" s="29"/>
      <c r="V403" s="34"/>
      <c r="W403" s="29"/>
      <c r="X403" s="30"/>
      <c r="Y403" s="29"/>
      <c r="Z403" s="34"/>
      <c r="AA403" s="29"/>
      <c r="AB403" s="30"/>
    </row>
    <row r="404" spans="5:28" x14ac:dyDescent="0.25">
      <c r="E404" s="29"/>
      <c r="F404" s="30"/>
      <c r="G404" s="29"/>
      <c r="H404" s="34"/>
      <c r="I404" s="29"/>
      <c r="J404" s="30"/>
      <c r="K404" s="29"/>
      <c r="L404" s="34"/>
      <c r="M404" s="29"/>
      <c r="N404" s="30"/>
      <c r="O404" s="29"/>
      <c r="P404" s="34"/>
      <c r="Q404" s="29"/>
      <c r="R404" s="30"/>
      <c r="S404" s="29"/>
      <c r="T404" s="30"/>
      <c r="U404" s="29"/>
      <c r="V404" s="34"/>
      <c r="W404" s="29"/>
      <c r="X404" s="30"/>
      <c r="Y404" s="29"/>
      <c r="Z404" s="34"/>
      <c r="AA404" s="29"/>
      <c r="AB404" s="30"/>
    </row>
    <row r="405" spans="5:28" x14ac:dyDescent="0.25">
      <c r="E405" s="29"/>
      <c r="F405" s="30"/>
      <c r="G405" s="29"/>
      <c r="H405" s="34"/>
      <c r="I405" s="29"/>
      <c r="J405" s="30"/>
      <c r="K405" s="29"/>
      <c r="L405" s="34"/>
      <c r="M405" s="29"/>
      <c r="N405" s="30"/>
      <c r="O405" s="29"/>
      <c r="P405" s="34"/>
      <c r="Q405" s="29"/>
      <c r="R405" s="30"/>
      <c r="S405" s="29"/>
      <c r="T405" s="30"/>
      <c r="U405" s="29"/>
      <c r="V405" s="34"/>
      <c r="W405" s="29"/>
      <c r="X405" s="30"/>
      <c r="Y405" s="29"/>
      <c r="Z405" s="34"/>
      <c r="AA405" s="29"/>
      <c r="AB405" s="30"/>
    </row>
    <row r="406" spans="5:28" x14ac:dyDescent="0.25">
      <c r="E406" s="29"/>
      <c r="F406" s="30"/>
      <c r="G406" s="29"/>
      <c r="H406" s="34"/>
      <c r="I406" s="29"/>
      <c r="J406" s="30"/>
      <c r="K406" s="29"/>
      <c r="L406" s="34"/>
      <c r="M406" s="29"/>
      <c r="N406" s="30"/>
      <c r="O406" s="29"/>
      <c r="P406" s="34"/>
      <c r="Q406" s="29"/>
      <c r="R406" s="30"/>
      <c r="S406" s="29"/>
      <c r="T406" s="30"/>
      <c r="U406" s="29"/>
      <c r="V406" s="34"/>
      <c r="W406" s="29"/>
      <c r="X406" s="30"/>
      <c r="Y406" s="29"/>
      <c r="Z406" s="34"/>
      <c r="AA406" s="29"/>
      <c r="AB406" s="30"/>
    </row>
    <row r="407" spans="5:28" x14ac:dyDescent="0.25">
      <c r="E407" s="29"/>
      <c r="F407" s="30"/>
      <c r="G407" s="29"/>
      <c r="H407" s="34"/>
      <c r="I407" s="29"/>
      <c r="J407" s="30"/>
      <c r="K407" s="29"/>
      <c r="L407" s="34"/>
      <c r="M407" s="29"/>
      <c r="N407" s="30"/>
      <c r="O407" s="29"/>
      <c r="P407" s="34"/>
      <c r="Q407" s="29"/>
      <c r="R407" s="30"/>
      <c r="S407" s="29"/>
      <c r="T407" s="30"/>
      <c r="U407" s="29"/>
      <c r="V407" s="34"/>
      <c r="W407" s="29"/>
      <c r="X407" s="30"/>
      <c r="Y407" s="29"/>
      <c r="Z407" s="34"/>
      <c r="AA407" s="29"/>
      <c r="AB407" s="30"/>
    </row>
    <row r="408" spans="5:28" x14ac:dyDescent="0.25">
      <c r="E408" s="29"/>
      <c r="F408" s="30"/>
      <c r="G408" s="29"/>
      <c r="H408" s="34"/>
      <c r="I408" s="29"/>
      <c r="J408" s="30"/>
      <c r="K408" s="29"/>
      <c r="L408" s="34"/>
      <c r="M408" s="29"/>
      <c r="N408" s="30"/>
      <c r="O408" s="29"/>
      <c r="P408" s="34"/>
      <c r="Q408" s="29"/>
      <c r="R408" s="30"/>
      <c r="S408" s="29"/>
      <c r="T408" s="30"/>
      <c r="U408" s="29"/>
      <c r="V408" s="34"/>
      <c r="W408" s="29"/>
      <c r="X408" s="30"/>
      <c r="Y408" s="29"/>
      <c r="Z408" s="34"/>
      <c r="AA408" s="29"/>
      <c r="AB408" s="30"/>
    </row>
    <row r="409" spans="5:28" x14ac:dyDescent="0.25">
      <c r="E409" s="29"/>
      <c r="F409" s="30"/>
      <c r="G409" s="29"/>
      <c r="H409" s="34"/>
      <c r="I409" s="29"/>
      <c r="J409" s="30"/>
      <c r="K409" s="29"/>
      <c r="L409" s="34"/>
      <c r="M409" s="29"/>
      <c r="N409" s="30"/>
      <c r="O409" s="29"/>
      <c r="P409" s="34"/>
      <c r="Q409" s="29"/>
      <c r="R409" s="30"/>
      <c r="S409" s="29"/>
      <c r="T409" s="30"/>
      <c r="U409" s="29"/>
      <c r="V409" s="34"/>
      <c r="W409" s="29"/>
      <c r="X409" s="30"/>
      <c r="Y409" s="29"/>
      <c r="Z409" s="34"/>
      <c r="AA409" s="29"/>
      <c r="AB409" s="30"/>
    </row>
    <row r="410" spans="5:28" x14ac:dyDescent="0.25">
      <c r="E410" s="29"/>
      <c r="F410" s="30"/>
      <c r="G410" s="29"/>
      <c r="H410" s="34"/>
      <c r="I410" s="29"/>
      <c r="J410" s="30"/>
      <c r="K410" s="29"/>
      <c r="L410" s="34"/>
      <c r="M410" s="29"/>
      <c r="N410" s="30"/>
      <c r="O410" s="29"/>
      <c r="P410" s="34"/>
      <c r="Q410" s="29"/>
      <c r="R410" s="30"/>
      <c r="S410" s="29"/>
      <c r="T410" s="30"/>
      <c r="U410" s="29"/>
      <c r="V410" s="34"/>
      <c r="W410" s="29"/>
      <c r="X410" s="30"/>
      <c r="Y410" s="29"/>
      <c r="Z410" s="34"/>
      <c r="AA410" s="29"/>
      <c r="AB410" s="30"/>
    </row>
    <row r="411" spans="5:28" x14ac:dyDescent="0.25">
      <c r="E411" s="29"/>
      <c r="F411" s="30"/>
      <c r="G411" s="29"/>
      <c r="H411" s="34"/>
      <c r="I411" s="29"/>
      <c r="J411" s="30"/>
      <c r="K411" s="29"/>
      <c r="L411" s="34"/>
      <c r="M411" s="29"/>
      <c r="N411" s="30"/>
      <c r="O411" s="29"/>
      <c r="P411" s="34"/>
      <c r="Q411" s="29"/>
      <c r="R411" s="30"/>
      <c r="S411" s="29"/>
      <c r="T411" s="30"/>
      <c r="U411" s="29"/>
      <c r="V411" s="34"/>
      <c r="W411" s="29"/>
      <c r="X411" s="30"/>
      <c r="Y411" s="29"/>
      <c r="Z411" s="34"/>
      <c r="AA411" s="29"/>
      <c r="AB411" s="30"/>
    </row>
    <row r="412" spans="5:28" x14ac:dyDescent="0.25">
      <c r="E412" s="29"/>
      <c r="F412" s="30"/>
      <c r="G412" s="29"/>
      <c r="H412" s="34"/>
      <c r="I412" s="29"/>
      <c r="J412" s="30"/>
      <c r="K412" s="29"/>
      <c r="L412" s="34"/>
      <c r="M412" s="29"/>
      <c r="N412" s="30"/>
      <c r="O412" s="29"/>
      <c r="P412" s="34"/>
      <c r="Q412" s="29"/>
      <c r="R412" s="30"/>
      <c r="S412" s="29"/>
      <c r="T412" s="30"/>
      <c r="U412" s="29"/>
      <c r="V412" s="34"/>
      <c r="W412" s="29"/>
      <c r="X412" s="30"/>
      <c r="Y412" s="29"/>
      <c r="Z412" s="34"/>
      <c r="AA412" s="29"/>
      <c r="AB412" s="30"/>
    </row>
    <row r="413" spans="5:28" x14ac:dyDescent="0.25">
      <c r="E413" s="29"/>
      <c r="F413" s="30"/>
      <c r="G413" s="29"/>
      <c r="H413" s="34"/>
      <c r="I413" s="29"/>
      <c r="J413" s="30"/>
      <c r="K413" s="29"/>
      <c r="L413" s="34"/>
      <c r="M413" s="29"/>
      <c r="N413" s="30"/>
      <c r="O413" s="29"/>
      <c r="P413" s="34"/>
      <c r="Q413" s="29"/>
      <c r="R413" s="30"/>
      <c r="S413" s="29"/>
      <c r="T413" s="30"/>
      <c r="U413" s="29"/>
      <c r="V413" s="34"/>
      <c r="W413" s="29"/>
      <c r="X413" s="30"/>
      <c r="Y413" s="29"/>
      <c r="Z413" s="34"/>
      <c r="AA413" s="29"/>
      <c r="AB413" s="30"/>
    </row>
    <row r="414" spans="5:28" x14ac:dyDescent="0.25">
      <c r="E414" s="29"/>
      <c r="F414" s="30"/>
      <c r="G414" s="29"/>
      <c r="H414" s="34"/>
      <c r="I414" s="29"/>
      <c r="J414" s="30"/>
      <c r="K414" s="29"/>
      <c r="L414" s="34"/>
      <c r="M414" s="29"/>
      <c r="N414" s="30"/>
      <c r="O414" s="29"/>
      <c r="P414" s="34"/>
      <c r="Q414" s="29"/>
      <c r="R414" s="30"/>
      <c r="S414" s="29"/>
      <c r="T414" s="30"/>
      <c r="U414" s="29"/>
      <c r="V414" s="34"/>
      <c r="W414" s="29"/>
      <c r="X414" s="30"/>
      <c r="Y414" s="29"/>
      <c r="Z414" s="34"/>
      <c r="AA414" s="29"/>
      <c r="AB414" s="30"/>
    </row>
    <row r="415" spans="5:28" x14ac:dyDescent="0.25">
      <c r="E415" s="29"/>
      <c r="F415" s="30"/>
      <c r="G415" s="29"/>
      <c r="H415" s="34"/>
      <c r="I415" s="29"/>
      <c r="J415" s="30"/>
      <c r="K415" s="29"/>
      <c r="L415" s="34"/>
      <c r="M415" s="29"/>
      <c r="N415" s="30"/>
      <c r="O415" s="29"/>
      <c r="P415" s="34"/>
      <c r="Q415" s="29"/>
      <c r="R415" s="30"/>
      <c r="S415" s="29"/>
      <c r="T415" s="30"/>
      <c r="U415" s="29"/>
      <c r="V415" s="34"/>
      <c r="W415" s="29"/>
      <c r="X415" s="30"/>
      <c r="Y415" s="29"/>
      <c r="Z415" s="34"/>
      <c r="AA415" s="29"/>
      <c r="AB415" s="30"/>
    </row>
    <row r="416" spans="5:28" x14ac:dyDescent="0.25">
      <c r="E416" s="29"/>
      <c r="F416" s="30"/>
      <c r="G416" s="29"/>
      <c r="H416" s="34"/>
      <c r="I416" s="29"/>
      <c r="J416" s="30"/>
      <c r="K416" s="29"/>
      <c r="L416" s="34"/>
      <c r="M416" s="29"/>
      <c r="N416" s="30"/>
      <c r="O416" s="29"/>
      <c r="P416" s="34"/>
      <c r="Q416" s="29"/>
      <c r="R416" s="30"/>
      <c r="S416" s="29"/>
      <c r="T416" s="30"/>
      <c r="U416" s="29"/>
      <c r="V416" s="34"/>
      <c r="W416" s="29"/>
      <c r="X416" s="30"/>
      <c r="Y416" s="29"/>
      <c r="Z416" s="34"/>
      <c r="AA416" s="29"/>
      <c r="AB416" s="30"/>
    </row>
    <row r="417" spans="5:33" x14ac:dyDescent="0.25">
      <c r="E417" s="29"/>
      <c r="F417" s="30"/>
      <c r="G417" s="29"/>
      <c r="H417" s="34"/>
      <c r="I417" s="29"/>
      <c r="J417" s="30"/>
      <c r="K417" s="29"/>
      <c r="L417" s="34"/>
      <c r="M417" s="29"/>
      <c r="N417" s="30"/>
      <c r="O417" s="29"/>
      <c r="P417" s="34"/>
      <c r="Q417" s="29"/>
      <c r="R417" s="30"/>
      <c r="S417" s="29"/>
      <c r="T417" s="30"/>
      <c r="U417" s="29"/>
      <c r="V417" s="34"/>
      <c r="W417" s="29"/>
      <c r="X417" s="30"/>
      <c r="Y417" s="29"/>
      <c r="Z417" s="34"/>
      <c r="AA417" s="29"/>
      <c r="AB417" s="30"/>
    </row>
    <row r="418" spans="5:33" x14ac:dyDescent="0.25">
      <c r="E418" s="29"/>
      <c r="F418" s="30"/>
      <c r="G418" s="29"/>
      <c r="H418" s="34"/>
      <c r="I418" s="29"/>
      <c r="J418" s="30"/>
      <c r="K418" s="29"/>
      <c r="L418" s="34"/>
      <c r="M418" s="29"/>
      <c r="N418" s="30"/>
      <c r="O418" s="29"/>
      <c r="P418" s="34"/>
      <c r="Q418" s="29"/>
      <c r="R418" s="30"/>
      <c r="S418" s="29"/>
      <c r="T418" s="30"/>
      <c r="U418" s="29"/>
      <c r="V418" s="34"/>
      <c r="W418" s="29"/>
      <c r="X418" s="30"/>
      <c r="Y418" s="29"/>
      <c r="Z418" s="34"/>
      <c r="AA418" s="29"/>
      <c r="AB418" s="30"/>
    </row>
    <row r="419" spans="5:33" x14ac:dyDescent="0.25">
      <c r="E419" s="29"/>
      <c r="F419" s="30"/>
      <c r="G419" s="29"/>
      <c r="H419" s="34"/>
      <c r="I419" s="29"/>
      <c r="J419" s="30"/>
      <c r="K419" s="29"/>
      <c r="L419" s="34"/>
      <c r="M419" s="29"/>
      <c r="N419" s="30"/>
      <c r="O419" s="29"/>
      <c r="P419" s="34"/>
      <c r="Q419" s="29"/>
      <c r="R419" s="30"/>
      <c r="S419" s="29"/>
      <c r="T419" s="30"/>
      <c r="U419" s="29"/>
      <c r="V419" s="34"/>
      <c r="W419" s="29"/>
      <c r="X419" s="30"/>
      <c r="Y419" s="29"/>
      <c r="Z419" s="34"/>
      <c r="AA419" s="29"/>
      <c r="AB419" s="30"/>
    </row>
    <row r="420" spans="5:33" x14ac:dyDescent="0.25">
      <c r="E420" s="29"/>
      <c r="F420" s="30"/>
      <c r="G420" s="29"/>
      <c r="H420" s="34"/>
      <c r="I420" s="29"/>
      <c r="J420" s="30"/>
      <c r="K420" s="29"/>
      <c r="L420" s="34"/>
      <c r="M420" s="29"/>
      <c r="N420" s="30"/>
      <c r="O420" s="29"/>
      <c r="P420" s="34"/>
      <c r="Q420" s="29"/>
      <c r="R420" s="30"/>
      <c r="S420" s="29"/>
      <c r="T420" s="30"/>
      <c r="U420" s="29"/>
      <c r="V420" s="34"/>
      <c r="W420" s="29"/>
      <c r="X420" s="30"/>
      <c r="Y420" s="29"/>
      <c r="Z420" s="34"/>
      <c r="AA420" s="29"/>
      <c r="AB420" s="30"/>
    </row>
    <row r="421" spans="5:33" x14ac:dyDescent="0.25">
      <c r="E421" s="29"/>
      <c r="F421" s="30"/>
      <c r="G421" s="29"/>
      <c r="H421" s="34"/>
      <c r="I421" s="29"/>
      <c r="J421" s="30"/>
      <c r="K421" s="29"/>
      <c r="L421" s="34"/>
      <c r="M421" s="29"/>
      <c r="N421" s="30"/>
      <c r="O421" s="29"/>
      <c r="P421" s="34"/>
      <c r="Q421" s="29"/>
      <c r="R421" s="30"/>
      <c r="S421" s="29"/>
      <c r="T421" s="30"/>
      <c r="U421" s="29"/>
      <c r="V421" s="34"/>
      <c r="W421" s="29"/>
      <c r="X421" s="30"/>
      <c r="Y421" s="29"/>
      <c r="Z421" s="34"/>
      <c r="AA421" s="29"/>
      <c r="AB421" s="30"/>
    </row>
    <row r="422" spans="5:33" x14ac:dyDescent="0.25">
      <c r="E422" s="29"/>
      <c r="F422" s="30"/>
      <c r="G422" s="29"/>
      <c r="H422" s="34"/>
      <c r="I422" s="29"/>
      <c r="J422" s="30"/>
      <c r="K422" s="29"/>
      <c r="L422" s="34"/>
      <c r="M422" s="29"/>
      <c r="N422" s="30"/>
      <c r="O422" s="29"/>
      <c r="P422" s="34"/>
      <c r="Q422" s="29"/>
      <c r="R422" s="30"/>
      <c r="S422" s="29"/>
      <c r="T422" s="30"/>
      <c r="U422" s="29"/>
      <c r="V422" s="34"/>
      <c r="W422" s="29"/>
      <c r="X422" s="30"/>
      <c r="Y422" s="29"/>
      <c r="Z422" s="34"/>
      <c r="AA422" s="29"/>
      <c r="AB422" s="30"/>
    </row>
    <row r="423" spans="5:33" x14ac:dyDescent="0.25">
      <c r="E423" s="29"/>
      <c r="F423" s="30"/>
      <c r="G423" s="29"/>
      <c r="H423" s="34"/>
      <c r="I423" s="29"/>
      <c r="J423" s="30"/>
      <c r="K423" s="29"/>
      <c r="L423" s="34"/>
      <c r="M423" s="29"/>
      <c r="N423" s="30"/>
      <c r="O423" s="29"/>
      <c r="P423" s="34"/>
      <c r="Q423" s="29"/>
      <c r="R423" s="30"/>
      <c r="S423" s="29"/>
      <c r="T423" s="30"/>
      <c r="U423" s="29"/>
      <c r="V423" s="34"/>
      <c r="W423" s="29"/>
      <c r="X423" s="30"/>
      <c r="Y423" s="29"/>
      <c r="Z423" s="34"/>
      <c r="AA423" s="29"/>
      <c r="AB423" s="30"/>
    </row>
    <row r="424" spans="5:33" x14ac:dyDescent="0.25">
      <c r="E424" s="29"/>
      <c r="F424" s="30"/>
      <c r="G424" s="29"/>
      <c r="H424" s="34"/>
      <c r="I424" s="29"/>
      <c r="J424" s="30"/>
      <c r="K424" s="29"/>
      <c r="L424" s="34"/>
      <c r="M424" s="29"/>
      <c r="N424" s="30"/>
      <c r="O424" s="29"/>
      <c r="P424" s="34"/>
      <c r="Q424" s="29"/>
      <c r="R424" s="30"/>
      <c r="S424" s="29"/>
      <c r="T424" s="30"/>
      <c r="U424" s="29"/>
      <c r="V424" s="34"/>
      <c r="W424" s="29"/>
      <c r="X424" s="30"/>
      <c r="Y424" s="29"/>
      <c r="Z424" s="34"/>
      <c r="AA424" s="29"/>
      <c r="AB424" s="30"/>
    </row>
    <row r="425" spans="5:33" x14ac:dyDescent="0.25">
      <c r="E425" s="29"/>
      <c r="F425" s="30"/>
      <c r="G425" s="29"/>
      <c r="H425" s="34"/>
      <c r="I425" s="29"/>
      <c r="J425" s="30"/>
      <c r="K425" s="29"/>
      <c r="L425" s="34"/>
      <c r="M425" s="29"/>
      <c r="N425" s="30"/>
      <c r="O425" s="29"/>
      <c r="P425" s="34"/>
      <c r="Q425" s="29"/>
      <c r="R425" s="30"/>
      <c r="S425" s="29"/>
      <c r="T425" s="30"/>
      <c r="U425" s="29"/>
      <c r="V425" s="34"/>
      <c r="W425" s="29"/>
      <c r="X425" s="30"/>
      <c r="Y425" s="29"/>
      <c r="Z425" s="34"/>
      <c r="AA425" s="29"/>
      <c r="AB425" s="30"/>
    </row>
    <row r="426" spans="5:33" x14ac:dyDescent="0.25">
      <c r="E426" s="29"/>
      <c r="F426" s="30"/>
      <c r="G426" s="29"/>
      <c r="H426" s="34"/>
      <c r="I426" s="29"/>
      <c r="J426" s="30"/>
      <c r="K426" s="29"/>
      <c r="L426" s="34"/>
      <c r="M426" s="29"/>
      <c r="N426" s="30"/>
      <c r="O426" s="29"/>
      <c r="P426" s="34"/>
      <c r="Q426" s="29"/>
      <c r="R426" s="30"/>
      <c r="S426" s="29"/>
      <c r="T426" s="30"/>
      <c r="U426" s="29"/>
      <c r="V426" s="34"/>
      <c r="W426" s="29"/>
      <c r="X426" s="30"/>
      <c r="Y426" s="29"/>
      <c r="Z426" s="34"/>
      <c r="AA426" s="29"/>
      <c r="AB426" s="30"/>
      <c r="AC426" s="20"/>
      <c r="AD426" s="20"/>
      <c r="AE426" s="20"/>
      <c r="AF426" s="20"/>
      <c r="AG426" s="20"/>
    </row>
    <row r="427" spans="5:33" x14ac:dyDescent="0.25">
      <c r="E427" s="29"/>
      <c r="F427" s="30"/>
      <c r="G427" s="29"/>
      <c r="H427" s="34"/>
      <c r="I427" s="29"/>
      <c r="J427" s="30"/>
      <c r="K427" s="29"/>
      <c r="L427" s="34"/>
      <c r="M427" s="29"/>
      <c r="N427" s="30"/>
      <c r="O427" s="29"/>
      <c r="P427" s="34"/>
      <c r="Q427" s="29"/>
      <c r="R427" s="30"/>
      <c r="S427" s="29"/>
      <c r="T427" s="30"/>
      <c r="U427" s="29"/>
      <c r="V427" s="34"/>
      <c r="W427" s="29"/>
      <c r="X427" s="30"/>
      <c r="Y427" s="29"/>
      <c r="Z427" s="34"/>
      <c r="AA427" s="29"/>
      <c r="AB427" s="30"/>
    </row>
    <row r="428" spans="5:33" x14ac:dyDescent="0.25">
      <c r="E428" s="29"/>
      <c r="F428" s="30"/>
      <c r="G428" s="29"/>
      <c r="H428" s="34"/>
      <c r="I428" s="29"/>
      <c r="J428" s="30"/>
      <c r="K428" s="29"/>
      <c r="L428" s="34"/>
      <c r="M428" s="29"/>
      <c r="N428" s="30"/>
      <c r="O428" s="29"/>
      <c r="P428" s="34"/>
      <c r="Q428" s="29"/>
      <c r="R428" s="30"/>
      <c r="S428" s="29"/>
      <c r="T428" s="30"/>
      <c r="U428" s="29"/>
      <c r="V428" s="34"/>
      <c r="W428" s="29"/>
      <c r="X428" s="30"/>
      <c r="Y428" s="29"/>
      <c r="Z428" s="34"/>
      <c r="AA428" s="29"/>
      <c r="AB428" s="30"/>
    </row>
    <row r="429" spans="5:33" x14ac:dyDescent="0.25">
      <c r="E429" s="29"/>
      <c r="F429" s="30"/>
      <c r="G429" s="29"/>
      <c r="H429" s="34"/>
      <c r="I429" s="29"/>
      <c r="J429" s="30"/>
      <c r="K429" s="29"/>
      <c r="L429" s="34"/>
      <c r="M429" s="29"/>
      <c r="N429" s="30"/>
      <c r="O429" s="29"/>
      <c r="P429" s="34"/>
      <c r="Q429" s="29"/>
      <c r="R429" s="30"/>
      <c r="S429" s="29"/>
      <c r="T429" s="30"/>
      <c r="U429" s="29"/>
      <c r="V429" s="34"/>
      <c r="W429" s="29"/>
      <c r="X429" s="30"/>
      <c r="Y429" s="29"/>
      <c r="Z429" s="34"/>
      <c r="AA429" s="29"/>
      <c r="AB429" s="30"/>
    </row>
    <row r="430" spans="5:33" x14ac:dyDescent="0.25">
      <c r="E430" s="29"/>
      <c r="F430" s="30"/>
      <c r="G430" s="29"/>
      <c r="H430" s="34"/>
      <c r="I430" s="29"/>
      <c r="J430" s="30"/>
      <c r="K430" s="29"/>
      <c r="L430" s="34"/>
      <c r="M430" s="29"/>
      <c r="N430" s="30"/>
      <c r="O430" s="29"/>
      <c r="P430" s="34"/>
      <c r="Q430" s="29"/>
      <c r="R430" s="30"/>
      <c r="S430" s="29"/>
      <c r="T430" s="30"/>
      <c r="U430" s="29"/>
      <c r="V430" s="34"/>
      <c r="W430" s="29"/>
      <c r="X430" s="30"/>
      <c r="Y430" s="29"/>
      <c r="Z430" s="34"/>
      <c r="AA430" s="29"/>
      <c r="AB430" s="30"/>
    </row>
    <row r="431" spans="5:33" x14ac:dyDescent="0.25">
      <c r="E431" s="29"/>
      <c r="F431" s="30"/>
      <c r="G431" s="29"/>
      <c r="H431" s="34"/>
      <c r="I431" s="29"/>
      <c r="J431" s="30"/>
      <c r="K431" s="29"/>
      <c r="L431" s="34"/>
      <c r="M431" s="29"/>
      <c r="N431" s="30"/>
      <c r="O431" s="29"/>
      <c r="P431" s="34"/>
      <c r="Q431" s="29"/>
      <c r="R431" s="30"/>
      <c r="S431" s="29"/>
      <c r="T431" s="30"/>
      <c r="U431" s="29"/>
      <c r="V431" s="34"/>
      <c r="W431" s="29"/>
      <c r="X431" s="30"/>
      <c r="Y431" s="29"/>
      <c r="Z431" s="34"/>
      <c r="AA431" s="29"/>
      <c r="AB431" s="30"/>
    </row>
    <row r="432" spans="5:33" ht="15.75" thickBot="1" x14ac:dyDescent="0.3">
      <c r="E432" s="29"/>
      <c r="F432" s="30"/>
      <c r="G432" s="31"/>
      <c r="H432" s="35"/>
      <c r="I432" s="29"/>
      <c r="J432" s="30"/>
      <c r="K432" s="29"/>
      <c r="L432" s="34"/>
      <c r="M432" s="29"/>
      <c r="N432" s="30"/>
      <c r="O432" s="29"/>
      <c r="P432" s="34"/>
      <c r="Q432" s="29"/>
      <c r="R432" s="30"/>
      <c r="S432" s="29"/>
      <c r="T432" s="30"/>
      <c r="U432" s="29"/>
      <c r="V432" s="34"/>
      <c r="W432" s="29"/>
      <c r="X432" s="30"/>
      <c r="Y432" s="29"/>
      <c r="Z432" s="34"/>
      <c r="AA432" s="29"/>
      <c r="AB432" s="30"/>
    </row>
    <row r="433" spans="5:28" x14ac:dyDescent="0.25">
      <c r="E433" s="29"/>
      <c r="F433" s="30"/>
      <c r="G433" s="26"/>
      <c r="I433" s="29"/>
      <c r="J433" s="30"/>
      <c r="K433" s="29"/>
      <c r="L433" s="34"/>
      <c r="M433" s="29"/>
      <c r="N433" s="30"/>
      <c r="O433" s="29"/>
      <c r="P433" s="34"/>
      <c r="Q433" s="29"/>
      <c r="R433" s="30"/>
      <c r="S433" s="29"/>
      <c r="T433" s="30"/>
      <c r="U433" s="29"/>
      <c r="V433" s="34"/>
      <c r="W433" s="29"/>
      <c r="X433" s="30"/>
      <c r="Y433" s="29"/>
      <c r="Z433" s="34"/>
      <c r="AA433" s="29"/>
      <c r="AB433" s="30"/>
    </row>
    <row r="434" spans="5:28" x14ac:dyDescent="0.25">
      <c r="E434" s="29"/>
      <c r="F434" s="30"/>
      <c r="G434" s="26"/>
      <c r="I434" s="29"/>
      <c r="J434" s="30"/>
      <c r="K434" s="29"/>
      <c r="L434" s="34"/>
      <c r="M434" s="29"/>
      <c r="N434" s="30"/>
      <c r="O434" s="29"/>
      <c r="P434" s="34"/>
      <c r="Q434" s="29"/>
      <c r="R434" s="30"/>
      <c r="S434" s="29"/>
      <c r="T434" s="30"/>
      <c r="U434" s="29"/>
      <c r="V434" s="34"/>
      <c r="W434" s="29"/>
      <c r="X434" s="30"/>
      <c r="Y434" s="29"/>
      <c r="Z434" s="34"/>
      <c r="AA434" s="29"/>
      <c r="AB434" s="30"/>
    </row>
    <row r="435" spans="5:28" x14ac:dyDescent="0.25">
      <c r="E435" s="29"/>
      <c r="F435" s="30"/>
      <c r="G435" s="26"/>
      <c r="I435" s="29"/>
      <c r="J435" s="30"/>
      <c r="K435" s="29"/>
      <c r="L435" s="34"/>
      <c r="M435" s="29"/>
      <c r="N435" s="30"/>
      <c r="O435" s="29"/>
      <c r="P435" s="34"/>
      <c r="Q435" s="29"/>
      <c r="R435" s="30"/>
      <c r="S435" s="29"/>
      <c r="T435" s="30"/>
      <c r="U435" s="29"/>
      <c r="V435" s="34"/>
      <c r="W435" s="29"/>
      <c r="X435" s="30"/>
      <c r="Y435" s="29"/>
      <c r="Z435" s="34"/>
      <c r="AA435" s="29"/>
      <c r="AB435" s="30"/>
    </row>
    <row r="436" spans="5:28" x14ac:dyDescent="0.25">
      <c r="E436" s="29"/>
      <c r="F436" s="30"/>
      <c r="G436" s="26"/>
      <c r="I436" s="29"/>
      <c r="J436" s="30"/>
      <c r="K436" s="29"/>
      <c r="L436" s="34"/>
      <c r="M436" s="29"/>
      <c r="N436" s="30"/>
      <c r="O436" s="29"/>
      <c r="P436" s="34"/>
      <c r="Q436" s="29"/>
      <c r="R436" s="30"/>
      <c r="S436" s="29"/>
      <c r="T436" s="30"/>
      <c r="U436" s="29"/>
      <c r="V436" s="34"/>
      <c r="W436" s="29"/>
      <c r="X436" s="30"/>
      <c r="Y436" s="29"/>
      <c r="Z436" s="34"/>
      <c r="AA436" s="29"/>
      <c r="AB436" s="30"/>
    </row>
    <row r="437" spans="5:28" x14ac:dyDescent="0.25">
      <c r="E437" s="29"/>
      <c r="F437" s="30"/>
      <c r="G437" s="26"/>
      <c r="I437" s="29"/>
      <c r="J437" s="30"/>
      <c r="K437" s="29"/>
      <c r="L437" s="34"/>
      <c r="M437" s="29"/>
      <c r="N437" s="30"/>
      <c r="O437" s="29"/>
      <c r="P437" s="34"/>
      <c r="Q437" s="29"/>
      <c r="R437" s="30"/>
      <c r="S437" s="29"/>
      <c r="T437" s="30"/>
      <c r="U437" s="29"/>
      <c r="V437" s="34"/>
      <c r="W437" s="29"/>
      <c r="X437" s="30"/>
      <c r="Y437" s="29"/>
      <c r="Z437" s="34"/>
      <c r="AA437" s="29"/>
      <c r="AB437" s="30"/>
    </row>
    <row r="438" spans="5:28" x14ac:dyDescent="0.25">
      <c r="E438" s="29"/>
      <c r="F438" s="30"/>
      <c r="G438" s="26"/>
      <c r="I438" s="29"/>
      <c r="J438" s="30"/>
      <c r="K438" s="29"/>
      <c r="L438" s="34"/>
      <c r="M438" s="29"/>
      <c r="N438" s="30"/>
      <c r="O438" s="29"/>
      <c r="P438" s="34"/>
      <c r="Q438" s="29"/>
      <c r="R438" s="30"/>
      <c r="S438" s="29"/>
      <c r="T438" s="30"/>
      <c r="U438" s="29"/>
      <c r="V438" s="34"/>
      <c r="W438" s="29"/>
      <c r="X438" s="30"/>
      <c r="Y438" s="29"/>
      <c r="Z438" s="34"/>
      <c r="AA438" s="29"/>
      <c r="AB438" s="30"/>
    </row>
    <row r="439" spans="5:28" x14ac:dyDescent="0.25">
      <c r="E439" s="29"/>
      <c r="F439" s="30"/>
      <c r="G439" s="26"/>
      <c r="I439" s="29"/>
      <c r="J439" s="30"/>
      <c r="K439" s="29"/>
      <c r="L439" s="34"/>
      <c r="M439" s="29"/>
      <c r="N439" s="30"/>
      <c r="O439" s="29"/>
      <c r="P439" s="34"/>
      <c r="Q439" s="29"/>
      <c r="R439" s="30"/>
      <c r="S439" s="29"/>
      <c r="T439" s="30"/>
      <c r="U439" s="29"/>
      <c r="V439" s="34"/>
      <c r="W439" s="29"/>
      <c r="X439" s="30"/>
      <c r="Y439" s="29"/>
      <c r="Z439" s="34"/>
      <c r="AA439" s="29"/>
      <c r="AB439" s="30"/>
    </row>
    <row r="440" spans="5:28" x14ac:dyDescent="0.25">
      <c r="E440" s="29"/>
      <c r="F440" s="30"/>
      <c r="G440" s="26"/>
      <c r="I440" s="29"/>
      <c r="J440" s="30"/>
      <c r="K440" s="29"/>
      <c r="L440" s="34"/>
      <c r="M440" s="29"/>
      <c r="N440" s="30"/>
      <c r="O440" s="29"/>
      <c r="P440" s="34"/>
      <c r="Q440" s="29"/>
      <c r="R440" s="30"/>
      <c r="S440" s="29"/>
      <c r="T440" s="30"/>
      <c r="U440" s="29"/>
      <c r="V440" s="34"/>
      <c r="W440" s="29"/>
      <c r="X440" s="30"/>
      <c r="Y440" s="29"/>
      <c r="Z440" s="34"/>
      <c r="AA440" s="29"/>
      <c r="AB440" s="30"/>
    </row>
    <row r="441" spans="5:28" x14ac:dyDescent="0.25">
      <c r="E441" s="29"/>
      <c r="F441" s="30"/>
      <c r="G441" s="26"/>
      <c r="I441" s="29"/>
      <c r="J441" s="30"/>
      <c r="K441" s="29"/>
      <c r="L441" s="34"/>
      <c r="M441" s="29"/>
      <c r="N441" s="30"/>
      <c r="O441" s="29"/>
      <c r="P441" s="34"/>
      <c r="Q441" s="29"/>
      <c r="R441" s="30"/>
      <c r="S441" s="29"/>
      <c r="T441" s="30"/>
      <c r="U441" s="29"/>
      <c r="V441" s="34"/>
      <c r="W441" s="29"/>
      <c r="X441" s="30"/>
      <c r="Y441" s="29"/>
      <c r="Z441" s="34"/>
      <c r="AA441" s="29"/>
      <c r="AB441" s="30"/>
    </row>
    <row r="442" spans="5:28" x14ac:dyDescent="0.25">
      <c r="E442" s="29"/>
      <c r="F442" s="30"/>
      <c r="G442" s="26"/>
      <c r="I442" s="29"/>
      <c r="J442" s="30"/>
      <c r="K442" s="29"/>
      <c r="L442" s="34"/>
      <c r="M442" s="29"/>
      <c r="N442" s="30"/>
      <c r="O442" s="29"/>
      <c r="P442" s="34"/>
      <c r="Q442" s="29"/>
      <c r="R442" s="30"/>
      <c r="S442" s="29"/>
      <c r="T442" s="30"/>
      <c r="U442" s="29"/>
      <c r="V442" s="34"/>
      <c r="W442" s="29"/>
      <c r="X442" s="30"/>
      <c r="Y442" s="29"/>
      <c r="Z442" s="34"/>
      <c r="AA442" s="29"/>
      <c r="AB442" s="30"/>
    </row>
    <row r="443" spans="5:28" x14ac:dyDescent="0.25">
      <c r="E443" s="29"/>
      <c r="F443" s="30"/>
      <c r="G443" s="26"/>
      <c r="I443" s="29"/>
      <c r="J443" s="30"/>
      <c r="K443" s="29"/>
      <c r="L443" s="34"/>
      <c r="M443" s="29"/>
      <c r="N443" s="30"/>
      <c r="O443" s="29"/>
      <c r="P443" s="34"/>
      <c r="Q443" s="29"/>
      <c r="R443" s="30"/>
      <c r="S443" s="29"/>
      <c r="T443" s="30"/>
      <c r="U443" s="29"/>
      <c r="V443" s="34"/>
      <c r="W443" s="29"/>
      <c r="X443" s="30"/>
      <c r="Y443" s="29"/>
      <c r="Z443" s="34"/>
      <c r="AA443" s="29"/>
      <c r="AB443" s="30"/>
    </row>
    <row r="444" spans="5:28" x14ac:dyDescent="0.25">
      <c r="E444" s="29"/>
      <c r="F444" s="30"/>
      <c r="G444" s="26"/>
      <c r="I444" s="29"/>
      <c r="J444" s="30"/>
      <c r="K444" s="29"/>
      <c r="L444" s="34"/>
      <c r="M444" s="29"/>
      <c r="N444" s="30"/>
      <c r="O444" s="29"/>
      <c r="P444" s="34"/>
      <c r="Q444" s="29"/>
      <c r="R444" s="30"/>
      <c r="S444" s="29"/>
      <c r="T444" s="30"/>
      <c r="U444" s="29"/>
      <c r="V444" s="34"/>
      <c r="W444" s="29"/>
      <c r="X444" s="30"/>
      <c r="Y444" s="29"/>
      <c r="Z444" s="34"/>
      <c r="AA444" s="29"/>
      <c r="AB444" s="30"/>
    </row>
    <row r="445" spans="5:28" x14ac:dyDescent="0.25">
      <c r="E445" s="29"/>
      <c r="F445" s="30"/>
      <c r="G445" s="26"/>
      <c r="I445" s="29"/>
      <c r="J445" s="30"/>
      <c r="K445" s="29"/>
      <c r="L445" s="34"/>
      <c r="M445" s="29"/>
      <c r="N445" s="30"/>
      <c r="O445" s="29"/>
      <c r="P445" s="34"/>
      <c r="Q445" s="29"/>
      <c r="R445" s="30"/>
      <c r="S445" s="29"/>
      <c r="T445" s="30"/>
      <c r="U445" s="29"/>
      <c r="V445" s="34"/>
      <c r="W445" s="29"/>
      <c r="X445" s="30"/>
      <c r="Y445" s="29"/>
      <c r="Z445" s="34"/>
      <c r="AA445" s="29"/>
      <c r="AB445" s="30"/>
    </row>
    <row r="446" spans="5:28" x14ac:dyDescent="0.25">
      <c r="E446" s="29"/>
      <c r="F446" s="30"/>
      <c r="G446" s="26"/>
      <c r="I446" s="29"/>
      <c r="J446" s="30"/>
      <c r="K446" s="29"/>
      <c r="L446" s="34"/>
      <c r="M446" s="29"/>
      <c r="N446" s="30"/>
      <c r="O446" s="29"/>
      <c r="P446" s="34"/>
      <c r="Q446" s="29"/>
      <c r="R446" s="30"/>
      <c r="S446" s="29"/>
      <c r="T446" s="30"/>
      <c r="U446" s="29"/>
      <c r="V446" s="34"/>
      <c r="W446" s="29"/>
      <c r="X446" s="30"/>
      <c r="Y446" s="29"/>
      <c r="Z446" s="34"/>
      <c r="AA446" s="29"/>
      <c r="AB446" s="30"/>
    </row>
    <row r="447" spans="5:28" x14ac:dyDescent="0.25">
      <c r="E447" s="29"/>
      <c r="F447" s="30"/>
      <c r="G447" s="26"/>
      <c r="I447" s="29"/>
      <c r="J447" s="30"/>
      <c r="K447" s="29"/>
      <c r="L447" s="34"/>
      <c r="M447" s="29"/>
      <c r="N447" s="30"/>
      <c r="O447" s="29"/>
      <c r="P447" s="34"/>
      <c r="Q447" s="29"/>
      <c r="R447" s="30"/>
      <c r="S447" s="29"/>
      <c r="T447" s="30"/>
      <c r="U447" s="29"/>
      <c r="V447" s="34"/>
      <c r="W447" s="29"/>
      <c r="X447" s="30"/>
      <c r="Y447" s="29"/>
      <c r="Z447" s="34"/>
      <c r="AA447" s="29"/>
      <c r="AB447" s="30"/>
    </row>
    <row r="448" spans="5:28" ht="15.75" thickBot="1" x14ac:dyDescent="0.3">
      <c r="E448" s="29"/>
      <c r="F448" s="30"/>
      <c r="G448" s="26"/>
      <c r="I448" s="29"/>
      <c r="J448" s="30"/>
      <c r="K448" s="31"/>
      <c r="L448" s="35"/>
      <c r="M448" s="29"/>
      <c r="N448" s="30"/>
      <c r="O448" s="31"/>
      <c r="P448" s="35"/>
      <c r="Q448" s="29"/>
      <c r="R448" s="30"/>
      <c r="S448" s="29"/>
      <c r="T448" s="30"/>
      <c r="U448" s="31"/>
      <c r="V448" s="35"/>
      <c r="W448" s="29"/>
      <c r="X448" s="30"/>
      <c r="Y448" s="31"/>
      <c r="Z448" s="35"/>
      <c r="AA448" s="29"/>
      <c r="AB448" s="30"/>
    </row>
    <row r="449" spans="1:33" x14ac:dyDescent="0.25">
      <c r="E449" s="29"/>
      <c r="F449" s="30"/>
      <c r="G449" s="26"/>
      <c r="I449" s="29"/>
      <c r="J449" s="30"/>
      <c r="M449" s="29"/>
      <c r="N449" s="30"/>
      <c r="Q449" s="29"/>
      <c r="R449" s="30"/>
      <c r="S449" s="29"/>
      <c r="T449" s="30"/>
      <c r="W449" s="29"/>
      <c r="X449" s="30"/>
      <c r="AA449" s="29"/>
      <c r="AB449" s="30"/>
    </row>
    <row r="450" spans="1:33" x14ac:dyDescent="0.25">
      <c r="E450" s="29"/>
      <c r="F450" s="30"/>
      <c r="G450" s="26"/>
      <c r="I450" s="29"/>
      <c r="J450" s="30"/>
      <c r="M450" s="29"/>
      <c r="N450" s="30"/>
      <c r="Q450" s="29"/>
      <c r="R450" s="30"/>
      <c r="S450" s="29"/>
      <c r="T450" s="30"/>
      <c r="W450" s="29"/>
      <c r="X450" s="30"/>
      <c r="AA450" s="29"/>
      <c r="AB450" s="30"/>
    </row>
    <row r="451" spans="1:33" x14ac:dyDescent="0.25">
      <c r="E451" s="29"/>
      <c r="F451" s="30"/>
      <c r="G451" s="26"/>
      <c r="I451" s="29"/>
      <c r="J451" s="30"/>
      <c r="M451" s="29"/>
      <c r="N451" s="30"/>
      <c r="Q451" s="29"/>
      <c r="R451" s="30"/>
      <c r="S451" s="29"/>
      <c r="T451" s="30"/>
      <c r="W451" s="29"/>
      <c r="X451" s="30"/>
      <c r="AA451" s="29"/>
      <c r="AB451" s="30"/>
    </row>
    <row r="452" spans="1:33" x14ac:dyDescent="0.25">
      <c r="E452" s="29"/>
      <c r="F452" s="30"/>
      <c r="G452" s="26"/>
      <c r="I452" s="29"/>
      <c r="J452" s="30"/>
      <c r="M452" s="29"/>
      <c r="N452" s="30"/>
      <c r="Q452" s="29"/>
      <c r="R452" s="30"/>
      <c r="S452" s="29"/>
      <c r="T452" s="30"/>
      <c r="W452" s="29"/>
      <c r="X452" s="30"/>
      <c r="AA452" s="29"/>
      <c r="AB452" s="30"/>
    </row>
    <row r="453" spans="1:33" x14ac:dyDescent="0.25">
      <c r="E453" s="29"/>
      <c r="F453" s="30"/>
      <c r="G453" s="26"/>
      <c r="I453" s="29"/>
      <c r="J453" s="30"/>
      <c r="M453" s="29"/>
      <c r="N453" s="30"/>
      <c r="O453" s="20"/>
      <c r="P453" s="20"/>
      <c r="Q453" s="29"/>
      <c r="R453" s="30"/>
      <c r="S453" s="29"/>
      <c r="T453" s="30"/>
      <c r="U453" s="20"/>
      <c r="W453" s="29"/>
      <c r="X453" s="30"/>
      <c r="Y453" s="20"/>
      <c r="Z453" s="20"/>
      <c r="AA453" s="29"/>
      <c r="AB453" s="30"/>
      <c r="AC453" s="20"/>
      <c r="AD453" s="20"/>
      <c r="AE453" s="20"/>
      <c r="AF453" s="20"/>
      <c r="AG453" s="20"/>
    </row>
    <row r="454" spans="1:33" x14ac:dyDescent="0.25">
      <c r="E454" s="29"/>
      <c r="F454" s="30"/>
      <c r="G454" s="26"/>
      <c r="I454" s="29"/>
      <c r="J454" s="30"/>
      <c r="M454" s="29"/>
      <c r="N454" s="30"/>
      <c r="O454" s="20"/>
      <c r="P454" s="20"/>
      <c r="Q454" s="29"/>
      <c r="R454" s="30"/>
      <c r="S454" s="29"/>
      <c r="T454" s="30"/>
      <c r="U454" s="20"/>
      <c r="W454" s="29"/>
      <c r="X454" s="30"/>
      <c r="AA454" s="29"/>
      <c r="AB454" s="30"/>
    </row>
    <row r="455" spans="1:33" x14ac:dyDescent="0.25">
      <c r="E455" s="29"/>
      <c r="F455" s="30"/>
      <c r="G455" s="26"/>
      <c r="I455" s="29"/>
      <c r="J455" s="30"/>
      <c r="M455" s="29"/>
      <c r="N455" s="30"/>
      <c r="Q455" s="29"/>
      <c r="R455" s="30"/>
      <c r="S455" s="29"/>
      <c r="T455" s="30"/>
      <c r="W455" s="29"/>
      <c r="X455" s="30"/>
      <c r="AA455" s="29"/>
      <c r="AB455" s="30"/>
    </row>
    <row r="456" spans="1:33" ht="15.75" thickBot="1" x14ac:dyDescent="0.3">
      <c r="E456" s="31"/>
      <c r="F456" s="32"/>
      <c r="G456" s="26"/>
      <c r="I456" s="31"/>
      <c r="J456" s="32"/>
      <c r="M456" s="31"/>
      <c r="N456" s="32"/>
      <c r="Q456" s="31"/>
      <c r="R456" s="32"/>
      <c r="S456" s="31"/>
      <c r="T456" s="32"/>
      <c r="W456" s="31"/>
      <c r="X456" s="32"/>
      <c r="AA456" s="31"/>
      <c r="AB456" s="32"/>
    </row>
    <row r="457" spans="1:33" x14ac:dyDescent="0.25">
      <c r="A457" s="26"/>
    </row>
    <row r="458" spans="1:33" x14ac:dyDescent="0.25">
      <c r="A458" s="26"/>
    </row>
    <row r="459" spans="1:33" x14ac:dyDescent="0.25">
      <c r="A459" s="26"/>
    </row>
    <row r="460" spans="1:33" x14ac:dyDescent="0.25">
      <c r="A460" s="26"/>
    </row>
    <row r="461" spans="1:33" x14ac:dyDescent="0.25">
      <c r="A461" s="26"/>
    </row>
    <row r="462" spans="1:33" x14ac:dyDescent="0.25">
      <c r="A462" s="26"/>
    </row>
    <row r="463" spans="1:33" x14ac:dyDescent="0.25">
      <c r="A463" s="26"/>
    </row>
    <row r="464" spans="1:33" x14ac:dyDescent="0.25">
      <c r="A464" s="26"/>
    </row>
    <row r="465" spans="1:1" x14ac:dyDescent="0.25">
      <c r="A465" s="26"/>
    </row>
    <row r="466" spans="1:1" x14ac:dyDescent="0.25">
      <c r="A466" s="26"/>
    </row>
    <row r="467" spans="1:1" x14ac:dyDescent="0.25">
      <c r="A467" s="26"/>
    </row>
    <row r="468" spans="1:1" x14ac:dyDescent="0.25">
      <c r="A468" s="26"/>
    </row>
    <row r="469" spans="1:1" x14ac:dyDescent="0.25">
      <c r="A469" s="26"/>
    </row>
    <row r="470" spans="1:1" x14ac:dyDescent="0.25">
      <c r="A470" s="26"/>
    </row>
    <row r="471" spans="1:1" x14ac:dyDescent="0.25">
      <c r="A471" s="26"/>
    </row>
    <row r="472" spans="1:1" x14ac:dyDescent="0.25">
      <c r="A472" s="26"/>
    </row>
    <row r="473" spans="1:1" x14ac:dyDescent="0.25">
      <c r="A473" s="26"/>
    </row>
    <row r="474" spans="1:1" x14ac:dyDescent="0.25">
      <c r="A474" s="26"/>
    </row>
    <row r="475" spans="1:1" x14ac:dyDescent="0.25">
      <c r="A475" s="26"/>
    </row>
    <row r="476" spans="1:1" x14ac:dyDescent="0.25">
      <c r="A476" s="26"/>
    </row>
    <row r="477" spans="1:1" x14ac:dyDescent="0.25">
      <c r="A477" s="26"/>
    </row>
    <row r="478" spans="1:1" x14ac:dyDescent="0.25">
      <c r="A478" s="26"/>
    </row>
    <row r="479" spans="1:1" x14ac:dyDescent="0.25">
      <c r="A479" s="26"/>
    </row>
    <row r="480" spans="1:1" x14ac:dyDescent="0.25">
      <c r="A480" s="26"/>
    </row>
    <row r="481" spans="1:32" x14ac:dyDescent="0.25">
      <c r="A481" s="26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</row>
    <row r="482" spans="1:32" x14ac:dyDescent="0.25">
      <c r="A482" s="26"/>
      <c r="O482" s="20"/>
      <c r="P482" s="20"/>
      <c r="Q482" s="20"/>
      <c r="R482" s="20"/>
      <c r="S482" s="20"/>
      <c r="T482" s="20"/>
      <c r="U482" s="20"/>
      <c r="V482" s="20"/>
      <c r="W482" s="20"/>
    </row>
    <row r="483" spans="1:32" x14ac:dyDescent="0.25">
      <c r="A483" s="26"/>
    </row>
    <row r="484" spans="1:32" x14ac:dyDescent="0.25">
      <c r="A484" s="26"/>
    </row>
    <row r="485" spans="1:32" x14ac:dyDescent="0.25">
      <c r="A485" s="26"/>
    </row>
    <row r="486" spans="1:32" x14ac:dyDescent="0.25">
      <c r="A486" s="26"/>
    </row>
    <row r="487" spans="1:32" x14ac:dyDescent="0.25">
      <c r="A487" s="26"/>
    </row>
    <row r="488" spans="1:32" x14ac:dyDescent="0.25">
      <c r="A488" s="26"/>
    </row>
    <row r="489" spans="1:32" x14ac:dyDescent="0.25">
      <c r="A489" s="26"/>
    </row>
    <row r="490" spans="1:32" x14ac:dyDescent="0.25">
      <c r="A490" s="26"/>
    </row>
    <row r="491" spans="1:32" x14ac:dyDescent="0.25">
      <c r="A491" s="26"/>
    </row>
    <row r="492" spans="1:32" x14ac:dyDescent="0.25">
      <c r="A492" s="26"/>
    </row>
    <row r="493" spans="1:32" x14ac:dyDescent="0.25">
      <c r="A493" s="26"/>
    </row>
    <row r="494" spans="1:32" x14ac:dyDescent="0.25">
      <c r="A494" s="26"/>
    </row>
    <row r="495" spans="1:32" x14ac:dyDescent="0.25">
      <c r="A495" s="26"/>
    </row>
    <row r="496" spans="1:32" x14ac:dyDescent="0.25">
      <c r="A496" s="26"/>
    </row>
    <row r="497" spans="1:33" x14ac:dyDescent="0.25">
      <c r="A497" s="26"/>
    </row>
    <row r="498" spans="1:33" x14ac:dyDescent="0.25">
      <c r="A498" s="26"/>
    </row>
    <row r="499" spans="1:33" x14ac:dyDescent="0.25">
      <c r="A499" s="26"/>
    </row>
    <row r="500" spans="1:33" x14ac:dyDescent="0.25">
      <c r="A500" s="26"/>
    </row>
    <row r="501" spans="1:33" x14ac:dyDescent="0.25">
      <c r="A501" s="26"/>
    </row>
    <row r="502" spans="1:33" x14ac:dyDescent="0.25">
      <c r="A502" s="26"/>
    </row>
    <row r="503" spans="1:33" x14ac:dyDescent="0.25">
      <c r="A503" s="26"/>
    </row>
    <row r="504" spans="1:33" x14ac:dyDescent="0.25">
      <c r="A504" s="26"/>
    </row>
    <row r="505" spans="1:33" x14ac:dyDescent="0.25">
      <c r="A505" s="26"/>
    </row>
    <row r="506" spans="1:33" x14ac:dyDescent="0.25">
      <c r="A506" s="26"/>
    </row>
    <row r="507" spans="1:33" x14ac:dyDescent="0.25">
      <c r="A507" s="26"/>
    </row>
    <row r="508" spans="1:33" x14ac:dyDescent="0.25">
      <c r="A508" s="26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</row>
    <row r="509" spans="1:33" x14ac:dyDescent="0.25">
      <c r="A509" s="26"/>
      <c r="O509" s="20"/>
      <c r="P509" s="20"/>
      <c r="Q509" s="20"/>
      <c r="R509" s="20"/>
      <c r="S509" s="20"/>
      <c r="T509" s="20"/>
      <c r="U509" s="20"/>
      <c r="V509" s="20"/>
      <c r="W509" s="20"/>
    </row>
    <row r="510" spans="1:33" x14ac:dyDescent="0.25">
      <c r="A510" s="26"/>
    </row>
    <row r="511" spans="1:33" x14ac:dyDescent="0.25">
      <c r="A511" s="26"/>
    </row>
    <row r="512" spans="1:33" x14ac:dyDescent="0.25">
      <c r="A512" s="26"/>
    </row>
    <row r="513" spans="1:1" x14ac:dyDescent="0.25">
      <c r="A513" s="26"/>
    </row>
    <row r="514" spans="1:1" x14ac:dyDescent="0.25">
      <c r="A514" s="26"/>
    </row>
    <row r="515" spans="1:1" x14ac:dyDescent="0.25">
      <c r="A515" s="26"/>
    </row>
    <row r="516" spans="1:1" x14ac:dyDescent="0.25">
      <c r="A516" s="26"/>
    </row>
    <row r="517" spans="1:1" x14ac:dyDescent="0.25">
      <c r="A517" s="26"/>
    </row>
    <row r="518" spans="1:1" x14ac:dyDescent="0.25">
      <c r="A518" s="26"/>
    </row>
    <row r="519" spans="1:1" x14ac:dyDescent="0.25">
      <c r="A519" s="26"/>
    </row>
    <row r="520" spans="1:1" x14ac:dyDescent="0.25">
      <c r="A520" s="26"/>
    </row>
    <row r="521" spans="1:1" x14ac:dyDescent="0.25">
      <c r="A521" s="26"/>
    </row>
    <row r="522" spans="1:1" x14ac:dyDescent="0.25">
      <c r="A522" s="26"/>
    </row>
    <row r="523" spans="1:1" x14ac:dyDescent="0.25">
      <c r="A523" s="26"/>
    </row>
    <row r="524" spans="1:1" x14ac:dyDescent="0.25">
      <c r="A524" s="26"/>
    </row>
    <row r="525" spans="1:1" x14ac:dyDescent="0.25">
      <c r="A525" s="26"/>
    </row>
    <row r="526" spans="1:1" x14ac:dyDescent="0.25">
      <c r="A526" s="26"/>
    </row>
    <row r="527" spans="1:1" x14ac:dyDescent="0.25">
      <c r="A527" s="26"/>
    </row>
    <row r="528" spans="1:1" x14ac:dyDescent="0.25">
      <c r="A528" s="26"/>
    </row>
    <row r="529" spans="1:1" x14ac:dyDescent="0.25">
      <c r="A529" s="26"/>
    </row>
    <row r="530" spans="1:1" x14ac:dyDescent="0.25">
      <c r="A530" s="26"/>
    </row>
    <row r="531" spans="1:1" x14ac:dyDescent="0.25">
      <c r="A531" s="26"/>
    </row>
    <row r="532" spans="1:1" x14ac:dyDescent="0.25">
      <c r="A532" s="26"/>
    </row>
    <row r="533" spans="1:1" x14ac:dyDescent="0.25">
      <c r="A533" s="26"/>
    </row>
    <row r="534" spans="1:1" x14ac:dyDescent="0.25">
      <c r="A534" s="26"/>
    </row>
    <row r="535" spans="1:1" x14ac:dyDescent="0.25">
      <c r="A535" s="26"/>
    </row>
    <row r="536" spans="1:1" x14ac:dyDescent="0.25">
      <c r="A536" s="26"/>
    </row>
    <row r="537" spans="1:1" x14ac:dyDescent="0.25">
      <c r="A537" s="26"/>
    </row>
    <row r="538" spans="1:1" x14ac:dyDescent="0.25">
      <c r="A538" s="26"/>
    </row>
    <row r="539" spans="1:1" x14ac:dyDescent="0.25">
      <c r="A539" s="26"/>
    </row>
    <row r="540" spans="1:1" x14ac:dyDescent="0.25">
      <c r="A540" s="26"/>
    </row>
    <row r="541" spans="1:1" x14ac:dyDescent="0.25">
      <c r="A541" s="26"/>
    </row>
    <row r="542" spans="1:1" x14ac:dyDescent="0.25">
      <c r="A542" s="26"/>
    </row>
    <row r="543" spans="1:1" x14ac:dyDescent="0.25">
      <c r="A543" s="26"/>
    </row>
    <row r="544" spans="1:1" x14ac:dyDescent="0.25">
      <c r="A544" s="26"/>
    </row>
    <row r="545" spans="1:1" x14ac:dyDescent="0.25">
      <c r="A545" s="26"/>
    </row>
    <row r="546" spans="1:1" x14ac:dyDescent="0.25">
      <c r="A546" s="26"/>
    </row>
    <row r="547" spans="1:1" x14ac:dyDescent="0.25">
      <c r="A547" s="26"/>
    </row>
    <row r="548" spans="1:1" x14ac:dyDescent="0.25">
      <c r="A548" s="26"/>
    </row>
    <row r="549" spans="1:1" x14ac:dyDescent="0.25">
      <c r="A549" s="26"/>
    </row>
    <row r="550" spans="1:1" x14ac:dyDescent="0.25">
      <c r="A550" s="26"/>
    </row>
    <row r="551" spans="1:1" x14ac:dyDescent="0.25">
      <c r="A551" s="26"/>
    </row>
    <row r="552" spans="1:1" x14ac:dyDescent="0.25">
      <c r="A552" s="26"/>
    </row>
    <row r="553" spans="1:1" x14ac:dyDescent="0.25">
      <c r="A553" s="26"/>
    </row>
    <row r="554" spans="1:1" x14ac:dyDescent="0.25">
      <c r="A554" s="26"/>
    </row>
    <row r="555" spans="1:1" x14ac:dyDescent="0.25">
      <c r="A555" s="26"/>
    </row>
    <row r="556" spans="1:1" x14ac:dyDescent="0.25">
      <c r="A556" s="26"/>
    </row>
    <row r="557" spans="1:1" x14ac:dyDescent="0.25">
      <c r="A557" s="26"/>
    </row>
    <row r="558" spans="1:1" x14ac:dyDescent="0.25">
      <c r="A558" s="26"/>
    </row>
    <row r="559" spans="1:1" x14ac:dyDescent="0.25">
      <c r="A559" s="26"/>
    </row>
    <row r="560" spans="1:1" x14ac:dyDescent="0.25">
      <c r="A560" s="26"/>
    </row>
    <row r="561" spans="1:1" x14ac:dyDescent="0.25">
      <c r="A561" s="26"/>
    </row>
    <row r="562" spans="1:1" x14ac:dyDescent="0.25">
      <c r="A562" s="26"/>
    </row>
    <row r="563" spans="1:1" x14ac:dyDescent="0.25">
      <c r="A563" s="26"/>
    </row>
    <row r="564" spans="1:1" x14ac:dyDescent="0.25">
      <c r="A564" s="26"/>
    </row>
    <row r="565" spans="1:1" x14ac:dyDescent="0.25">
      <c r="A565" s="26"/>
    </row>
    <row r="566" spans="1:1" x14ac:dyDescent="0.25">
      <c r="A566" s="26"/>
    </row>
    <row r="567" spans="1:1" x14ac:dyDescent="0.25">
      <c r="A567" s="26"/>
    </row>
    <row r="568" spans="1:1" x14ac:dyDescent="0.25">
      <c r="A568" s="26"/>
    </row>
    <row r="569" spans="1:1" x14ac:dyDescent="0.25">
      <c r="A569" s="26"/>
    </row>
    <row r="570" spans="1:1" x14ac:dyDescent="0.25">
      <c r="A570" s="26"/>
    </row>
    <row r="571" spans="1:1" x14ac:dyDescent="0.25">
      <c r="A571" s="26"/>
    </row>
    <row r="572" spans="1:1" x14ac:dyDescent="0.25">
      <c r="A572" s="26"/>
    </row>
    <row r="573" spans="1:1" x14ac:dyDescent="0.25">
      <c r="A573" s="26"/>
    </row>
    <row r="574" spans="1:1" x14ac:dyDescent="0.25">
      <c r="A574" s="26"/>
    </row>
    <row r="575" spans="1:1" x14ac:dyDescent="0.25">
      <c r="A575" s="26"/>
    </row>
    <row r="576" spans="1:1" x14ac:dyDescent="0.25">
      <c r="A576" s="26"/>
    </row>
    <row r="577" spans="1:1" x14ac:dyDescent="0.25">
      <c r="A577" s="26"/>
    </row>
    <row r="578" spans="1:1" x14ac:dyDescent="0.25">
      <c r="A578" s="26"/>
    </row>
    <row r="579" spans="1:1" x14ac:dyDescent="0.25">
      <c r="A579" s="26"/>
    </row>
    <row r="580" spans="1:1" x14ac:dyDescent="0.25">
      <c r="A580" s="26"/>
    </row>
    <row r="581" spans="1:1" x14ac:dyDescent="0.25">
      <c r="A581" s="26"/>
    </row>
    <row r="582" spans="1:1" x14ac:dyDescent="0.25">
      <c r="A582" s="26"/>
    </row>
    <row r="583" spans="1:1" x14ac:dyDescent="0.25">
      <c r="A583" s="26"/>
    </row>
    <row r="584" spans="1:1" x14ac:dyDescent="0.25">
      <c r="A584" s="26"/>
    </row>
    <row r="585" spans="1:1" x14ac:dyDescent="0.25">
      <c r="A585" s="26"/>
    </row>
    <row r="586" spans="1:1" x14ac:dyDescent="0.25">
      <c r="A586" s="26"/>
    </row>
    <row r="587" spans="1:1" x14ac:dyDescent="0.25">
      <c r="A587" s="26"/>
    </row>
    <row r="588" spans="1:1" x14ac:dyDescent="0.25">
      <c r="A588" s="26"/>
    </row>
    <row r="589" spans="1:1" x14ac:dyDescent="0.25">
      <c r="A589" s="26"/>
    </row>
    <row r="590" spans="1:1" x14ac:dyDescent="0.25">
      <c r="A590" s="26"/>
    </row>
    <row r="591" spans="1:1" x14ac:dyDescent="0.25">
      <c r="A591" s="26"/>
    </row>
    <row r="592" spans="1:1" x14ac:dyDescent="0.25">
      <c r="A592" s="26"/>
    </row>
    <row r="593" spans="1:1" x14ac:dyDescent="0.25">
      <c r="A593" s="26"/>
    </row>
    <row r="594" spans="1:1" x14ac:dyDescent="0.25">
      <c r="A594" s="26"/>
    </row>
    <row r="595" spans="1:1" x14ac:dyDescent="0.25">
      <c r="A595" s="26"/>
    </row>
    <row r="596" spans="1:1" x14ac:dyDescent="0.25">
      <c r="A596" s="26"/>
    </row>
    <row r="597" spans="1:1" x14ac:dyDescent="0.25">
      <c r="A597" s="26"/>
    </row>
    <row r="598" spans="1:1" x14ac:dyDescent="0.25">
      <c r="A598" s="26"/>
    </row>
    <row r="599" spans="1:1" x14ac:dyDescent="0.25">
      <c r="A599" s="26"/>
    </row>
    <row r="600" spans="1:1" x14ac:dyDescent="0.25">
      <c r="A600" s="26"/>
    </row>
    <row r="601" spans="1:1" x14ac:dyDescent="0.25">
      <c r="A601" s="26"/>
    </row>
    <row r="602" spans="1:1" x14ac:dyDescent="0.25">
      <c r="A602" s="26"/>
    </row>
    <row r="603" spans="1:1" x14ac:dyDescent="0.25">
      <c r="A603" s="26"/>
    </row>
    <row r="604" spans="1:1" x14ac:dyDescent="0.25">
      <c r="A604" s="26"/>
    </row>
    <row r="605" spans="1:1" x14ac:dyDescent="0.25">
      <c r="A605" s="26"/>
    </row>
    <row r="606" spans="1:1" x14ac:dyDescent="0.25">
      <c r="A606" s="26"/>
    </row>
    <row r="607" spans="1:1" x14ac:dyDescent="0.25">
      <c r="A607" s="26"/>
    </row>
    <row r="608" spans="1:1" x14ac:dyDescent="0.25">
      <c r="A608" s="26"/>
    </row>
    <row r="609" spans="1:1" x14ac:dyDescent="0.25">
      <c r="A609" s="26"/>
    </row>
    <row r="610" spans="1:1" x14ac:dyDescent="0.25">
      <c r="A610" s="26"/>
    </row>
    <row r="611" spans="1:1" x14ac:dyDescent="0.25">
      <c r="A611" s="26"/>
    </row>
    <row r="612" spans="1:1" x14ac:dyDescent="0.25">
      <c r="A612" s="26"/>
    </row>
    <row r="613" spans="1:1" x14ac:dyDescent="0.25">
      <c r="A613" s="26"/>
    </row>
    <row r="614" spans="1:1" x14ac:dyDescent="0.25">
      <c r="A614" s="26"/>
    </row>
    <row r="615" spans="1:1" x14ac:dyDescent="0.25">
      <c r="A615" s="26"/>
    </row>
    <row r="616" spans="1:1" x14ac:dyDescent="0.25">
      <c r="A616" s="26"/>
    </row>
    <row r="617" spans="1:1" x14ac:dyDescent="0.25">
      <c r="A617" s="26"/>
    </row>
    <row r="618" spans="1:1" x14ac:dyDescent="0.25">
      <c r="A618" s="26"/>
    </row>
    <row r="619" spans="1:1" x14ac:dyDescent="0.25">
      <c r="A619" s="26"/>
    </row>
    <row r="620" spans="1:1" x14ac:dyDescent="0.25">
      <c r="A620" s="26"/>
    </row>
    <row r="621" spans="1:1" x14ac:dyDescent="0.25">
      <c r="A621" s="26"/>
    </row>
    <row r="622" spans="1:1" x14ac:dyDescent="0.25">
      <c r="A622" s="26"/>
    </row>
    <row r="623" spans="1:1" x14ac:dyDescent="0.25">
      <c r="A623" s="26"/>
    </row>
    <row r="624" spans="1:1" x14ac:dyDescent="0.25">
      <c r="A624" s="26"/>
    </row>
    <row r="625" spans="1:1" x14ac:dyDescent="0.25">
      <c r="A625" s="26"/>
    </row>
    <row r="626" spans="1:1" x14ac:dyDescent="0.25">
      <c r="A626" s="26"/>
    </row>
    <row r="627" spans="1:1" x14ac:dyDescent="0.25">
      <c r="A627" s="26"/>
    </row>
    <row r="628" spans="1:1" x14ac:dyDescent="0.25">
      <c r="A628" s="26"/>
    </row>
    <row r="629" spans="1:1" x14ac:dyDescent="0.25">
      <c r="A629" s="26"/>
    </row>
    <row r="630" spans="1:1" x14ac:dyDescent="0.25">
      <c r="A630" s="26"/>
    </row>
    <row r="631" spans="1:1" x14ac:dyDescent="0.25">
      <c r="A631" s="26"/>
    </row>
    <row r="632" spans="1:1" x14ac:dyDescent="0.25">
      <c r="A632" s="26"/>
    </row>
    <row r="633" spans="1:1" x14ac:dyDescent="0.25">
      <c r="A633" s="26"/>
    </row>
    <row r="634" spans="1:1" x14ac:dyDescent="0.25">
      <c r="A634" s="26"/>
    </row>
    <row r="635" spans="1:1" x14ac:dyDescent="0.25">
      <c r="A635" s="26"/>
    </row>
    <row r="636" spans="1:1" x14ac:dyDescent="0.25">
      <c r="A636" s="26"/>
    </row>
    <row r="637" spans="1:1" x14ac:dyDescent="0.25">
      <c r="A637" s="26"/>
    </row>
    <row r="638" spans="1:1" x14ac:dyDescent="0.25">
      <c r="A638" s="26"/>
    </row>
    <row r="639" spans="1:1" x14ac:dyDescent="0.25">
      <c r="A639" s="26"/>
    </row>
    <row r="640" spans="1:1" x14ac:dyDescent="0.25">
      <c r="A640" s="26"/>
    </row>
    <row r="641" spans="1:1" x14ac:dyDescent="0.25">
      <c r="A641" s="26"/>
    </row>
    <row r="642" spans="1:1" x14ac:dyDescent="0.25">
      <c r="A642" s="26"/>
    </row>
    <row r="643" spans="1:1" x14ac:dyDescent="0.25">
      <c r="A643" s="26"/>
    </row>
    <row r="644" spans="1:1" x14ac:dyDescent="0.25">
      <c r="A644" s="26"/>
    </row>
    <row r="645" spans="1:1" x14ac:dyDescent="0.25">
      <c r="A645" s="26"/>
    </row>
    <row r="646" spans="1:1" x14ac:dyDescent="0.25">
      <c r="A646" s="26"/>
    </row>
    <row r="647" spans="1:1" x14ac:dyDescent="0.25">
      <c r="A647" s="26"/>
    </row>
    <row r="648" spans="1:1" x14ac:dyDescent="0.25">
      <c r="A648" s="26"/>
    </row>
    <row r="649" spans="1:1" x14ac:dyDescent="0.25">
      <c r="A649" s="26"/>
    </row>
    <row r="650" spans="1:1" x14ac:dyDescent="0.25">
      <c r="A650" s="26"/>
    </row>
    <row r="651" spans="1:1" x14ac:dyDescent="0.25">
      <c r="A651" s="26"/>
    </row>
    <row r="652" spans="1:1" x14ac:dyDescent="0.25">
      <c r="A652" s="26"/>
    </row>
    <row r="653" spans="1:1" x14ac:dyDescent="0.25">
      <c r="A653" s="26"/>
    </row>
    <row r="654" spans="1:1" x14ac:dyDescent="0.25">
      <c r="A654" s="26"/>
    </row>
    <row r="655" spans="1:1" x14ac:dyDescent="0.25">
      <c r="A655" s="26"/>
    </row>
    <row r="656" spans="1:1" x14ac:dyDescent="0.25">
      <c r="A656" s="26"/>
    </row>
    <row r="657" spans="1:1" x14ac:dyDescent="0.25">
      <c r="A657" s="26"/>
    </row>
    <row r="658" spans="1:1" x14ac:dyDescent="0.25">
      <c r="A658" s="26"/>
    </row>
    <row r="659" spans="1:1" x14ac:dyDescent="0.25">
      <c r="A659" s="26"/>
    </row>
    <row r="660" spans="1:1" x14ac:dyDescent="0.25">
      <c r="A660" s="26"/>
    </row>
    <row r="661" spans="1:1" x14ac:dyDescent="0.25">
      <c r="A661" s="26"/>
    </row>
    <row r="662" spans="1:1" x14ac:dyDescent="0.25">
      <c r="A662" s="26"/>
    </row>
    <row r="663" spans="1:1" x14ac:dyDescent="0.25">
      <c r="A663" s="26"/>
    </row>
    <row r="664" spans="1:1" x14ac:dyDescent="0.25">
      <c r="A664" s="26"/>
    </row>
    <row r="665" spans="1:1" x14ac:dyDescent="0.25">
      <c r="A665" s="26"/>
    </row>
    <row r="666" spans="1:1" x14ac:dyDescent="0.25">
      <c r="A666" s="26"/>
    </row>
    <row r="667" spans="1:1" x14ac:dyDescent="0.25">
      <c r="A667" s="26"/>
    </row>
    <row r="668" spans="1:1" x14ac:dyDescent="0.25">
      <c r="A668" s="26"/>
    </row>
    <row r="669" spans="1:1" x14ac:dyDescent="0.25">
      <c r="A669" s="26"/>
    </row>
    <row r="670" spans="1:1" x14ac:dyDescent="0.25">
      <c r="A670" s="26"/>
    </row>
    <row r="671" spans="1:1" x14ac:dyDescent="0.25">
      <c r="A671" s="26"/>
    </row>
    <row r="672" spans="1:1" x14ac:dyDescent="0.25">
      <c r="A672" s="26"/>
    </row>
    <row r="673" spans="1:1" x14ac:dyDescent="0.25">
      <c r="A673" s="26"/>
    </row>
    <row r="674" spans="1:1" x14ac:dyDescent="0.25">
      <c r="A674" s="26"/>
    </row>
    <row r="675" spans="1:1" x14ac:dyDescent="0.25">
      <c r="A675" s="26"/>
    </row>
    <row r="676" spans="1:1" x14ac:dyDescent="0.25">
      <c r="A676" s="26"/>
    </row>
    <row r="677" spans="1:1" x14ac:dyDescent="0.25">
      <c r="A677" s="26"/>
    </row>
    <row r="678" spans="1:1" x14ac:dyDescent="0.25">
      <c r="A678" s="26"/>
    </row>
    <row r="679" spans="1:1" x14ac:dyDescent="0.25">
      <c r="A679" s="26"/>
    </row>
    <row r="680" spans="1:1" x14ac:dyDescent="0.25">
      <c r="A680" s="26"/>
    </row>
    <row r="681" spans="1:1" x14ac:dyDescent="0.25">
      <c r="A681" s="26"/>
    </row>
    <row r="931" spans="1:1" x14ac:dyDescent="0.25">
      <c r="A931" s="26"/>
    </row>
    <row r="932" spans="1:1" x14ac:dyDescent="0.25">
      <c r="A932" s="26"/>
    </row>
    <row r="933" spans="1:1" x14ac:dyDescent="0.25">
      <c r="A933" s="26"/>
    </row>
    <row r="934" spans="1:1" x14ac:dyDescent="0.25">
      <c r="A934" s="26"/>
    </row>
    <row r="935" spans="1:1" x14ac:dyDescent="0.25">
      <c r="A935" s="26"/>
    </row>
    <row r="936" spans="1:1" x14ac:dyDescent="0.25">
      <c r="A936" s="26"/>
    </row>
    <row r="937" spans="1:1" x14ac:dyDescent="0.25">
      <c r="A937" s="26"/>
    </row>
    <row r="938" spans="1:1" x14ac:dyDescent="0.25">
      <c r="A938" s="26"/>
    </row>
    <row r="939" spans="1:1" x14ac:dyDescent="0.25">
      <c r="A939" s="26"/>
    </row>
    <row r="940" spans="1:1" x14ac:dyDescent="0.25">
      <c r="A940" s="26"/>
    </row>
    <row r="941" spans="1:1" x14ac:dyDescent="0.25">
      <c r="A941" s="26"/>
    </row>
    <row r="942" spans="1:1" x14ac:dyDescent="0.25">
      <c r="A942" s="26"/>
    </row>
    <row r="943" spans="1:1" x14ac:dyDescent="0.25">
      <c r="A943" s="26"/>
    </row>
    <row r="944" spans="1:1" x14ac:dyDescent="0.25">
      <c r="A944" s="26"/>
    </row>
    <row r="945" spans="1:1" x14ac:dyDescent="0.25">
      <c r="A945" s="26"/>
    </row>
    <row r="946" spans="1:1" x14ac:dyDescent="0.25">
      <c r="A946" s="26"/>
    </row>
    <row r="947" spans="1:1" x14ac:dyDescent="0.25">
      <c r="A947" s="26"/>
    </row>
    <row r="948" spans="1:1" x14ac:dyDescent="0.25">
      <c r="A948" s="26"/>
    </row>
    <row r="949" spans="1:1" x14ac:dyDescent="0.25">
      <c r="A949" s="26"/>
    </row>
    <row r="950" spans="1:1" x14ac:dyDescent="0.25">
      <c r="A950" s="26"/>
    </row>
    <row r="951" spans="1:1" x14ac:dyDescent="0.25">
      <c r="A951" s="26"/>
    </row>
    <row r="952" spans="1:1" x14ac:dyDescent="0.25">
      <c r="A952" s="26"/>
    </row>
    <row r="953" spans="1:1" x14ac:dyDescent="0.25">
      <c r="A953" s="26"/>
    </row>
    <row r="954" spans="1:1" x14ac:dyDescent="0.25">
      <c r="A954" s="26"/>
    </row>
    <row r="955" spans="1:1" x14ac:dyDescent="0.25">
      <c r="A955" s="26"/>
    </row>
    <row r="956" spans="1:1" x14ac:dyDescent="0.25">
      <c r="A956" s="26"/>
    </row>
    <row r="957" spans="1:1" x14ac:dyDescent="0.25">
      <c r="A957" s="26"/>
    </row>
    <row r="958" spans="1:1" x14ac:dyDescent="0.25">
      <c r="A958" s="26"/>
    </row>
    <row r="959" spans="1:1" x14ac:dyDescent="0.25">
      <c r="A959" s="26"/>
    </row>
    <row r="960" spans="1:1" x14ac:dyDescent="0.25">
      <c r="A960" s="26"/>
    </row>
    <row r="961" spans="1:1" x14ac:dyDescent="0.25">
      <c r="A961" s="26"/>
    </row>
    <row r="962" spans="1:1" x14ac:dyDescent="0.25">
      <c r="A962" s="26"/>
    </row>
    <row r="963" spans="1:1" x14ac:dyDescent="0.25">
      <c r="A963" s="26"/>
    </row>
    <row r="964" spans="1:1" x14ac:dyDescent="0.25">
      <c r="A964" s="26"/>
    </row>
    <row r="965" spans="1:1" x14ac:dyDescent="0.25">
      <c r="A965" s="26"/>
    </row>
    <row r="966" spans="1:1" x14ac:dyDescent="0.25">
      <c r="A966" s="26"/>
    </row>
    <row r="967" spans="1:1" x14ac:dyDescent="0.25">
      <c r="A967" s="26"/>
    </row>
    <row r="968" spans="1:1" x14ac:dyDescent="0.25">
      <c r="A968" s="26"/>
    </row>
    <row r="969" spans="1:1" x14ac:dyDescent="0.25">
      <c r="A969" s="26"/>
    </row>
    <row r="970" spans="1:1" x14ac:dyDescent="0.25">
      <c r="A970" s="26"/>
    </row>
    <row r="971" spans="1:1" x14ac:dyDescent="0.25">
      <c r="A971" s="26"/>
    </row>
    <row r="972" spans="1:1" x14ac:dyDescent="0.25">
      <c r="A972" s="26"/>
    </row>
    <row r="973" spans="1:1" x14ac:dyDescent="0.25">
      <c r="A973" s="26"/>
    </row>
    <row r="974" spans="1:1" x14ac:dyDescent="0.25">
      <c r="A974" s="26"/>
    </row>
    <row r="975" spans="1:1" x14ac:dyDescent="0.25">
      <c r="A975" s="26"/>
    </row>
    <row r="976" spans="1:1" x14ac:dyDescent="0.25">
      <c r="A976" s="26"/>
    </row>
    <row r="977" spans="1:1" x14ac:dyDescent="0.25">
      <c r="A977" s="26"/>
    </row>
    <row r="978" spans="1:1" x14ac:dyDescent="0.25">
      <c r="A978" s="26"/>
    </row>
    <row r="979" spans="1:1" x14ac:dyDescent="0.25">
      <c r="A979" s="26"/>
    </row>
    <row r="980" spans="1:1" x14ac:dyDescent="0.25">
      <c r="A980" s="26"/>
    </row>
    <row r="981" spans="1:1" x14ac:dyDescent="0.25">
      <c r="A981" s="26"/>
    </row>
    <row r="982" spans="1:1" x14ac:dyDescent="0.25">
      <c r="A982" s="26"/>
    </row>
    <row r="983" spans="1:1" x14ac:dyDescent="0.25">
      <c r="A983" s="26"/>
    </row>
    <row r="984" spans="1:1" x14ac:dyDescent="0.25">
      <c r="A984" s="26"/>
    </row>
    <row r="985" spans="1:1" x14ac:dyDescent="0.25">
      <c r="A985" s="26"/>
    </row>
    <row r="986" spans="1:1" x14ac:dyDescent="0.25">
      <c r="A986" s="26"/>
    </row>
    <row r="987" spans="1:1" x14ac:dyDescent="0.25">
      <c r="A987" s="26"/>
    </row>
    <row r="988" spans="1:1" x14ac:dyDescent="0.25">
      <c r="A988" s="26"/>
    </row>
    <row r="989" spans="1:1" x14ac:dyDescent="0.25">
      <c r="A989" s="26"/>
    </row>
    <row r="990" spans="1:1" x14ac:dyDescent="0.25">
      <c r="A990" s="26"/>
    </row>
    <row r="991" spans="1:1" x14ac:dyDescent="0.25">
      <c r="A991" s="26"/>
    </row>
    <row r="992" spans="1:1" x14ac:dyDescent="0.25">
      <c r="A992" s="26"/>
    </row>
    <row r="993" spans="1:1" x14ac:dyDescent="0.25">
      <c r="A993" s="26"/>
    </row>
    <row r="994" spans="1:1" x14ac:dyDescent="0.25">
      <c r="A994" s="26"/>
    </row>
    <row r="995" spans="1:1" x14ac:dyDescent="0.25">
      <c r="A995" s="26"/>
    </row>
    <row r="996" spans="1:1" x14ac:dyDescent="0.25">
      <c r="A996" s="26"/>
    </row>
    <row r="997" spans="1:1" x14ac:dyDescent="0.25">
      <c r="A997" s="26"/>
    </row>
    <row r="998" spans="1:1" x14ac:dyDescent="0.25">
      <c r="A998" s="26"/>
    </row>
    <row r="999" spans="1:1" x14ac:dyDescent="0.25">
      <c r="A999" s="26"/>
    </row>
    <row r="1000" spans="1:1" x14ac:dyDescent="0.25">
      <c r="A1000" s="26"/>
    </row>
    <row r="1001" spans="1:1" x14ac:dyDescent="0.25">
      <c r="A1001" s="26"/>
    </row>
    <row r="1002" spans="1:1" x14ac:dyDescent="0.25">
      <c r="A1002" s="26"/>
    </row>
    <row r="1003" spans="1:1" x14ac:dyDescent="0.25">
      <c r="A1003" s="26"/>
    </row>
    <row r="1004" spans="1:1" x14ac:dyDescent="0.25">
      <c r="A1004" s="26"/>
    </row>
    <row r="1005" spans="1:1" x14ac:dyDescent="0.25">
      <c r="A1005" s="26"/>
    </row>
    <row r="1006" spans="1:1" x14ac:dyDescent="0.25">
      <c r="A1006" s="26"/>
    </row>
    <row r="1007" spans="1:1" x14ac:dyDescent="0.25">
      <c r="A1007" s="26"/>
    </row>
    <row r="1008" spans="1:1" x14ac:dyDescent="0.25">
      <c r="A1008" s="26"/>
    </row>
    <row r="1009" spans="1:1" x14ac:dyDescent="0.25">
      <c r="A1009" s="26"/>
    </row>
    <row r="1010" spans="1:1" x14ac:dyDescent="0.25">
      <c r="A1010" s="26"/>
    </row>
    <row r="1011" spans="1:1" x14ac:dyDescent="0.25">
      <c r="A1011" s="26"/>
    </row>
    <row r="1012" spans="1:1" x14ac:dyDescent="0.25">
      <c r="A1012" s="26"/>
    </row>
    <row r="1013" spans="1:1" x14ac:dyDescent="0.25">
      <c r="A1013" s="26"/>
    </row>
    <row r="1014" spans="1:1" x14ac:dyDescent="0.25">
      <c r="A1014" s="26"/>
    </row>
    <row r="1015" spans="1:1" x14ac:dyDescent="0.25">
      <c r="A1015" s="26"/>
    </row>
    <row r="1016" spans="1:1" x14ac:dyDescent="0.25">
      <c r="A1016" s="26"/>
    </row>
    <row r="1017" spans="1:1" x14ac:dyDescent="0.25">
      <c r="A1017" s="26"/>
    </row>
    <row r="1018" spans="1:1" x14ac:dyDescent="0.25">
      <c r="A1018" s="26"/>
    </row>
    <row r="1019" spans="1:1" x14ac:dyDescent="0.25">
      <c r="A1019" s="26"/>
    </row>
    <row r="1020" spans="1:1" x14ac:dyDescent="0.25">
      <c r="A1020" s="26"/>
    </row>
    <row r="1021" spans="1:1" x14ac:dyDescent="0.25">
      <c r="A1021" s="26"/>
    </row>
    <row r="1022" spans="1:1" x14ac:dyDescent="0.25">
      <c r="A1022" s="26"/>
    </row>
    <row r="1023" spans="1:1" x14ac:dyDescent="0.25">
      <c r="A1023" s="26"/>
    </row>
    <row r="1024" spans="1:1" x14ac:dyDescent="0.25">
      <c r="A1024" s="26"/>
    </row>
    <row r="1025" spans="1:1" x14ac:dyDescent="0.25">
      <c r="A1025" s="26"/>
    </row>
    <row r="1026" spans="1:1" x14ac:dyDescent="0.25">
      <c r="A1026" s="26"/>
    </row>
    <row r="1027" spans="1:1" x14ac:dyDescent="0.25">
      <c r="A1027" s="26"/>
    </row>
    <row r="1028" spans="1:1" x14ac:dyDescent="0.25">
      <c r="A1028" s="26"/>
    </row>
    <row r="1029" spans="1:1" x14ac:dyDescent="0.25">
      <c r="A1029" s="26"/>
    </row>
    <row r="1030" spans="1:1" x14ac:dyDescent="0.25">
      <c r="A1030" s="26"/>
    </row>
    <row r="1031" spans="1:1" x14ac:dyDescent="0.25">
      <c r="A1031" s="26"/>
    </row>
    <row r="1032" spans="1:1" x14ac:dyDescent="0.25">
      <c r="A1032" s="26"/>
    </row>
    <row r="1033" spans="1:1" x14ac:dyDescent="0.25">
      <c r="A1033" s="26"/>
    </row>
    <row r="1034" spans="1:1" x14ac:dyDescent="0.25">
      <c r="A1034" s="26"/>
    </row>
    <row r="1035" spans="1:1" x14ac:dyDescent="0.25">
      <c r="A1035" s="26"/>
    </row>
    <row r="1036" spans="1:1" x14ac:dyDescent="0.25">
      <c r="A1036" s="26"/>
    </row>
    <row r="1037" spans="1:1" x14ac:dyDescent="0.25">
      <c r="A1037" s="26"/>
    </row>
    <row r="1038" spans="1:1" x14ac:dyDescent="0.25">
      <c r="A1038" s="26"/>
    </row>
    <row r="1039" spans="1:1" x14ac:dyDescent="0.25">
      <c r="A1039" s="26"/>
    </row>
    <row r="1040" spans="1:1" x14ac:dyDescent="0.25">
      <c r="A1040" s="26"/>
    </row>
    <row r="1041" spans="1:1" x14ac:dyDescent="0.25">
      <c r="A1041" s="26"/>
    </row>
    <row r="1042" spans="1:1" x14ac:dyDescent="0.25">
      <c r="A1042" s="26"/>
    </row>
    <row r="1043" spans="1:1" x14ac:dyDescent="0.25">
      <c r="A1043" s="26"/>
    </row>
    <row r="1044" spans="1:1" x14ac:dyDescent="0.25">
      <c r="A1044" s="26"/>
    </row>
    <row r="1045" spans="1:1" x14ac:dyDescent="0.25">
      <c r="A1045" s="26"/>
    </row>
    <row r="1046" spans="1:1" x14ac:dyDescent="0.25">
      <c r="A1046" s="26"/>
    </row>
    <row r="1047" spans="1:1" x14ac:dyDescent="0.25">
      <c r="A1047" s="26"/>
    </row>
    <row r="1048" spans="1:1" x14ac:dyDescent="0.25">
      <c r="A1048" s="26"/>
    </row>
    <row r="1049" spans="1:1" x14ac:dyDescent="0.25">
      <c r="A1049" s="26"/>
    </row>
    <row r="1050" spans="1:1" x14ac:dyDescent="0.25">
      <c r="A1050" s="26"/>
    </row>
    <row r="1051" spans="1:1" x14ac:dyDescent="0.25">
      <c r="A1051" s="26"/>
    </row>
    <row r="1052" spans="1:1" x14ac:dyDescent="0.25">
      <c r="A1052" s="26"/>
    </row>
    <row r="1053" spans="1:1" x14ac:dyDescent="0.25">
      <c r="A1053" s="26"/>
    </row>
    <row r="1054" spans="1:1" x14ac:dyDescent="0.25">
      <c r="A1054" s="26"/>
    </row>
    <row r="1055" spans="1:1" x14ac:dyDescent="0.25">
      <c r="A1055" s="26"/>
    </row>
    <row r="1056" spans="1:1" x14ac:dyDescent="0.25">
      <c r="A1056" s="26"/>
    </row>
    <row r="1057" spans="1:1" x14ac:dyDescent="0.25">
      <c r="A1057" s="26"/>
    </row>
    <row r="1058" spans="1:1" x14ac:dyDescent="0.25">
      <c r="A1058" s="26"/>
    </row>
    <row r="1059" spans="1:1" x14ac:dyDescent="0.25">
      <c r="A1059" s="26"/>
    </row>
    <row r="1060" spans="1:1" x14ac:dyDescent="0.25">
      <c r="A1060" s="26"/>
    </row>
    <row r="1061" spans="1:1" x14ac:dyDescent="0.25">
      <c r="A1061" s="26"/>
    </row>
    <row r="1062" spans="1:1" x14ac:dyDescent="0.25">
      <c r="A1062" s="26"/>
    </row>
    <row r="1063" spans="1:1" x14ac:dyDescent="0.25">
      <c r="A1063" s="26"/>
    </row>
    <row r="1064" spans="1:1" x14ac:dyDescent="0.25">
      <c r="A1064" s="26"/>
    </row>
    <row r="1065" spans="1:1" x14ac:dyDescent="0.25">
      <c r="A1065" s="26"/>
    </row>
    <row r="1066" spans="1:1" x14ac:dyDescent="0.25">
      <c r="A1066" s="26"/>
    </row>
    <row r="1067" spans="1:1" x14ac:dyDescent="0.25">
      <c r="A1067" s="26"/>
    </row>
    <row r="1068" spans="1:1" x14ac:dyDescent="0.25">
      <c r="A1068" s="26"/>
    </row>
    <row r="1069" spans="1:1" x14ac:dyDescent="0.25">
      <c r="A1069" s="26"/>
    </row>
    <row r="1070" spans="1:1" x14ac:dyDescent="0.25">
      <c r="A1070" s="26"/>
    </row>
    <row r="1071" spans="1:1" x14ac:dyDescent="0.25">
      <c r="A1071" s="26"/>
    </row>
    <row r="1072" spans="1:1" x14ac:dyDescent="0.25">
      <c r="A1072" s="26"/>
    </row>
    <row r="1073" spans="1:1" x14ac:dyDescent="0.25">
      <c r="A1073" s="26"/>
    </row>
    <row r="1074" spans="1:1" x14ac:dyDescent="0.25">
      <c r="A1074" s="26"/>
    </row>
    <row r="1075" spans="1:1" x14ac:dyDescent="0.25">
      <c r="A1075" s="26"/>
    </row>
    <row r="1076" spans="1:1" x14ac:dyDescent="0.25">
      <c r="A1076" s="26"/>
    </row>
    <row r="1077" spans="1:1" x14ac:dyDescent="0.25">
      <c r="A1077" s="26"/>
    </row>
    <row r="1078" spans="1:1" x14ac:dyDescent="0.25">
      <c r="A1078" s="26"/>
    </row>
    <row r="1079" spans="1:1" x14ac:dyDescent="0.25">
      <c r="A1079" s="26"/>
    </row>
    <row r="1080" spans="1:1" x14ac:dyDescent="0.25">
      <c r="A1080" s="26"/>
    </row>
    <row r="1081" spans="1:1" x14ac:dyDescent="0.25">
      <c r="A1081" s="26"/>
    </row>
    <row r="1082" spans="1:1" x14ac:dyDescent="0.25">
      <c r="A1082" s="26"/>
    </row>
    <row r="1083" spans="1:1" x14ac:dyDescent="0.25">
      <c r="A1083" s="26"/>
    </row>
    <row r="1084" spans="1:1" x14ac:dyDescent="0.25">
      <c r="A1084" s="26"/>
    </row>
    <row r="1085" spans="1:1" x14ac:dyDescent="0.25">
      <c r="A1085" s="26"/>
    </row>
    <row r="1086" spans="1:1" x14ac:dyDescent="0.25">
      <c r="A1086" s="26"/>
    </row>
    <row r="1087" spans="1:1" x14ac:dyDescent="0.25">
      <c r="A1087" s="26"/>
    </row>
    <row r="1088" spans="1:1" x14ac:dyDescent="0.25">
      <c r="A1088" s="26"/>
    </row>
    <row r="1089" spans="1:1" x14ac:dyDescent="0.25">
      <c r="A1089" s="26"/>
    </row>
    <row r="1090" spans="1:1" x14ac:dyDescent="0.25">
      <c r="A1090" s="26"/>
    </row>
    <row r="1091" spans="1:1" x14ac:dyDescent="0.25">
      <c r="A1091" s="26"/>
    </row>
    <row r="1092" spans="1:1" x14ac:dyDescent="0.25">
      <c r="A1092" s="26"/>
    </row>
    <row r="1093" spans="1:1" x14ac:dyDescent="0.25">
      <c r="A1093" s="26"/>
    </row>
    <row r="1094" spans="1:1" x14ac:dyDescent="0.25">
      <c r="A1094" s="26"/>
    </row>
    <row r="1095" spans="1:1" x14ac:dyDescent="0.25">
      <c r="A1095" s="26"/>
    </row>
    <row r="1096" spans="1:1" x14ac:dyDescent="0.25">
      <c r="A1096" s="26"/>
    </row>
    <row r="1097" spans="1:1" x14ac:dyDescent="0.25">
      <c r="A1097" s="26"/>
    </row>
    <row r="1098" spans="1:1" x14ac:dyDescent="0.25">
      <c r="A1098" s="26"/>
    </row>
    <row r="1099" spans="1:1" x14ac:dyDescent="0.25">
      <c r="A1099" s="26"/>
    </row>
    <row r="1100" spans="1:1" x14ac:dyDescent="0.25">
      <c r="A1100" s="26"/>
    </row>
    <row r="1101" spans="1:1" x14ac:dyDescent="0.25">
      <c r="A1101" s="26"/>
    </row>
    <row r="1102" spans="1:1" x14ac:dyDescent="0.25">
      <c r="A1102" s="26"/>
    </row>
    <row r="1103" spans="1:1" x14ac:dyDescent="0.25">
      <c r="A1103" s="26"/>
    </row>
    <row r="1104" spans="1:1" x14ac:dyDescent="0.25">
      <c r="A1104" s="26"/>
    </row>
    <row r="1105" spans="1:1" x14ac:dyDescent="0.25">
      <c r="A1105" s="26"/>
    </row>
    <row r="1106" spans="1:1" x14ac:dyDescent="0.25">
      <c r="A1106" s="26"/>
    </row>
    <row r="1107" spans="1:1" x14ac:dyDescent="0.25">
      <c r="A1107" s="26"/>
    </row>
    <row r="1108" spans="1:1" x14ac:dyDescent="0.25">
      <c r="A1108" s="26"/>
    </row>
    <row r="1109" spans="1:1" x14ac:dyDescent="0.25">
      <c r="A1109" s="26"/>
    </row>
    <row r="1110" spans="1:1" x14ac:dyDescent="0.25">
      <c r="A1110" s="26"/>
    </row>
    <row r="1111" spans="1:1" x14ac:dyDescent="0.25">
      <c r="A1111" s="26"/>
    </row>
    <row r="1112" spans="1:1" x14ac:dyDescent="0.25">
      <c r="A1112" s="26"/>
    </row>
    <row r="1113" spans="1:1" x14ac:dyDescent="0.25">
      <c r="A1113" s="26"/>
    </row>
    <row r="1114" spans="1:1" x14ac:dyDescent="0.25">
      <c r="A1114" s="26"/>
    </row>
    <row r="1115" spans="1:1" x14ac:dyDescent="0.25">
      <c r="A1115" s="26"/>
    </row>
    <row r="1116" spans="1:1" x14ac:dyDescent="0.25">
      <c r="A1116" s="26"/>
    </row>
    <row r="1117" spans="1:1" x14ac:dyDescent="0.25">
      <c r="A1117" s="26"/>
    </row>
    <row r="1118" spans="1:1" x14ac:dyDescent="0.25">
      <c r="A1118" s="26"/>
    </row>
    <row r="1119" spans="1:1" x14ac:dyDescent="0.25">
      <c r="A1119" s="26"/>
    </row>
    <row r="1120" spans="1:1" x14ac:dyDescent="0.25">
      <c r="A1120" s="26"/>
    </row>
    <row r="1121" spans="1:1" x14ac:dyDescent="0.25">
      <c r="A1121" s="26"/>
    </row>
    <row r="1122" spans="1:1" x14ac:dyDescent="0.25">
      <c r="A1122" s="26"/>
    </row>
    <row r="1123" spans="1:1" x14ac:dyDescent="0.25">
      <c r="A1123" s="26"/>
    </row>
    <row r="1124" spans="1:1" x14ac:dyDescent="0.25">
      <c r="A1124" s="26"/>
    </row>
    <row r="1125" spans="1:1" x14ac:dyDescent="0.25">
      <c r="A1125" s="26"/>
    </row>
    <row r="1126" spans="1:1" x14ac:dyDescent="0.25">
      <c r="A1126" s="26"/>
    </row>
    <row r="1127" spans="1:1" x14ac:dyDescent="0.25">
      <c r="A1127" s="26"/>
    </row>
    <row r="1128" spans="1:1" x14ac:dyDescent="0.25">
      <c r="A1128" s="26"/>
    </row>
    <row r="1129" spans="1:1" x14ac:dyDescent="0.25">
      <c r="A1129" s="26"/>
    </row>
    <row r="1130" spans="1:1" x14ac:dyDescent="0.25">
      <c r="A1130" s="26"/>
    </row>
    <row r="1131" spans="1:1" x14ac:dyDescent="0.25">
      <c r="A1131" s="26"/>
    </row>
    <row r="1132" spans="1:1" x14ac:dyDescent="0.25">
      <c r="A1132" s="26"/>
    </row>
    <row r="1133" spans="1:1" x14ac:dyDescent="0.25">
      <c r="A1133" s="26"/>
    </row>
    <row r="1134" spans="1:1" x14ac:dyDescent="0.25">
      <c r="A1134" s="26"/>
    </row>
    <row r="1135" spans="1:1" x14ac:dyDescent="0.25">
      <c r="A1135" s="26"/>
    </row>
    <row r="1136" spans="1:1" x14ac:dyDescent="0.25">
      <c r="A1136" s="26"/>
    </row>
    <row r="1137" spans="1:1" x14ac:dyDescent="0.25">
      <c r="A1137" s="26"/>
    </row>
    <row r="1138" spans="1:1" x14ac:dyDescent="0.25">
      <c r="A1138" s="26"/>
    </row>
    <row r="1139" spans="1:1" x14ac:dyDescent="0.25">
      <c r="A1139" s="26"/>
    </row>
    <row r="1140" spans="1:1" x14ac:dyDescent="0.25">
      <c r="A1140" s="26"/>
    </row>
    <row r="1141" spans="1:1" x14ac:dyDescent="0.25">
      <c r="A1141" s="26"/>
    </row>
    <row r="1142" spans="1:1" x14ac:dyDescent="0.25">
      <c r="A1142" s="26"/>
    </row>
    <row r="1143" spans="1:1" x14ac:dyDescent="0.25">
      <c r="A1143" s="26"/>
    </row>
    <row r="1144" spans="1:1" x14ac:dyDescent="0.25">
      <c r="A1144" s="26"/>
    </row>
    <row r="1145" spans="1:1" x14ac:dyDescent="0.25">
      <c r="A1145" s="26"/>
    </row>
    <row r="1146" spans="1:1" x14ac:dyDescent="0.25">
      <c r="A1146" s="26"/>
    </row>
    <row r="1147" spans="1:1" x14ac:dyDescent="0.25">
      <c r="A1147" s="26"/>
    </row>
    <row r="1148" spans="1:1" x14ac:dyDescent="0.25">
      <c r="A1148" s="26"/>
    </row>
    <row r="1149" spans="1:1" x14ac:dyDescent="0.25">
      <c r="A1149" s="26"/>
    </row>
    <row r="1150" spans="1:1" x14ac:dyDescent="0.25">
      <c r="A1150" s="26"/>
    </row>
    <row r="1151" spans="1:1" x14ac:dyDescent="0.25">
      <c r="A1151" s="26"/>
    </row>
    <row r="1152" spans="1:1" x14ac:dyDescent="0.25">
      <c r="A1152" s="26"/>
    </row>
    <row r="1153" spans="1:1" x14ac:dyDescent="0.25">
      <c r="A1153" s="26"/>
    </row>
    <row r="1154" spans="1:1" x14ac:dyDescent="0.25">
      <c r="A1154" s="26"/>
    </row>
    <row r="1155" spans="1:1" x14ac:dyDescent="0.25">
      <c r="A1155" s="26"/>
    </row>
    <row r="1156" spans="1:1" x14ac:dyDescent="0.25">
      <c r="A1156" s="26"/>
    </row>
    <row r="1157" spans="1:1" x14ac:dyDescent="0.25">
      <c r="A1157" s="26"/>
    </row>
    <row r="1158" spans="1:1" x14ac:dyDescent="0.25">
      <c r="A1158" s="26"/>
    </row>
    <row r="1159" spans="1:1" x14ac:dyDescent="0.25">
      <c r="A1159" s="26"/>
    </row>
    <row r="1160" spans="1:1" x14ac:dyDescent="0.25">
      <c r="A1160" s="26"/>
    </row>
    <row r="1161" spans="1:1" x14ac:dyDescent="0.25">
      <c r="A1161" s="26"/>
    </row>
    <row r="1162" spans="1:1" x14ac:dyDescent="0.25">
      <c r="A1162" s="26"/>
    </row>
    <row r="1163" spans="1:1" x14ac:dyDescent="0.25">
      <c r="A1163" s="26"/>
    </row>
    <row r="1164" spans="1:1" x14ac:dyDescent="0.25">
      <c r="A1164" s="26"/>
    </row>
    <row r="1165" spans="1:1" x14ac:dyDescent="0.25">
      <c r="A1165" s="26"/>
    </row>
    <row r="1166" spans="1:1" x14ac:dyDescent="0.25">
      <c r="A1166" s="26"/>
    </row>
    <row r="1167" spans="1:1" x14ac:dyDescent="0.25">
      <c r="A1167" s="26"/>
    </row>
    <row r="1168" spans="1:1" x14ac:dyDescent="0.25">
      <c r="A1168" s="26"/>
    </row>
    <row r="1169" spans="1:1" x14ac:dyDescent="0.25">
      <c r="A1169" s="26"/>
    </row>
    <row r="1170" spans="1:1" x14ac:dyDescent="0.25">
      <c r="A1170" s="26"/>
    </row>
    <row r="1171" spans="1:1" x14ac:dyDescent="0.25">
      <c r="A1171" s="26"/>
    </row>
    <row r="1172" spans="1:1" x14ac:dyDescent="0.25">
      <c r="A1172" s="26"/>
    </row>
    <row r="1173" spans="1:1" x14ac:dyDescent="0.25">
      <c r="A1173" s="26"/>
    </row>
    <row r="1174" spans="1:1" x14ac:dyDescent="0.25">
      <c r="A1174" s="26"/>
    </row>
    <row r="1175" spans="1:1" x14ac:dyDescent="0.25">
      <c r="A1175" s="26"/>
    </row>
    <row r="1176" spans="1:1" x14ac:dyDescent="0.25">
      <c r="A1176" s="26"/>
    </row>
    <row r="1177" spans="1:1" x14ac:dyDescent="0.25">
      <c r="A1177" s="26"/>
    </row>
    <row r="1178" spans="1:1" x14ac:dyDescent="0.25">
      <c r="A1178" s="26"/>
    </row>
    <row r="1179" spans="1:1" x14ac:dyDescent="0.25">
      <c r="A1179" s="26"/>
    </row>
    <row r="1180" spans="1:1" x14ac:dyDescent="0.25">
      <c r="A1180" s="26"/>
    </row>
    <row r="1181" spans="1:1" x14ac:dyDescent="0.25">
      <c r="A1181" s="26"/>
    </row>
    <row r="1182" spans="1:1" x14ac:dyDescent="0.25">
      <c r="A1182" s="26"/>
    </row>
    <row r="1183" spans="1:1" x14ac:dyDescent="0.25">
      <c r="A1183" s="26"/>
    </row>
    <row r="1184" spans="1:1" x14ac:dyDescent="0.25">
      <c r="A1184" s="26"/>
    </row>
    <row r="1185" spans="1:1" x14ac:dyDescent="0.25">
      <c r="A1185" s="26"/>
    </row>
    <row r="1186" spans="1:1" x14ac:dyDescent="0.25">
      <c r="A1186" s="26"/>
    </row>
    <row r="1187" spans="1:1" x14ac:dyDescent="0.25">
      <c r="A1187" s="26"/>
    </row>
    <row r="1188" spans="1:1" x14ac:dyDescent="0.25">
      <c r="A1188" s="26"/>
    </row>
    <row r="1189" spans="1:1" x14ac:dyDescent="0.25">
      <c r="A1189" s="26"/>
    </row>
    <row r="1190" spans="1:1" x14ac:dyDescent="0.25">
      <c r="A1190" s="26"/>
    </row>
    <row r="1191" spans="1:1" x14ac:dyDescent="0.25">
      <c r="A1191" s="26"/>
    </row>
    <row r="1192" spans="1:1" x14ac:dyDescent="0.25">
      <c r="A1192" s="26"/>
    </row>
    <row r="1193" spans="1:1" x14ac:dyDescent="0.25">
      <c r="A1193" s="26"/>
    </row>
    <row r="1194" spans="1:1" x14ac:dyDescent="0.25">
      <c r="A1194" s="26"/>
    </row>
    <row r="1195" spans="1:1" x14ac:dyDescent="0.25">
      <c r="A1195" s="26"/>
    </row>
    <row r="1196" spans="1:1" x14ac:dyDescent="0.25">
      <c r="A1196" s="26"/>
    </row>
    <row r="1197" spans="1:1" x14ac:dyDescent="0.25">
      <c r="A1197" s="26"/>
    </row>
    <row r="1198" spans="1:1" x14ac:dyDescent="0.25">
      <c r="A1198" s="26"/>
    </row>
    <row r="1199" spans="1:1" x14ac:dyDescent="0.25">
      <c r="A1199" s="26"/>
    </row>
    <row r="1200" spans="1:1" x14ac:dyDescent="0.25">
      <c r="A1200" s="26"/>
    </row>
    <row r="1201" spans="1:1" x14ac:dyDescent="0.25">
      <c r="A1201" s="26"/>
    </row>
    <row r="1202" spans="1:1" x14ac:dyDescent="0.25">
      <c r="A1202" s="26"/>
    </row>
    <row r="1203" spans="1:1" x14ac:dyDescent="0.25">
      <c r="A1203" s="26"/>
    </row>
    <row r="1204" spans="1:1" x14ac:dyDescent="0.25">
      <c r="A1204" s="26"/>
    </row>
    <row r="1205" spans="1:1" x14ac:dyDescent="0.25">
      <c r="A1205" s="26"/>
    </row>
    <row r="1206" spans="1:1" x14ac:dyDescent="0.25">
      <c r="A1206" s="26"/>
    </row>
    <row r="1207" spans="1:1" x14ac:dyDescent="0.25">
      <c r="A1207" s="26"/>
    </row>
    <row r="1208" spans="1:1" x14ac:dyDescent="0.25">
      <c r="A1208" s="26"/>
    </row>
    <row r="1209" spans="1:1" x14ac:dyDescent="0.25">
      <c r="A1209" s="26"/>
    </row>
    <row r="1210" spans="1:1" x14ac:dyDescent="0.25">
      <c r="A1210" s="26"/>
    </row>
    <row r="1211" spans="1:1" x14ac:dyDescent="0.25">
      <c r="A1211" s="26"/>
    </row>
    <row r="1212" spans="1:1" x14ac:dyDescent="0.25">
      <c r="A1212" s="26"/>
    </row>
    <row r="1213" spans="1:1" x14ac:dyDescent="0.25">
      <c r="A1213" s="26"/>
    </row>
    <row r="1214" spans="1:1" x14ac:dyDescent="0.25">
      <c r="A1214" s="26"/>
    </row>
    <row r="1215" spans="1:1" x14ac:dyDescent="0.25">
      <c r="A1215" s="26"/>
    </row>
    <row r="1216" spans="1:1" x14ac:dyDescent="0.25">
      <c r="A1216" s="26"/>
    </row>
    <row r="1217" spans="1:1" x14ac:dyDescent="0.25">
      <c r="A1217" s="26"/>
    </row>
    <row r="1218" spans="1:1" x14ac:dyDescent="0.25">
      <c r="A1218" s="26"/>
    </row>
    <row r="1219" spans="1:1" x14ac:dyDescent="0.25">
      <c r="A1219" s="26"/>
    </row>
    <row r="1220" spans="1:1" x14ac:dyDescent="0.25">
      <c r="A1220" s="26"/>
    </row>
    <row r="1221" spans="1:1" x14ac:dyDescent="0.25">
      <c r="A1221" s="26"/>
    </row>
    <row r="1222" spans="1:1" x14ac:dyDescent="0.25">
      <c r="A1222" s="26"/>
    </row>
    <row r="1223" spans="1:1" x14ac:dyDescent="0.25">
      <c r="A1223" s="26"/>
    </row>
    <row r="1224" spans="1:1" x14ac:dyDescent="0.25">
      <c r="A1224" s="26"/>
    </row>
    <row r="1225" spans="1:1" x14ac:dyDescent="0.25">
      <c r="A1225" s="26"/>
    </row>
    <row r="1226" spans="1:1" x14ac:dyDescent="0.25">
      <c r="A1226" s="26"/>
    </row>
    <row r="1227" spans="1:1" x14ac:dyDescent="0.25">
      <c r="A1227" s="26"/>
    </row>
    <row r="1228" spans="1:1" x14ac:dyDescent="0.25">
      <c r="A1228" s="26"/>
    </row>
    <row r="1229" spans="1:1" x14ac:dyDescent="0.25">
      <c r="A1229" s="26"/>
    </row>
    <row r="1230" spans="1:1" x14ac:dyDescent="0.25">
      <c r="A1230" s="26"/>
    </row>
    <row r="1231" spans="1:1" x14ac:dyDescent="0.25">
      <c r="A1231" s="26"/>
    </row>
    <row r="1232" spans="1:1" x14ac:dyDescent="0.25">
      <c r="A1232" s="26"/>
    </row>
    <row r="1233" spans="1:1" x14ac:dyDescent="0.25">
      <c r="A1233" s="26"/>
    </row>
    <row r="1234" spans="1:1" x14ac:dyDescent="0.25">
      <c r="A1234" s="26"/>
    </row>
    <row r="1235" spans="1:1" x14ac:dyDescent="0.25">
      <c r="A1235" s="26"/>
    </row>
    <row r="1236" spans="1:1" x14ac:dyDescent="0.25">
      <c r="A1236" s="26"/>
    </row>
    <row r="1237" spans="1:1" x14ac:dyDescent="0.25">
      <c r="A1237" s="26"/>
    </row>
    <row r="1238" spans="1:1" x14ac:dyDescent="0.25">
      <c r="A1238" s="26"/>
    </row>
    <row r="1239" spans="1:1" x14ac:dyDescent="0.25">
      <c r="A1239" s="26"/>
    </row>
    <row r="1240" spans="1:1" x14ac:dyDescent="0.25">
      <c r="A1240" s="26"/>
    </row>
    <row r="1241" spans="1:1" x14ac:dyDescent="0.25">
      <c r="A1241" s="26"/>
    </row>
    <row r="1242" spans="1:1" x14ac:dyDescent="0.25">
      <c r="A1242" s="26"/>
    </row>
    <row r="1243" spans="1:1" x14ac:dyDescent="0.25">
      <c r="A1243" s="26"/>
    </row>
    <row r="1244" spans="1:1" x14ac:dyDescent="0.25">
      <c r="A1244" s="26"/>
    </row>
    <row r="1245" spans="1:1" x14ac:dyDescent="0.25">
      <c r="A1245" s="26"/>
    </row>
    <row r="1246" spans="1:1" x14ac:dyDescent="0.25">
      <c r="A1246" s="26"/>
    </row>
    <row r="1247" spans="1:1" x14ac:dyDescent="0.25">
      <c r="A1247" s="26"/>
    </row>
    <row r="1248" spans="1:1" x14ac:dyDescent="0.25">
      <c r="A1248" s="26"/>
    </row>
    <row r="1249" spans="1:1" x14ac:dyDescent="0.25">
      <c r="A1249" s="26"/>
    </row>
    <row r="1250" spans="1:1" x14ac:dyDescent="0.25">
      <c r="A1250" s="26"/>
    </row>
    <row r="1251" spans="1:1" x14ac:dyDescent="0.25">
      <c r="A1251" s="26"/>
    </row>
    <row r="1252" spans="1:1" x14ac:dyDescent="0.25">
      <c r="A1252" s="26"/>
    </row>
    <row r="1253" spans="1:1" x14ac:dyDescent="0.25">
      <c r="A1253" s="26"/>
    </row>
    <row r="1254" spans="1:1" x14ac:dyDescent="0.25">
      <c r="A1254" s="26"/>
    </row>
    <row r="1255" spans="1:1" x14ac:dyDescent="0.25">
      <c r="A1255" s="26"/>
    </row>
    <row r="1256" spans="1:1" x14ac:dyDescent="0.25">
      <c r="A1256" s="26"/>
    </row>
    <row r="1257" spans="1:1" x14ac:dyDescent="0.25">
      <c r="A1257" s="26"/>
    </row>
    <row r="1258" spans="1:1" x14ac:dyDescent="0.25">
      <c r="A1258" s="26"/>
    </row>
    <row r="1259" spans="1:1" x14ac:dyDescent="0.25">
      <c r="A1259" s="26"/>
    </row>
    <row r="1260" spans="1:1" x14ac:dyDescent="0.25">
      <c r="A1260" s="26"/>
    </row>
    <row r="1261" spans="1:1" x14ac:dyDescent="0.25">
      <c r="A1261" s="26"/>
    </row>
    <row r="1262" spans="1:1" x14ac:dyDescent="0.25">
      <c r="A1262" s="26"/>
    </row>
    <row r="1263" spans="1:1" x14ac:dyDescent="0.25">
      <c r="A1263" s="26"/>
    </row>
    <row r="1264" spans="1:1" x14ac:dyDescent="0.25">
      <c r="A1264" s="26"/>
    </row>
    <row r="1265" spans="1:1" x14ac:dyDescent="0.25">
      <c r="A1265" s="26"/>
    </row>
    <row r="1266" spans="1:1" x14ac:dyDescent="0.25">
      <c r="A1266" s="26"/>
    </row>
    <row r="1267" spans="1:1" x14ac:dyDescent="0.25">
      <c r="A1267" s="26"/>
    </row>
    <row r="1268" spans="1:1" x14ac:dyDescent="0.25">
      <c r="A1268" s="26"/>
    </row>
    <row r="1269" spans="1:1" x14ac:dyDescent="0.25">
      <c r="A1269" s="26"/>
    </row>
    <row r="1270" spans="1:1" x14ac:dyDescent="0.25">
      <c r="A1270" s="26"/>
    </row>
    <row r="1271" spans="1:1" x14ac:dyDescent="0.25">
      <c r="A1271" s="26"/>
    </row>
    <row r="1272" spans="1:1" x14ac:dyDescent="0.25">
      <c r="A1272" s="26"/>
    </row>
    <row r="1273" spans="1:1" x14ac:dyDescent="0.25">
      <c r="A1273" s="26"/>
    </row>
    <row r="1274" spans="1:1" x14ac:dyDescent="0.25">
      <c r="A1274" s="26"/>
    </row>
    <row r="1275" spans="1:1" x14ac:dyDescent="0.25">
      <c r="A1275" s="26"/>
    </row>
    <row r="1276" spans="1:1" x14ac:dyDescent="0.25">
      <c r="A1276" s="26"/>
    </row>
    <row r="1277" spans="1:1" x14ac:dyDescent="0.25">
      <c r="A1277" s="26"/>
    </row>
    <row r="1278" spans="1:1" x14ac:dyDescent="0.25">
      <c r="A1278" s="26"/>
    </row>
    <row r="1279" spans="1:1" x14ac:dyDescent="0.25">
      <c r="A1279" s="26"/>
    </row>
    <row r="1280" spans="1:1" x14ac:dyDescent="0.25">
      <c r="A1280" s="26"/>
    </row>
    <row r="1281" spans="1:1" x14ac:dyDescent="0.25">
      <c r="A1281" s="26"/>
    </row>
    <row r="1282" spans="1:1" x14ac:dyDescent="0.25">
      <c r="A1282" s="26"/>
    </row>
    <row r="1283" spans="1:1" x14ac:dyDescent="0.25">
      <c r="A1283" s="26"/>
    </row>
    <row r="1284" spans="1:1" x14ac:dyDescent="0.25">
      <c r="A1284" s="26"/>
    </row>
    <row r="1285" spans="1:1" x14ac:dyDescent="0.25">
      <c r="A1285" s="26"/>
    </row>
    <row r="1286" spans="1:1" x14ac:dyDescent="0.25">
      <c r="A1286" s="26"/>
    </row>
    <row r="1287" spans="1:1" x14ac:dyDescent="0.25">
      <c r="A1287" s="26"/>
    </row>
    <row r="1288" spans="1:1" x14ac:dyDescent="0.25">
      <c r="A1288" s="26"/>
    </row>
    <row r="1289" spans="1:1" x14ac:dyDescent="0.25">
      <c r="A1289" s="26"/>
    </row>
    <row r="1290" spans="1:1" x14ac:dyDescent="0.25">
      <c r="A1290" s="26"/>
    </row>
    <row r="1291" spans="1:1" x14ac:dyDescent="0.25">
      <c r="A1291" s="26"/>
    </row>
    <row r="1292" spans="1:1" x14ac:dyDescent="0.25">
      <c r="A1292" s="26"/>
    </row>
    <row r="1293" spans="1:1" x14ac:dyDescent="0.25">
      <c r="A1293" s="26"/>
    </row>
    <row r="1294" spans="1:1" x14ac:dyDescent="0.25">
      <c r="A1294" s="26"/>
    </row>
    <row r="1295" spans="1:1" x14ac:dyDescent="0.25">
      <c r="A1295" s="26"/>
    </row>
    <row r="1296" spans="1:1" x14ac:dyDescent="0.25">
      <c r="A1296" s="26"/>
    </row>
    <row r="1297" spans="1:1" x14ac:dyDescent="0.25">
      <c r="A1297" s="26"/>
    </row>
    <row r="1298" spans="1:1" x14ac:dyDescent="0.25">
      <c r="A1298" s="26"/>
    </row>
    <row r="1299" spans="1:1" x14ac:dyDescent="0.25">
      <c r="A1299" s="26"/>
    </row>
    <row r="1300" spans="1:1" x14ac:dyDescent="0.25">
      <c r="A1300" s="26"/>
    </row>
    <row r="1301" spans="1:1" x14ac:dyDescent="0.25">
      <c r="A1301" s="26"/>
    </row>
    <row r="1302" spans="1:1" x14ac:dyDescent="0.25">
      <c r="A1302" s="26"/>
    </row>
    <row r="1303" spans="1:1" x14ac:dyDescent="0.25">
      <c r="A1303" s="26"/>
    </row>
    <row r="1304" spans="1:1" x14ac:dyDescent="0.25">
      <c r="A1304" s="26"/>
    </row>
    <row r="1305" spans="1:1" x14ac:dyDescent="0.25">
      <c r="A1305" s="26"/>
    </row>
    <row r="1306" spans="1:1" x14ac:dyDescent="0.25">
      <c r="A1306" s="26"/>
    </row>
    <row r="1307" spans="1:1" x14ac:dyDescent="0.25">
      <c r="A1307" s="26"/>
    </row>
    <row r="1308" spans="1:1" x14ac:dyDescent="0.25">
      <c r="A1308" s="26"/>
    </row>
    <row r="1309" spans="1:1" x14ac:dyDescent="0.25">
      <c r="A1309" s="26"/>
    </row>
    <row r="1310" spans="1:1" x14ac:dyDescent="0.25">
      <c r="A1310" s="26"/>
    </row>
    <row r="1311" spans="1:1" x14ac:dyDescent="0.25">
      <c r="A1311" s="26"/>
    </row>
    <row r="1312" spans="1:1" x14ac:dyDescent="0.25">
      <c r="A1312" s="26"/>
    </row>
    <row r="1313" spans="1:1" x14ac:dyDescent="0.25">
      <c r="A1313" s="26"/>
    </row>
    <row r="1314" spans="1:1" x14ac:dyDescent="0.25">
      <c r="A1314" s="26"/>
    </row>
    <row r="1315" spans="1:1" x14ac:dyDescent="0.25">
      <c r="A1315" s="26"/>
    </row>
    <row r="1316" spans="1:1" x14ac:dyDescent="0.25">
      <c r="A1316" s="26"/>
    </row>
    <row r="1317" spans="1:1" x14ac:dyDescent="0.25">
      <c r="A1317" s="26"/>
    </row>
    <row r="1318" spans="1:1" x14ac:dyDescent="0.25">
      <c r="A1318" s="26"/>
    </row>
    <row r="1319" spans="1:1" x14ac:dyDescent="0.25">
      <c r="A1319" s="26"/>
    </row>
    <row r="1320" spans="1:1" x14ac:dyDescent="0.25">
      <c r="A1320" s="26"/>
    </row>
    <row r="1321" spans="1:1" x14ac:dyDescent="0.25">
      <c r="A1321" s="26"/>
    </row>
    <row r="1322" spans="1:1" x14ac:dyDescent="0.25">
      <c r="A1322" s="26"/>
    </row>
    <row r="1323" spans="1:1" x14ac:dyDescent="0.25">
      <c r="A1323" s="26"/>
    </row>
    <row r="1324" spans="1:1" x14ac:dyDescent="0.25">
      <c r="A1324" s="26"/>
    </row>
    <row r="1325" spans="1:1" x14ac:dyDescent="0.25">
      <c r="A1325" s="26"/>
    </row>
    <row r="1326" spans="1:1" x14ac:dyDescent="0.25">
      <c r="A1326" s="26"/>
    </row>
    <row r="1327" spans="1:1" x14ac:dyDescent="0.25">
      <c r="A1327" s="26"/>
    </row>
    <row r="1328" spans="1:1" x14ac:dyDescent="0.25">
      <c r="A1328" s="26"/>
    </row>
    <row r="1329" spans="1:1" x14ac:dyDescent="0.25">
      <c r="A1329" s="26"/>
    </row>
    <row r="1330" spans="1:1" x14ac:dyDescent="0.25">
      <c r="A1330" s="26"/>
    </row>
    <row r="1331" spans="1:1" x14ac:dyDescent="0.25">
      <c r="A1331" s="26"/>
    </row>
    <row r="1332" spans="1:1" x14ac:dyDescent="0.25">
      <c r="A1332" s="26"/>
    </row>
    <row r="1333" spans="1:1" x14ac:dyDescent="0.25">
      <c r="A1333" s="26"/>
    </row>
    <row r="1334" spans="1:1" x14ac:dyDescent="0.25">
      <c r="A1334" s="26"/>
    </row>
    <row r="1335" spans="1:1" x14ac:dyDescent="0.25">
      <c r="A1335" s="26"/>
    </row>
    <row r="1336" spans="1:1" x14ac:dyDescent="0.25">
      <c r="A1336" s="26"/>
    </row>
    <row r="1337" spans="1:1" x14ac:dyDescent="0.25">
      <c r="A1337" s="26"/>
    </row>
    <row r="1338" spans="1:1" x14ac:dyDescent="0.25">
      <c r="A1338" s="26"/>
    </row>
    <row r="1339" spans="1:1" x14ac:dyDescent="0.25">
      <c r="A1339" s="26"/>
    </row>
    <row r="1340" spans="1:1" x14ac:dyDescent="0.25">
      <c r="A1340" s="26"/>
    </row>
    <row r="1341" spans="1:1" x14ac:dyDescent="0.25">
      <c r="A1341" s="26"/>
    </row>
    <row r="1342" spans="1:1" x14ac:dyDescent="0.25">
      <c r="A1342" s="26"/>
    </row>
    <row r="1343" spans="1:1" x14ac:dyDescent="0.25">
      <c r="A1343" s="26"/>
    </row>
    <row r="1344" spans="1:1" x14ac:dyDescent="0.25">
      <c r="A1344" s="26"/>
    </row>
    <row r="1345" spans="1:1" x14ac:dyDescent="0.25">
      <c r="A1345" s="26"/>
    </row>
    <row r="1346" spans="1:1" x14ac:dyDescent="0.25">
      <c r="A1346" s="26"/>
    </row>
    <row r="1347" spans="1:1" x14ac:dyDescent="0.25">
      <c r="A1347" s="26"/>
    </row>
    <row r="1348" spans="1:1" x14ac:dyDescent="0.25">
      <c r="A1348" s="26"/>
    </row>
    <row r="1349" spans="1:1" x14ac:dyDescent="0.25">
      <c r="A1349" s="26"/>
    </row>
    <row r="1350" spans="1:1" x14ac:dyDescent="0.25">
      <c r="A1350" s="26"/>
    </row>
    <row r="1351" spans="1:1" x14ac:dyDescent="0.25">
      <c r="A1351" s="26"/>
    </row>
    <row r="1352" spans="1:1" x14ac:dyDescent="0.25">
      <c r="A1352" s="26"/>
    </row>
    <row r="1353" spans="1:1" x14ac:dyDescent="0.25">
      <c r="A1353" s="26"/>
    </row>
    <row r="1354" spans="1:1" x14ac:dyDescent="0.25">
      <c r="A1354" s="26"/>
    </row>
    <row r="1355" spans="1:1" x14ac:dyDescent="0.25">
      <c r="A1355" s="26"/>
    </row>
    <row r="1356" spans="1:1" x14ac:dyDescent="0.25">
      <c r="A1356" s="26"/>
    </row>
    <row r="1357" spans="1:1" x14ac:dyDescent="0.25">
      <c r="A1357" s="26"/>
    </row>
    <row r="1358" spans="1:1" x14ac:dyDescent="0.25">
      <c r="A1358" s="26"/>
    </row>
    <row r="1359" spans="1:1" x14ac:dyDescent="0.25">
      <c r="A1359" s="26"/>
    </row>
    <row r="1360" spans="1:1" x14ac:dyDescent="0.25">
      <c r="A1360" s="26"/>
    </row>
    <row r="1361" spans="1:1" x14ac:dyDescent="0.25">
      <c r="A1361" s="26"/>
    </row>
    <row r="1362" spans="1:1" x14ac:dyDescent="0.25">
      <c r="A1362" s="26"/>
    </row>
    <row r="1363" spans="1:1" x14ac:dyDescent="0.25">
      <c r="A1363" s="26"/>
    </row>
    <row r="1364" spans="1:1" x14ac:dyDescent="0.25">
      <c r="A1364" s="26"/>
    </row>
    <row r="1365" spans="1:1" x14ac:dyDescent="0.25">
      <c r="A1365" s="26"/>
    </row>
    <row r="1366" spans="1:1" x14ac:dyDescent="0.25">
      <c r="A1366" s="26"/>
    </row>
    <row r="1367" spans="1:1" x14ac:dyDescent="0.25">
      <c r="A1367" s="26"/>
    </row>
    <row r="1368" spans="1:1" x14ac:dyDescent="0.25">
      <c r="A1368" s="26"/>
    </row>
    <row r="1369" spans="1:1" x14ac:dyDescent="0.25">
      <c r="A1369" s="26"/>
    </row>
    <row r="1370" spans="1:1" x14ac:dyDescent="0.25">
      <c r="A1370" s="26"/>
    </row>
    <row r="1371" spans="1:1" x14ac:dyDescent="0.25">
      <c r="A1371" s="26"/>
    </row>
    <row r="1372" spans="1:1" x14ac:dyDescent="0.25">
      <c r="A1372" s="26"/>
    </row>
    <row r="1373" spans="1:1" x14ac:dyDescent="0.25">
      <c r="A1373" s="26"/>
    </row>
    <row r="1374" spans="1:1" x14ac:dyDescent="0.25">
      <c r="A1374" s="26"/>
    </row>
    <row r="1375" spans="1:1" x14ac:dyDescent="0.25">
      <c r="A1375" s="26"/>
    </row>
    <row r="1376" spans="1:1" x14ac:dyDescent="0.25">
      <c r="A1376" s="26"/>
    </row>
    <row r="1377" spans="1:1" x14ac:dyDescent="0.25">
      <c r="A1377" s="26"/>
    </row>
    <row r="1378" spans="1:1" x14ac:dyDescent="0.25">
      <c r="A1378" s="26"/>
    </row>
    <row r="1379" spans="1:1" x14ac:dyDescent="0.25">
      <c r="A1379" s="26"/>
    </row>
    <row r="1380" spans="1:1" x14ac:dyDescent="0.25">
      <c r="A1380" s="26"/>
    </row>
    <row r="1381" spans="1:1" x14ac:dyDescent="0.25">
      <c r="A1381" s="26"/>
    </row>
    <row r="1382" spans="1:1" x14ac:dyDescent="0.25">
      <c r="A1382" s="26"/>
    </row>
    <row r="1383" spans="1:1" x14ac:dyDescent="0.25">
      <c r="A1383" s="26"/>
    </row>
    <row r="1384" spans="1:1" x14ac:dyDescent="0.25">
      <c r="A1384" s="26"/>
    </row>
    <row r="1385" spans="1:1" x14ac:dyDescent="0.25">
      <c r="A1385" s="26"/>
    </row>
    <row r="1386" spans="1:1" x14ac:dyDescent="0.25">
      <c r="A1386" s="26"/>
    </row>
    <row r="1387" spans="1:1" x14ac:dyDescent="0.25">
      <c r="A1387" s="26"/>
    </row>
    <row r="1388" spans="1:1" x14ac:dyDescent="0.25">
      <c r="A1388" s="26"/>
    </row>
    <row r="1389" spans="1:1" x14ac:dyDescent="0.25">
      <c r="A1389" s="26"/>
    </row>
    <row r="1390" spans="1:1" x14ac:dyDescent="0.25">
      <c r="A1390" s="26"/>
    </row>
    <row r="1391" spans="1:1" x14ac:dyDescent="0.25">
      <c r="A1391" s="26"/>
    </row>
    <row r="1392" spans="1:1" x14ac:dyDescent="0.25">
      <c r="A1392" s="26"/>
    </row>
    <row r="1393" spans="1:1" x14ac:dyDescent="0.25">
      <c r="A1393" s="26"/>
    </row>
    <row r="1394" spans="1:1" x14ac:dyDescent="0.25">
      <c r="A1394" s="26"/>
    </row>
    <row r="1395" spans="1:1" x14ac:dyDescent="0.25">
      <c r="A1395" s="26"/>
    </row>
    <row r="1396" spans="1:1" x14ac:dyDescent="0.25">
      <c r="A1396" s="26"/>
    </row>
    <row r="1397" spans="1:1" x14ac:dyDescent="0.25">
      <c r="A1397" s="26"/>
    </row>
    <row r="1398" spans="1:1" x14ac:dyDescent="0.25">
      <c r="A1398" s="26"/>
    </row>
    <row r="1399" spans="1:1" x14ac:dyDescent="0.25">
      <c r="A1399" s="26"/>
    </row>
    <row r="1400" spans="1:1" x14ac:dyDescent="0.25">
      <c r="A1400" s="26"/>
    </row>
    <row r="1401" spans="1:1" x14ac:dyDescent="0.25">
      <c r="A1401" s="26"/>
    </row>
    <row r="1402" spans="1:1" x14ac:dyDescent="0.25">
      <c r="A1402" s="26"/>
    </row>
    <row r="1403" spans="1:1" x14ac:dyDescent="0.25">
      <c r="A1403" s="26"/>
    </row>
    <row r="1404" spans="1:1" x14ac:dyDescent="0.25">
      <c r="A1404" s="26"/>
    </row>
    <row r="1405" spans="1:1" x14ac:dyDescent="0.25">
      <c r="A1405" s="26"/>
    </row>
    <row r="1406" spans="1:1" x14ac:dyDescent="0.25">
      <c r="A1406" s="26"/>
    </row>
    <row r="1407" spans="1:1" x14ac:dyDescent="0.25">
      <c r="A1407" s="26"/>
    </row>
    <row r="1408" spans="1:1" x14ac:dyDescent="0.25">
      <c r="A1408" s="26"/>
    </row>
    <row r="1409" spans="1:1" x14ac:dyDescent="0.25">
      <c r="A1409" s="26"/>
    </row>
    <row r="1410" spans="1:1" x14ac:dyDescent="0.25">
      <c r="A1410" s="26"/>
    </row>
    <row r="1411" spans="1:1" x14ac:dyDescent="0.25">
      <c r="A1411" s="26"/>
    </row>
    <row r="1412" spans="1:1" x14ac:dyDescent="0.25">
      <c r="A1412" s="26"/>
    </row>
    <row r="1413" spans="1:1" x14ac:dyDescent="0.25">
      <c r="A1413" s="26"/>
    </row>
    <row r="1414" spans="1:1" x14ac:dyDescent="0.25">
      <c r="A1414" s="26"/>
    </row>
    <row r="1415" spans="1:1" x14ac:dyDescent="0.25">
      <c r="A1415" s="26"/>
    </row>
    <row r="1416" spans="1:1" x14ac:dyDescent="0.25">
      <c r="A1416" s="26"/>
    </row>
    <row r="1417" spans="1:1" x14ac:dyDescent="0.25">
      <c r="A1417" s="26"/>
    </row>
    <row r="1418" spans="1:1" x14ac:dyDescent="0.25">
      <c r="A1418" s="26"/>
    </row>
    <row r="1419" spans="1:1" x14ac:dyDescent="0.25">
      <c r="A1419" s="26"/>
    </row>
    <row r="1420" spans="1:1" x14ac:dyDescent="0.25">
      <c r="A1420" s="26"/>
    </row>
    <row r="1421" spans="1:1" x14ac:dyDescent="0.25">
      <c r="A1421" s="26"/>
    </row>
    <row r="1422" spans="1:1" x14ac:dyDescent="0.25">
      <c r="A1422" s="26"/>
    </row>
    <row r="1423" spans="1:1" x14ac:dyDescent="0.25">
      <c r="A1423" s="26"/>
    </row>
    <row r="1424" spans="1:1" x14ac:dyDescent="0.25">
      <c r="A1424" s="26"/>
    </row>
    <row r="1425" spans="1:1" x14ac:dyDescent="0.25">
      <c r="A1425" s="26"/>
    </row>
    <row r="1426" spans="1:1" x14ac:dyDescent="0.25">
      <c r="A1426" s="26"/>
    </row>
    <row r="1427" spans="1:1" x14ac:dyDescent="0.25">
      <c r="A1427" s="26"/>
    </row>
    <row r="1428" spans="1:1" x14ac:dyDescent="0.25">
      <c r="A1428" s="26"/>
    </row>
    <row r="1429" spans="1:1" x14ac:dyDescent="0.25">
      <c r="A1429" s="26"/>
    </row>
    <row r="1430" spans="1:1" x14ac:dyDescent="0.25">
      <c r="A1430" s="26"/>
    </row>
    <row r="1431" spans="1:1" x14ac:dyDescent="0.25">
      <c r="A1431" s="26"/>
    </row>
    <row r="1432" spans="1:1" x14ac:dyDescent="0.25">
      <c r="A1432" s="26"/>
    </row>
    <row r="1433" spans="1:1" x14ac:dyDescent="0.25">
      <c r="A1433" s="26"/>
    </row>
    <row r="1434" spans="1:1" x14ac:dyDescent="0.25">
      <c r="A1434" s="26"/>
    </row>
    <row r="1435" spans="1:1" x14ac:dyDescent="0.25">
      <c r="A1435" s="26"/>
    </row>
    <row r="1436" spans="1:1" x14ac:dyDescent="0.25">
      <c r="A1436" s="26"/>
    </row>
    <row r="1437" spans="1:1" x14ac:dyDescent="0.25">
      <c r="A1437" s="26"/>
    </row>
    <row r="1438" spans="1:1" x14ac:dyDescent="0.25">
      <c r="A1438" s="26"/>
    </row>
    <row r="1439" spans="1:1" x14ac:dyDescent="0.25">
      <c r="A1439" s="26"/>
    </row>
    <row r="1440" spans="1:1" x14ac:dyDescent="0.25">
      <c r="A1440" s="26"/>
    </row>
    <row r="1441" spans="1:1" x14ac:dyDescent="0.25">
      <c r="A1441" s="26"/>
    </row>
    <row r="1442" spans="1:1" x14ac:dyDescent="0.25">
      <c r="A1442" s="26"/>
    </row>
    <row r="1443" spans="1:1" x14ac:dyDescent="0.25">
      <c r="A1443" s="26"/>
    </row>
    <row r="1444" spans="1:1" x14ac:dyDescent="0.25">
      <c r="A1444" s="26"/>
    </row>
    <row r="1445" spans="1:1" x14ac:dyDescent="0.25">
      <c r="A1445" s="26"/>
    </row>
    <row r="1446" spans="1:1" x14ac:dyDescent="0.25">
      <c r="A1446" s="26"/>
    </row>
    <row r="1447" spans="1:1" x14ac:dyDescent="0.25">
      <c r="A1447" s="26"/>
    </row>
    <row r="1448" spans="1:1" x14ac:dyDescent="0.25">
      <c r="A1448" s="26"/>
    </row>
    <row r="1449" spans="1:1" x14ac:dyDescent="0.25">
      <c r="A1449" s="26"/>
    </row>
    <row r="1450" spans="1:1" x14ac:dyDescent="0.25">
      <c r="A1450" s="26"/>
    </row>
    <row r="1451" spans="1:1" x14ac:dyDescent="0.25">
      <c r="A1451" s="26"/>
    </row>
    <row r="1452" spans="1:1" x14ac:dyDescent="0.25">
      <c r="A1452" s="26"/>
    </row>
    <row r="1453" spans="1:1" x14ac:dyDescent="0.25">
      <c r="A1453" s="26"/>
    </row>
    <row r="1454" spans="1:1" x14ac:dyDescent="0.25">
      <c r="A1454" s="26"/>
    </row>
    <row r="1455" spans="1:1" x14ac:dyDescent="0.25">
      <c r="A1455" s="26"/>
    </row>
    <row r="1456" spans="1:1" x14ac:dyDescent="0.25">
      <c r="A1456" s="26"/>
    </row>
    <row r="1457" spans="1:1" x14ac:dyDescent="0.25">
      <c r="A1457" s="26"/>
    </row>
    <row r="1458" spans="1:1" x14ac:dyDescent="0.25">
      <c r="A1458" s="26"/>
    </row>
    <row r="1459" spans="1:1" x14ac:dyDescent="0.25">
      <c r="A1459" s="26"/>
    </row>
    <row r="1460" spans="1:1" x14ac:dyDescent="0.25">
      <c r="A1460" s="26"/>
    </row>
    <row r="1461" spans="1:1" x14ac:dyDescent="0.25">
      <c r="A1461" s="26"/>
    </row>
    <row r="1462" spans="1:1" x14ac:dyDescent="0.25">
      <c r="A1462" s="26"/>
    </row>
    <row r="1463" spans="1:1" x14ac:dyDescent="0.25">
      <c r="A1463" s="26"/>
    </row>
    <row r="1464" spans="1:1" x14ac:dyDescent="0.25">
      <c r="A1464" s="26"/>
    </row>
    <row r="1465" spans="1:1" x14ac:dyDescent="0.25">
      <c r="A1465" s="26"/>
    </row>
    <row r="1466" spans="1:1" x14ac:dyDescent="0.25">
      <c r="A1466" s="26"/>
    </row>
    <row r="1467" spans="1:1" x14ac:dyDescent="0.25">
      <c r="A1467" s="26"/>
    </row>
    <row r="1468" spans="1:1" x14ac:dyDescent="0.25">
      <c r="A1468" s="26"/>
    </row>
    <row r="1469" spans="1:1" x14ac:dyDescent="0.25">
      <c r="A1469" s="26"/>
    </row>
    <row r="1470" spans="1:1" x14ac:dyDescent="0.25">
      <c r="A1470" s="26"/>
    </row>
    <row r="1471" spans="1:1" x14ac:dyDescent="0.25">
      <c r="A1471" s="26"/>
    </row>
    <row r="1472" spans="1:1" x14ac:dyDescent="0.25">
      <c r="A1472" s="26"/>
    </row>
    <row r="1473" spans="1:1" x14ac:dyDescent="0.25">
      <c r="A1473" s="26"/>
    </row>
    <row r="1474" spans="1:1" x14ac:dyDescent="0.25">
      <c r="A1474" s="26"/>
    </row>
    <row r="1475" spans="1:1" x14ac:dyDescent="0.25">
      <c r="A1475" s="26"/>
    </row>
    <row r="1476" spans="1:1" x14ac:dyDescent="0.25">
      <c r="A1476" s="26"/>
    </row>
    <row r="1477" spans="1:1" x14ac:dyDescent="0.25">
      <c r="A1477" s="26"/>
    </row>
    <row r="1478" spans="1:1" x14ac:dyDescent="0.25">
      <c r="A1478" s="26"/>
    </row>
    <row r="1479" spans="1:1" x14ac:dyDescent="0.25">
      <c r="A1479" s="26"/>
    </row>
    <row r="1480" spans="1:1" x14ac:dyDescent="0.25">
      <c r="A1480" s="26"/>
    </row>
    <row r="1481" spans="1:1" x14ac:dyDescent="0.25">
      <c r="A1481" s="26"/>
    </row>
    <row r="1482" spans="1:1" x14ac:dyDescent="0.25">
      <c r="A1482" s="26"/>
    </row>
    <row r="1483" spans="1:1" x14ac:dyDescent="0.25">
      <c r="A1483" s="26"/>
    </row>
    <row r="1484" spans="1:1" x14ac:dyDescent="0.25">
      <c r="A1484" s="26"/>
    </row>
    <row r="1485" spans="1:1" x14ac:dyDescent="0.25">
      <c r="A1485" s="26"/>
    </row>
    <row r="1486" spans="1:1" x14ac:dyDescent="0.25">
      <c r="A1486" s="26"/>
    </row>
    <row r="1487" spans="1:1" x14ac:dyDescent="0.25">
      <c r="A1487" s="26"/>
    </row>
    <row r="1488" spans="1:1" x14ac:dyDescent="0.25">
      <c r="A1488" s="26"/>
    </row>
    <row r="1489" spans="1:1" x14ac:dyDescent="0.25">
      <c r="A1489" s="26"/>
    </row>
    <row r="1490" spans="1:1" x14ac:dyDescent="0.25">
      <c r="A1490" s="26"/>
    </row>
    <row r="1491" spans="1:1" x14ac:dyDescent="0.25">
      <c r="A1491" s="26"/>
    </row>
    <row r="1492" spans="1:1" x14ac:dyDescent="0.25">
      <c r="A1492" s="26"/>
    </row>
    <row r="1493" spans="1:1" x14ac:dyDescent="0.25">
      <c r="A1493" s="26"/>
    </row>
    <row r="1494" spans="1:1" x14ac:dyDescent="0.25">
      <c r="A1494" s="26"/>
    </row>
    <row r="1495" spans="1:1" x14ac:dyDescent="0.25">
      <c r="A1495" s="26"/>
    </row>
    <row r="1496" spans="1:1" x14ac:dyDescent="0.25">
      <c r="A1496" s="26"/>
    </row>
    <row r="1497" spans="1:1" x14ac:dyDescent="0.25">
      <c r="A1497" s="26"/>
    </row>
    <row r="1498" spans="1:1" x14ac:dyDescent="0.25">
      <c r="A1498" s="26"/>
    </row>
    <row r="1499" spans="1:1" x14ac:dyDescent="0.25">
      <c r="A1499" s="26"/>
    </row>
    <row r="1500" spans="1:1" x14ac:dyDescent="0.25">
      <c r="A1500" s="26"/>
    </row>
    <row r="1501" spans="1:1" x14ac:dyDescent="0.25">
      <c r="A1501" s="26"/>
    </row>
    <row r="1502" spans="1:1" x14ac:dyDescent="0.25">
      <c r="A1502" s="26"/>
    </row>
    <row r="1503" spans="1:1" x14ac:dyDescent="0.25">
      <c r="A1503" s="26"/>
    </row>
    <row r="1504" spans="1:1" x14ac:dyDescent="0.25">
      <c r="A1504" s="26"/>
    </row>
    <row r="1505" spans="1:1" x14ac:dyDescent="0.25">
      <c r="A1505" s="26"/>
    </row>
    <row r="1506" spans="1:1" x14ac:dyDescent="0.25">
      <c r="A1506" s="26"/>
    </row>
    <row r="1507" spans="1:1" x14ac:dyDescent="0.25">
      <c r="A1507" s="26"/>
    </row>
    <row r="1508" spans="1:1" x14ac:dyDescent="0.25">
      <c r="A1508" s="26"/>
    </row>
    <row r="1509" spans="1:1" x14ac:dyDescent="0.25">
      <c r="A1509" s="26"/>
    </row>
    <row r="1510" spans="1:1" x14ac:dyDescent="0.25">
      <c r="A1510" s="26"/>
    </row>
    <row r="1511" spans="1:1" x14ac:dyDescent="0.25">
      <c r="A1511" s="26"/>
    </row>
    <row r="1512" spans="1:1" x14ac:dyDescent="0.25">
      <c r="A1512" s="26"/>
    </row>
    <row r="1513" spans="1:1" x14ac:dyDescent="0.25">
      <c r="A1513" s="26"/>
    </row>
    <row r="1514" spans="1:1" x14ac:dyDescent="0.25">
      <c r="A1514" s="26"/>
    </row>
    <row r="1515" spans="1:1" x14ac:dyDescent="0.25">
      <c r="A1515" s="26"/>
    </row>
    <row r="1516" spans="1:1" x14ac:dyDescent="0.25">
      <c r="A1516" s="26"/>
    </row>
    <row r="1517" spans="1:1" x14ac:dyDescent="0.25">
      <c r="A1517" s="26"/>
    </row>
    <row r="1518" spans="1:1" x14ac:dyDescent="0.25">
      <c r="A1518" s="26"/>
    </row>
    <row r="1519" spans="1:1" x14ac:dyDescent="0.25">
      <c r="A1519" s="26"/>
    </row>
    <row r="1520" spans="1:1" x14ac:dyDescent="0.25">
      <c r="A1520" s="26"/>
    </row>
    <row r="1521" spans="1:1" x14ac:dyDescent="0.25">
      <c r="A1521" s="26"/>
    </row>
    <row r="1522" spans="1:1" x14ac:dyDescent="0.25">
      <c r="A1522" s="26"/>
    </row>
    <row r="1523" spans="1:1" x14ac:dyDescent="0.25">
      <c r="A1523" s="26"/>
    </row>
    <row r="1524" spans="1:1" x14ac:dyDescent="0.25">
      <c r="A1524" s="26"/>
    </row>
    <row r="1525" spans="1:1" x14ac:dyDescent="0.25">
      <c r="A1525" s="26"/>
    </row>
    <row r="1526" spans="1:1" x14ac:dyDescent="0.25">
      <c r="A1526" s="26"/>
    </row>
    <row r="1527" spans="1:1" x14ac:dyDescent="0.25">
      <c r="A1527" s="26"/>
    </row>
    <row r="1528" spans="1:1" x14ac:dyDescent="0.25">
      <c r="A1528" s="26"/>
    </row>
    <row r="1529" spans="1:1" x14ac:dyDescent="0.25">
      <c r="A1529" s="26"/>
    </row>
    <row r="1530" spans="1:1" x14ac:dyDescent="0.25">
      <c r="A1530" s="26"/>
    </row>
    <row r="1531" spans="1:1" x14ac:dyDescent="0.25">
      <c r="A1531" s="26"/>
    </row>
    <row r="1532" spans="1:1" x14ac:dyDescent="0.25">
      <c r="A1532" s="26"/>
    </row>
    <row r="1533" spans="1:1" x14ac:dyDescent="0.25">
      <c r="A1533" s="26"/>
    </row>
    <row r="1534" spans="1:1" x14ac:dyDescent="0.25">
      <c r="A1534" s="26"/>
    </row>
    <row r="1535" spans="1:1" x14ac:dyDescent="0.25">
      <c r="A1535" s="26"/>
    </row>
    <row r="1536" spans="1:1" x14ac:dyDescent="0.25">
      <c r="A1536" s="26"/>
    </row>
    <row r="1537" spans="1:1" x14ac:dyDescent="0.25">
      <c r="A1537" s="26"/>
    </row>
    <row r="1538" spans="1:1" x14ac:dyDescent="0.25">
      <c r="A1538" s="26"/>
    </row>
    <row r="1539" spans="1:1" x14ac:dyDescent="0.25">
      <c r="A1539" s="26"/>
    </row>
    <row r="1540" spans="1:1" x14ac:dyDescent="0.25">
      <c r="A1540" s="26"/>
    </row>
    <row r="1541" spans="1:1" x14ac:dyDescent="0.25">
      <c r="A1541" s="26"/>
    </row>
    <row r="1542" spans="1:1" x14ac:dyDescent="0.25">
      <c r="A1542" s="26"/>
    </row>
    <row r="1543" spans="1:1" x14ac:dyDescent="0.25">
      <c r="A1543" s="26"/>
    </row>
    <row r="1544" spans="1:1" x14ac:dyDescent="0.25">
      <c r="A1544" s="26"/>
    </row>
    <row r="1545" spans="1:1" x14ac:dyDescent="0.25">
      <c r="A1545" s="26"/>
    </row>
    <row r="1546" spans="1:1" x14ac:dyDescent="0.25">
      <c r="A1546" s="26"/>
    </row>
    <row r="1547" spans="1:1" x14ac:dyDescent="0.25">
      <c r="A1547" s="26"/>
    </row>
    <row r="1548" spans="1:1" x14ac:dyDescent="0.25">
      <c r="A1548" s="26"/>
    </row>
    <row r="1549" spans="1:1" x14ac:dyDescent="0.25">
      <c r="A1549" s="26"/>
    </row>
    <row r="1550" spans="1:1" x14ac:dyDescent="0.25">
      <c r="A1550" s="26"/>
    </row>
    <row r="1551" spans="1:1" x14ac:dyDescent="0.25">
      <c r="A1551" s="26"/>
    </row>
    <row r="1552" spans="1:1" x14ac:dyDescent="0.25">
      <c r="A1552" s="26"/>
    </row>
    <row r="1553" spans="1:1" x14ac:dyDescent="0.25">
      <c r="A1553" s="26"/>
    </row>
    <row r="1554" spans="1:1" x14ac:dyDescent="0.25">
      <c r="A1554" s="26"/>
    </row>
    <row r="1555" spans="1:1" x14ac:dyDescent="0.25">
      <c r="A1555" s="26"/>
    </row>
    <row r="1556" spans="1:1" x14ac:dyDescent="0.25">
      <c r="A1556" s="26"/>
    </row>
    <row r="1557" spans="1:1" x14ac:dyDescent="0.25">
      <c r="A1557" s="26"/>
    </row>
    <row r="1558" spans="1:1" x14ac:dyDescent="0.25">
      <c r="A1558" s="26"/>
    </row>
    <row r="1559" spans="1:1" x14ac:dyDescent="0.25">
      <c r="A1559" s="26"/>
    </row>
    <row r="1560" spans="1:1" x14ac:dyDescent="0.25">
      <c r="A1560" s="26"/>
    </row>
    <row r="1561" spans="1:1" x14ac:dyDescent="0.25">
      <c r="A1561" s="26"/>
    </row>
    <row r="1562" spans="1:1" x14ac:dyDescent="0.25">
      <c r="A1562" s="26"/>
    </row>
    <row r="1563" spans="1:1" x14ac:dyDescent="0.25">
      <c r="A1563" s="26"/>
    </row>
    <row r="1564" spans="1:1" x14ac:dyDescent="0.25">
      <c r="A1564" s="26"/>
    </row>
    <row r="1565" spans="1:1" x14ac:dyDescent="0.25">
      <c r="A1565" s="26"/>
    </row>
    <row r="1566" spans="1:1" x14ac:dyDescent="0.25">
      <c r="A1566" s="26"/>
    </row>
    <row r="1567" spans="1:1" x14ac:dyDescent="0.25">
      <c r="A1567" s="26"/>
    </row>
    <row r="1568" spans="1:1" x14ac:dyDescent="0.25">
      <c r="A1568" s="26"/>
    </row>
    <row r="1569" spans="1:1" x14ac:dyDescent="0.25">
      <c r="A1569" s="26"/>
    </row>
    <row r="1570" spans="1:1" x14ac:dyDescent="0.25">
      <c r="A1570" s="26"/>
    </row>
    <row r="1571" spans="1:1" x14ac:dyDescent="0.25">
      <c r="A1571" s="26"/>
    </row>
    <row r="1572" spans="1:1" x14ac:dyDescent="0.25">
      <c r="A1572" s="26"/>
    </row>
    <row r="1573" spans="1:1" x14ac:dyDescent="0.25">
      <c r="A1573" s="26"/>
    </row>
    <row r="1574" spans="1:1" x14ac:dyDescent="0.25">
      <c r="A1574" s="26"/>
    </row>
    <row r="1575" spans="1:1" x14ac:dyDescent="0.25">
      <c r="A1575" s="26"/>
    </row>
    <row r="1576" spans="1:1" x14ac:dyDescent="0.25">
      <c r="A1576" s="26"/>
    </row>
    <row r="1577" spans="1:1" x14ac:dyDescent="0.25">
      <c r="A1577" s="26"/>
    </row>
    <row r="1578" spans="1:1" x14ac:dyDescent="0.25">
      <c r="A1578" s="26"/>
    </row>
    <row r="1579" spans="1:1" x14ac:dyDescent="0.25">
      <c r="A1579" s="26"/>
    </row>
    <row r="1580" spans="1:1" x14ac:dyDescent="0.25">
      <c r="A1580" s="26"/>
    </row>
    <row r="1581" spans="1:1" x14ac:dyDescent="0.25">
      <c r="A1581" s="26"/>
    </row>
    <row r="1582" spans="1:1" x14ac:dyDescent="0.25">
      <c r="A1582" s="26"/>
    </row>
    <row r="1583" spans="1:1" x14ac:dyDescent="0.25">
      <c r="A1583" s="26"/>
    </row>
    <row r="1584" spans="1:1" x14ac:dyDescent="0.25">
      <c r="A1584" s="26"/>
    </row>
    <row r="1585" spans="1:1" x14ac:dyDescent="0.25">
      <c r="A1585" s="26"/>
    </row>
    <row r="1586" spans="1:1" x14ac:dyDescent="0.25">
      <c r="A1586" s="26"/>
    </row>
    <row r="1587" spans="1:1" x14ac:dyDescent="0.25">
      <c r="A1587" s="26"/>
    </row>
    <row r="1588" spans="1:1" x14ac:dyDescent="0.25">
      <c r="A1588" s="26"/>
    </row>
    <row r="1589" spans="1:1" x14ac:dyDescent="0.25">
      <c r="A1589" s="26"/>
    </row>
    <row r="1590" spans="1:1" x14ac:dyDescent="0.25">
      <c r="A1590" s="26"/>
    </row>
    <row r="1591" spans="1:1" x14ac:dyDescent="0.25">
      <c r="A1591" s="26"/>
    </row>
    <row r="1592" spans="1:1" x14ac:dyDescent="0.25">
      <c r="A1592" s="26"/>
    </row>
    <row r="1593" spans="1:1" x14ac:dyDescent="0.25">
      <c r="A1593" s="26"/>
    </row>
    <row r="1594" spans="1:1" x14ac:dyDescent="0.25">
      <c r="A1594" s="26"/>
    </row>
    <row r="1595" spans="1:1" x14ac:dyDescent="0.25">
      <c r="A1595" s="26"/>
    </row>
    <row r="1596" spans="1:1" x14ac:dyDescent="0.25">
      <c r="A1596" s="26"/>
    </row>
    <row r="1597" spans="1:1" x14ac:dyDescent="0.25">
      <c r="A1597" s="26"/>
    </row>
    <row r="1598" spans="1:1" x14ac:dyDescent="0.25">
      <c r="A1598" s="26"/>
    </row>
    <row r="1599" spans="1:1" x14ac:dyDescent="0.25">
      <c r="A1599" s="26"/>
    </row>
    <row r="1600" spans="1:1" x14ac:dyDescent="0.25">
      <c r="A1600" s="26"/>
    </row>
    <row r="1601" spans="1:1" x14ac:dyDescent="0.25">
      <c r="A1601" s="26"/>
    </row>
    <row r="1602" spans="1:1" x14ac:dyDescent="0.25">
      <c r="A1602" s="26"/>
    </row>
    <row r="1603" spans="1:1" x14ac:dyDescent="0.25">
      <c r="A1603" s="26"/>
    </row>
    <row r="1604" spans="1:1" x14ac:dyDescent="0.25">
      <c r="A1604" s="26"/>
    </row>
    <row r="1605" spans="1:1" x14ac:dyDescent="0.25">
      <c r="A1605" s="26"/>
    </row>
    <row r="1606" spans="1:1" x14ac:dyDescent="0.25">
      <c r="A1606" s="26"/>
    </row>
    <row r="1607" spans="1:1" x14ac:dyDescent="0.25">
      <c r="A1607" s="26"/>
    </row>
    <row r="1608" spans="1:1" x14ac:dyDescent="0.25">
      <c r="A1608" s="26"/>
    </row>
    <row r="1609" spans="1:1" x14ac:dyDescent="0.25">
      <c r="A1609" s="26"/>
    </row>
    <row r="1610" spans="1:1" x14ac:dyDescent="0.25">
      <c r="A1610" s="26"/>
    </row>
    <row r="1611" spans="1:1" x14ac:dyDescent="0.25">
      <c r="A1611" s="26"/>
    </row>
    <row r="1612" spans="1:1" x14ac:dyDescent="0.25">
      <c r="A1612" s="26"/>
    </row>
    <row r="1613" spans="1:1" x14ac:dyDescent="0.25">
      <c r="A1613" s="26"/>
    </row>
    <row r="1614" spans="1:1" x14ac:dyDescent="0.25">
      <c r="A1614" s="26"/>
    </row>
    <row r="1615" spans="1:1" x14ac:dyDescent="0.25">
      <c r="A1615" s="26"/>
    </row>
    <row r="1616" spans="1:1" x14ac:dyDescent="0.25">
      <c r="A1616" s="26"/>
    </row>
    <row r="1617" spans="1:1" x14ac:dyDescent="0.25">
      <c r="A1617" s="26"/>
    </row>
    <row r="1618" spans="1:1" x14ac:dyDescent="0.25">
      <c r="A1618" s="26"/>
    </row>
    <row r="1619" spans="1:1" x14ac:dyDescent="0.25">
      <c r="A1619" s="26"/>
    </row>
    <row r="1620" spans="1:1" x14ac:dyDescent="0.25">
      <c r="A1620" s="26"/>
    </row>
    <row r="1621" spans="1:1" x14ac:dyDescent="0.25">
      <c r="A1621" s="26"/>
    </row>
    <row r="1622" spans="1:1" x14ac:dyDescent="0.25">
      <c r="A1622" s="26"/>
    </row>
    <row r="1623" spans="1:1" x14ac:dyDescent="0.25">
      <c r="A1623" s="26"/>
    </row>
    <row r="1624" spans="1:1" x14ac:dyDescent="0.25">
      <c r="A1624" s="26"/>
    </row>
    <row r="1625" spans="1:1" x14ac:dyDescent="0.25">
      <c r="A1625" s="26"/>
    </row>
    <row r="1626" spans="1:1" x14ac:dyDescent="0.25">
      <c r="A1626" s="26"/>
    </row>
    <row r="1627" spans="1:1" x14ac:dyDescent="0.25">
      <c r="A1627" s="26"/>
    </row>
    <row r="1628" spans="1:1" x14ac:dyDescent="0.25">
      <c r="A1628" s="26"/>
    </row>
    <row r="1629" spans="1:1" x14ac:dyDescent="0.25">
      <c r="A1629" s="26"/>
    </row>
    <row r="1630" spans="1:1" x14ac:dyDescent="0.25">
      <c r="A1630" s="26"/>
    </row>
    <row r="1631" spans="1:1" x14ac:dyDescent="0.25">
      <c r="A1631" s="26"/>
    </row>
    <row r="1632" spans="1:1" x14ac:dyDescent="0.25">
      <c r="A1632" s="26"/>
    </row>
    <row r="1633" spans="1:1" x14ac:dyDescent="0.25">
      <c r="A1633" s="26"/>
    </row>
    <row r="1634" spans="1:1" x14ac:dyDescent="0.25">
      <c r="A1634" s="26"/>
    </row>
    <row r="1635" spans="1:1" x14ac:dyDescent="0.25">
      <c r="A1635" s="26"/>
    </row>
    <row r="1636" spans="1:1" x14ac:dyDescent="0.25">
      <c r="A1636" s="26"/>
    </row>
    <row r="1637" spans="1:1" x14ac:dyDescent="0.25">
      <c r="A1637" s="26"/>
    </row>
    <row r="1638" spans="1:1" x14ac:dyDescent="0.25">
      <c r="A1638" s="26"/>
    </row>
    <row r="1639" spans="1:1" x14ac:dyDescent="0.25">
      <c r="A1639" s="26"/>
    </row>
    <row r="1640" spans="1:1" x14ac:dyDescent="0.25">
      <c r="A1640" s="26"/>
    </row>
    <row r="1641" spans="1:1" x14ac:dyDescent="0.25">
      <c r="A1641" s="26"/>
    </row>
    <row r="1642" spans="1:1" x14ac:dyDescent="0.25">
      <c r="A1642" s="26"/>
    </row>
    <row r="1643" spans="1:1" x14ac:dyDescent="0.25">
      <c r="A1643" s="26"/>
    </row>
    <row r="1644" spans="1:1" x14ac:dyDescent="0.25">
      <c r="A1644" s="26"/>
    </row>
    <row r="1645" spans="1:1" x14ac:dyDescent="0.25">
      <c r="A1645" s="26"/>
    </row>
    <row r="1646" spans="1:1" x14ac:dyDescent="0.25">
      <c r="A1646" s="26"/>
    </row>
    <row r="1647" spans="1:1" x14ac:dyDescent="0.25">
      <c r="A1647" s="26"/>
    </row>
    <row r="1648" spans="1:1" x14ac:dyDescent="0.25">
      <c r="A1648" s="26"/>
    </row>
    <row r="1649" spans="1:1" x14ac:dyDescent="0.25">
      <c r="A1649" s="26"/>
    </row>
    <row r="1650" spans="1:1" x14ac:dyDescent="0.25">
      <c r="A1650" s="26"/>
    </row>
    <row r="1651" spans="1:1" x14ac:dyDescent="0.25">
      <c r="A1651" s="26"/>
    </row>
    <row r="1652" spans="1:1" x14ac:dyDescent="0.25">
      <c r="A1652" s="26"/>
    </row>
    <row r="1653" spans="1:1" x14ac:dyDescent="0.25">
      <c r="A1653" s="26"/>
    </row>
    <row r="1654" spans="1:1" x14ac:dyDescent="0.25">
      <c r="A1654" s="26"/>
    </row>
    <row r="1655" spans="1:1" x14ac:dyDescent="0.25">
      <c r="A1655" s="26"/>
    </row>
    <row r="1656" spans="1:1" x14ac:dyDescent="0.25">
      <c r="A1656" s="26"/>
    </row>
    <row r="1657" spans="1:1" x14ac:dyDescent="0.25">
      <c r="A1657" s="26"/>
    </row>
    <row r="1658" spans="1:1" x14ac:dyDescent="0.25">
      <c r="A1658" s="26"/>
    </row>
    <row r="1659" spans="1:1" x14ac:dyDescent="0.25">
      <c r="A1659" s="26"/>
    </row>
    <row r="1660" spans="1:1" x14ac:dyDescent="0.25">
      <c r="A1660" s="26"/>
    </row>
    <row r="1661" spans="1:1" x14ac:dyDescent="0.25">
      <c r="A1661" s="26"/>
    </row>
    <row r="1662" spans="1:1" x14ac:dyDescent="0.25">
      <c r="A1662" s="26"/>
    </row>
    <row r="1663" spans="1:1" x14ac:dyDescent="0.25">
      <c r="A1663" s="26"/>
    </row>
    <row r="1664" spans="1:1" x14ac:dyDescent="0.25">
      <c r="A1664" s="26"/>
    </row>
    <row r="1665" spans="1:1" x14ac:dyDescent="0.25">
      <c r="A1665" s="26"/>
    </row>
    <row r="1666" spans="1:1" x14ac:dyDescent="0.25">
      <c r="A1666" s="26"/>
    </row>
    <row r="1667" spans="1:1" x14ac:dyDescent="0.25">
      <c r="A1667" s="26"/>
    </row>
    <row r="1668" spans="1:1" x14ac:dyDescent="0.25">
      <c r="A1668" s="26"/>
    </row>
    <row r="1669" spans="1:1" x14ac:dyDescent="0.25">
      <c r="A1669" s="26"/>
    </row>
    <row r="1670" spans="1:1" x14ac:dyDescent="0.25">
      <c r="A1670" s="26"/>
    </row>
    <row r="1671" spans="1:1" x14ac:dyDescent="0.25">
      <c r="A1671" s="26"/>
    </row>
    <row r="1672" spans="1:1" x14ac:dyDescent="0.25">
      <c r="A1672" s="26"/>
    </row>
    <row r="1673" spans="1:1" x14ac:dyDescent="0.25">
      <c r="A1673" s="26"/>
    </row>
    <row r="1674" spans="1:1" x14ac:dyDescent="0.25">
      <c r="A1674" s="26"/>
    </row>
    <row r="1675" spans="1:1" x14ac:dyDescent="0.25">
      <c r="A1675" s="26"/>
    </row>
    <row r="1676" spans="1:1" x14ac:dyDescent="0.25">
      <c r="A1676" s="26"/>
    </row>
    <row r="1677" spans="1:1" x14ac:dyDescent="0.25">
      <c r="A1677" s="26"/>
    </row>
    <row r="1678" spans="1:1" x14ac:dyDescent="0.25">
      <c r="A1678" s="26"/>
    </row>
    <row r="1679" spans="1:1" x14ac:dyDescent="0.25">
      <c r="A1679" s="26"/>
    </row>
    <row r="1680" spans="1:1" x14ac:dyDescent="0.25">
      <c r="A1680" s="26"/>
    </row>
    <row r="1681" spans="1:1" x14ac:dyDescent="0.25">
      <c r="A1681" s="26"/>
    </row>
    <row r="1682" spans="1:1" x14ac:dyDescent="0.25">
      <c r="A1682" s="26"/>
    </row>
    <row r="1683" spans="1:1" x14ac:dyDescent="0.25">
      <c r="A1683" s="26"/>
    </row>
    <row r="1684" spans="1:1" x14ac:dyDescent="0.25">
      <c r="A1684" s="26"/>
    </row>
    <row r="1685" spans="1:1" x14ac:dyDescent="0.25">
      <c r="A1685" s="26"/>
    </row>
    <row r="1686" spans="1:1" x14ac:dyDescent="0.25">
      <c r="A1686" s="26"/>
    </row>
    <row r="1687" spans="1:1" x14ac:dyDescent="0.25">
      <c r="A1687" s="26"/>
    </row>
    <row r="1688" spans="1:1" x14ac:dyDescent="0.25">
      <c r="A1688" s="26"/>
    </row>
    <row r="1689" spans="1:1" x14ac:dyDescent="0.25">
      <c r="A1689" s="26"/>
    </row>
    <row r="1690" spans="1:1" x14ac:dyDescent="0.25">
      <c r="A1690" s="26"/>
    </row>
    <row r="1691" spans="1:1" x14ac:dyDescent="0.25">
      <c r="A1691" s="26"/>
    </row>
    <row r="1692" spans="1:1" x14ac:dyDescent="0.25">
      <c r="A1692" s="26"/>
    </row>
    <row r="1693" spans="1:1" x14ac:dyDescent="0.25">
      <c r="A1693" s="26"/>
    </row>
    <row r="1694" spans="1:1" x14ac:dyDescent="0.25">
      <c r="A1694" s="26"/>
    </row>
    <row r="1695" spans="1:1" x14ac:dyDescent="0.25">
      <c r="A1695" s="26"/>
    </row>
    <row r="1696" spans="1:1" x14ac:dyDescent="0.25">
      <c r="A1696" s="26"/>
    </row>
    <row r="1697" spans="1:1" x14ac:dyDescent="0.25">
      <c r="A1697" s="26"/>
    </row>
    <row r="1698" spans="1:1" x14ac:dyDescent="0.25">
      <c r="A1698" s="26"/>
    </row>
    <row r="1699" spans="1:1" x14ac:dyDescent="0.25">
      <c r="A1699" s="26"/>
    </row>
    <row r="1700" spans="1:1" x14ac:dyDescent="0.25">
      <c r="A1700" s="26"/>
    </row>
    <row r="1701" spans="1:1" x14ac:dyDescent="0.25">
      <c r="A1701" s="26"/>
    </row>
    <row r="1702" spans="1:1" x14ac:dyDescent="0.25">
      <c r="A1702" s="26"/>
    </row>
    <row r="1703" spans="1:1" x14ac:dyDescent="0.25">
      <c r="A1703" s="26"/>
    </row>
    <row r="1704" spans="1:1" x14ac:dyDescent="0.25">
      <c r="A1704" s="26"/>
    </row>
    <row r="1705" spans="1:1" x14ac:dyDescent="0.25">
      <c r="A1705" s="26"/>
    </row>
    <row r="1706" spans="1:1" x14ac:dyDescent="0.25">
      <c r="A1706" s="26"/>
    </row>
    <row r="1707" spans="1:1" x14ac:dyDescent="0.25">
      <c r="A1707" s="26"/>
    </row>
    <row r="1708" spans="1:1" x14ac:dyDescent="0.25">
      <c r="A1708" s="26"/>
    </row>
    <row r="1709" spans="1:1" x14ac:dyDescent="0.25">
      <c r="A1709" s="26"/>
    </row>
    <row r="1710" spans="1:1" x14ac:dyDescent="0.25">
      <c r="A1710" s="26"/>
    </row>
    <row r="1711" spans="1:1" x14ac:dyDescent="0.25">
      <c r="A1711" s="26"/>
    </row>
    <row r="1712" spans="1:1" x14ac:dyDescent="0.25">
      <c r="A1712" s="26"/>
    </row>
    <row r="1713" spans="1:1" x14ac:dyDescent="0.25">
      <c r="A1713" s="26"/>
    </row>
    <row r="1714" spans="1:1" x14ac:dyDescent="0.25">
      <c r="A1714" s="26"/>
    </row>
    <row r="1715" spans="1:1" x14ac:dyDescent="0.25">
      <c r="A1715" s="26"/>
    </row>
    <row r="1716" spans="1:1" x14ac:dyDescent="0.25">
      <c r="A1716" s="26"/>
    </row>
    <row r="1717" spans="1:1" x14ac:dyDescent="0.25">
      <c r="A1717" s="26"/>
    </row>
    <row r="1718" spans="1:1" x14ac:dyDescent="0.25">
      <c r="A1718" s="26"/>
    </row>
    <row r="1719" spans="1:1" x14ac:dyDescent="0.25">
      <c r="A1719" s="26"/>
    </row>
    <row r="1720" spans="1:1" x14ac:dyDescent="0.25">
      <c r="A1720" s="26"/>
    </row>
    <row r="1721" spans="1:1" x14ac:dyDescent="0.25">
      <c r="A1721" s="26"/>
    </row>
    <row r="1722" spans="1:1" x14ac:dyDescent="0.25">
      <c r="A1722" s="26"/>
    </row>
    <row r="1723" spans="1:1" x14ac:dyDescent="0.25">
      <c r="A1723" s="26"/>
    </row>
    <row r="1724" spans="1:1" x14ac:dyDescent="0.25">
      <c r="A1724" s="26"/>
    </row>
    <row r="1725" spans="1:1" x14ac:dyDescent="0.25">
      <c r="A1725" s="26"/>
    </row>
    <row r="1726" spans="1:1" x14ac:dyDescent="0.25">
      <c r="A1726" s="26"/>
    </row>
    <row r="1727" spans="1:1" x14ac:dyDescent="0.25">
      <c r="A1727" s="26"/>
    </row>
    <row r="1728" spans="1:1" x14ac:dyDescent="0.25">
      <c r="A1728" s="26"/>
    </row>
    <row r="1729" spans="1:1" x14ac:dyDescent="0.25">
      <c r="A1729" s="26"/>
    </row>
    <row r="1730" spans="1:1" x14ac:dyDescent="0.25">
      <c r="A1730" s="26"/>
    </row>
    <row r="1731" spans="1:1" x14ac:dyDescent="0.25">
      <c r="A1731" s="26"/>
    </row>
    <row r="1732" spans="1:1" x14ac:dyDescent="0.25">
      <c r="A1732" s="26"/>
    </row>
    <row r="1733" spans="1:1" x14ac:dyDescent="0.25">
      <c r="A1733" s="26"/>
    </row>
    <row r="1734" spans="1:1" x14ac:dyDescent="0.25">
      <c r="A1734" s="26"/>
    </row>
    <row r="1735" spans="1:1" x14ac:dyDescent="0.25">
      <c r="A1735" s="26"/>
    </row>
    <row r="1736" spans="1:1" x14ac:dyDescent="0.25">
      <c r="A1736" s="26"/>
    </row>
    <row r="1737" spans="1:1" x14ac:dyDescent="0.25">
      <c r="A1737" s="26"/>
    </row>
    <row r="1738" spans="1:1" x14ac:dyDescent="0.25">
      <c r="A1738" s="26"/>
    </row>
    <row r="1739" spans="1:1" x14ac:dyDescent="0.25">
      <c r="A1739" s="26"/>
    </row>
    <row r="1740" spans="1:1" x14ac:dyDescent="0.25">
      <c r="A1740" s="26"/>
    </row>
    <row r="1741" spans="1:1" x14ac:dyDescent="0.25">
      <c r="A1741" s="26"/>
    </row>
    <row r="1742" spans="1:1" x14ac:dyDescent="0.25">
      <c r="A1742" s="26"/>
    </row>
    <row r="1743" spans="1:1" x14ac:dyDescent="0.25">
      <c r="A1743" s="26"/>
    </row>
    <row r="1744" spans="1:1" x14ac:dyDescent="0.25">
      <c r="A1744" s="26"/>
    </row>
    <row r="1745" spans="1:1" x14ac:dyDescent="0.25">
      <c r="A1745" s="26"/>
    </row>
    <row r="1746" spans="1:1" x14ac:dyDescent="0.25">
      <c r="A1746" s="26"/>
    </row>
    <row r="1747" spans="1:1" x14ac:dyDescent="0.25">
      <c r="A1747" s="26"/>
    </row>
    <row r="1748" spans="1:1" x14ac:dyDescent="0.25">
      <c r="A1748" s="26"/>
    </row>
    <row r="1749" spans="1:1" x14ac:dyDescent="0.25">
      <c r="A1749" s="26"/>
    </row>
    <row r="1750" spans="1:1" x14ac:dyDescent="0.25">
      <c r="A1750" s="26"/>
    </row>
    <row r="1751" spans="1:1" x14ac:dyDescent="0.25">
      <c r="A1751" s="26"/>
    </row>
    <row r="1752" spans="1:1" x14ac:dyDescent="0.25">
      <c r="A1752" s="26"/>
    </row>
    <row r="1753" spans="1:1" x14ac:dyDescent="0.25">
      <c r="A1753" s="26"/>
    </row>
    <row r="1754" spans="1:1" x14ac:dyDescent="0.25">
      <c r="A1754" s="26"/>
    </row>
    <row r="1755" spans="1:1" x14ac:dyDescent="0.25">
      <c r="A1755" s="26"/>
    </row>
    <row r="1756" spans="1:1" x14ac:dyDescent="0.25">
      <c r="A1756" s="26"/>
    </row>
    <row r="1757" spans="1:1" x14ac:dyDescent="0.25">
      <c r="A1757" s="26"/>
    </row>
    <row r="1758" spans="1:1" x14ac:dyDescent="0.25">
      <c r="A1758" s="26"/>
    </row>
    <row r="1759" spans="1:1" x14ac:dyDescent="0.25">
      <c r="A1759" s="26"/>
    </row>
    <row r="1760" spans="1:1" x14ac:dyDescent="0.25">
      <c r="A1760" s="26"/>
    </row>
    <row r="1761" spans="1:1" x14ac:dyDescent="0.25">
      <c r="A1761" s="26"/>
    </row>
    <row r="1762" spans="1:1" x14ac:dyDescent="0.25">
      <c r="A1762" s="26"/>
    </row>
    <row r="1763" spans="1:1" x14ac:dyDescent="0.25">
      <c r="A1763" s="26"/>
    </row>
    <row r="1764" spans="1:1" x14ac:dyDescent="0.25">
      <c r="A1764" s="26"/>
    </row>
    <row r="1765" spans="1:1" x14ac:dyDescent="0.25">
      <c r="A1765" s="26"/>
    </row>
    <row r="1766" spans="1:1" x14ac:dyDescent="0.25">
      <c r="A1766" s="26"/>
    </row>
    <row r="1767" spans="1:1" x14ac:dyDescent="0.25">
      <c r="A1767" s="26"/>
    </row>
    <row r="1768" spans="1:1" x14ac:dyDescent="0.25">
      <c r="A1768" s="26"/>
    </row>
    <row r="1769" spans="1:1" x14ac:dyDescent="0.25">
      <c r="A1769" s="26"/>
    </row>
    <row r="1770" spans="1:1" x14ac:dyDescent="0.25">
      <c r="A1770" s="26"/>
    </row>
    <row r="1771" spans="1:1" x14ac:dyDescent="0.25">
      <c r="A1771" s="26"/>
    </row>
    <row r="1772" spans="1:1" x14ac:dyDescent="0.25">
      <c r="A1772" s="26"/>
    </row>
    <row r="1773" spans="1:1" x14ac:dyDescent="0.25">
      <c r="A1773" s="26"/>
    </row>
    <row r="1774" spans="1:1" x14ac:dyDescent="0.25">
      <c r="A1774" s="26"/>
    </row>
    <row r="1775" spans="1:1" x14ac:dyDescent="0.25">
      <c r="A1775" s="26"/>
    </row>
    <row r="1776" spans="1:1" x14ac:dyDescent="0.25">
      <c r="A1776" s="26"/>
    </row>
    <row r="1777" spans="1:1" x14ac:dyDescent="0.25">
      <c r="A1777" s="26"/>
    </row>
    <row r="1778" spans="1:1" x14ac:dyDescent="0.25">
      <c r="A1778" s="26"/>
    </row>
    <row r="1779" spans="1:1" x14ac:dyDescent="0.25">
      <c r="A1779" s="26"/>
    </row>
    <row r="1780" spans="1:1" x14ac:dyDescent="0.25">
      <c r="A1780" s="26"/>
    </row>
    <row r="1781" spans="1:1" x14ac:dyDescent="0.25">
      <c r="A1781" s="26"/>
    </row>
    <row r="1782" spans="1:1" x14ac:dyDescent="0.25">
      <c r="A1782" s="26"/>
    </row>
    <row r="1783" spans="1:1" x14ac:dyDescent="0.25">
      <c r="A1783" s="26"/>
    </row>
    <row r="1784" spans="1:1" x14ac:dyDescent="0.25">
      <c r="A1784" s="26"/>
    </row>
    <row r="1785" spans="1:1" x14ac:dyDescent="0.25">
      <c r="A1785" s="26"/>
    </row>
    <row r="1786" spans="1:1" x14ac:dyDescent="0.25">
      <c r="A1786" s="26"/>
    </row>
    <row r="1787" spans="1:1" x14ac:dyDescent="0.25">
      <c r="A1787" s="26"/>
    </row>
    <row r="1788" spans="1:1" x14ac:dyDescent="0.25">
      <c r="A1788" s="26"/>
    </row>
    <row r="1789" spans="1:1" x14ac:dyDescent="0.25">
      <c r="A1789" s="26"/>
    </row>
    <row r="1790" spans="1:1" x14ac:dyDescent="0.25">
      <c r="A1790" s="26"/>
    </row>
    <row r="1791" spans="1:1" x14ac:dyDescent="0.25">
      <c r="A1791" s="26"/>
    </row>
    <row r="1792" spans="1:1" x14ac:dyDescent="0.25">
      <c r="A1792" s="26"/>
    </row>
    <row r="1793" spans="1:1" x14ac:dyDescent="0.25">
      <c r="A1793" s="26"/>
    </row>
    <row r="1794" spans="1:1" x14ac:dyDescent="0.25">
      <c r="A1794" s="26"/>
    </row>
    <row r="1795" spans="1:1" x14ac:dyDescent="0.25">
      <c r="A1795" s="26"/>
    </row>
    <row r="1796" spans="1:1" x14ac:dyDescent="0.25">
      <c r="A1796" s="26"/>
    </row>
    <row r="1797" spans="1:1" x14ac:dyDescent="0.25">
      <c r="A1797" s="26"/>
    </row>
    <row r="1798" spans="1:1" x14ac:dyDescent="0.25">
      <c r="A1798" s="26"/>
    </row>
    <row r="1799" spans="1:1" x14ac:dyDescent="0.25">
      <c r="A1799" s="26"/>
    </row>
    <row r="1800" spans="1:1" x14ac:dyDescent="0.25">
      <c r="A1800" s="26"/>
    </row>
    <row r="1801" spans="1:1" x14ac:dyDescent="0.25">
      <c r="A1801" s="26"/>
    </row>
    <row r="1802" spans="1:1" x14ac:dyDescent="0.25">
      <c r="A1802" s="26"/>
    </row>
    <row r="1803" spans="1:1" x14ac:dyDescent="0.25">
      <c r="A1803" s="26"/>
    </row>
    <row r="1804" spans="1:1" x14ac:dyDescent="0.25">
      <c r="A1804" s="26"/>
    </row>
    <row r="1805" spans="1:1" x14ac:dyDescent="0.25">
      <c r="A1805" s="26"/>
    </row>
    <row r="1806" spans="1:1" x14ac:dyDescent="0.25">
      <c r="A1806" s="26"/>
    </row>
    <row r="1807" spans="1:1" x14ac:dyDescent="0.25">
      <c r="A1807" s="26"/>
    </row>
    <row r="1808" spans="1:1" x14ac:dyDescent="0.25">
      <c r="A1808" s="26"/>
    </row>
    <row r="1809" spans="1:1" x14ac:dyDescent="0.25">
      <c r="A1809" s="26"/>
    </row>
    <row r="1810" spans="1:1" x14ac:dyDescent="0.25">
      <c r="A1810" s="26"/>
    </row>
    <row r="1811" spans="1:1" x14ac:dyDescent="0.25">
      <c r="A1811" s="26"/>
    </row>
    <row r="1812" spans="1:1" x14ac:dyDescent="0.25">
      <c r="A1812" s="26"/>
    </row>
    <row r="1813" spans="1:1" x14ac:dyDescent="0.25">
      <c r="A1813" s="26"/>
    </row>
    <row r="1814" spans="1:1" x14ac:dyDescent="0.25">
      <c r="A1814" s="26"/>
    </row>
    <row r="1815" spans="1:1" x14ac:dyDescent="0.25">
      <c r="A1815" s="26"/>
    </row>
    <row r="1816" spans="1:1" x14ac:dyDescent="0.25">
      <c r="A1816" s="26"/>
    </row>
    <row r="1817" spans="1:1" x14ac:dyDescent="0.25">
      <c r="A1817" s="26"/>
    </row>
    <row r="1818" spans="1:1" x14ac:dyDescent="0.25">
      <c r="A1818" s="26"/>
    </row>
    <row r="1819" spans="1:1" x14ac:dyDescent="0.25">
      <c r="A1819" s="26"/>
    </row>
    <row r="1820" spans="1:1" x14ac:dyDescent="0.25">
      <c r="A1820" s="26"/>
    </row>
    <row r="1821" spans="1:1" x14ac:dyDescent="0.25">
      <c r="A1821" s="26"/>
    </row>
    <row r="1822" spans="1:1" x14ac:dyDescent="0.25">
      <c r="A1822" s="26"/>
    </row>
    <row r="1823" spans="1:1" x14ac:dyDescent="0.25">
      <c r="A1823" s="26"/>
    </row>
    <row r="1824" spans="1:1" x14ac:dyDescent="0.25">
      <c r="A1824" s="26"/>
    </row>
    <row r="1825" spans="1:1" x14ac:dyDescent="0.25">
      <c r="A1825" s="26"/>
    </row>
    <row r="1826" spans="1:1" x14ac:dyDescent="0.25">
      <c r="A1826" s="26"/>
    </row>
    <row r="1827" spans="1:1" x14ac:dyDescent="0.25">
      <c r="A1827" s="26"/>
    </row>
    <row r="1828" spans="1:1" x14ac:dyDescent="0.25">
      <c r="A1828" s="26"/>
    </row>
    <row r="1829" spans="1:1" x14ac:dyDescent="0.25">
      <c r="A1829" s="26"/>
    </row>
    <row r="1830" spans="1:1" x14ac:dyDescent="0.25">
      <c r="A1830" s="26"/>
    </row>
    <row r="1831" spans="1:1" x14ac:dyDescent="0.25">
      <c r="A1831" s="26"/>
    </row>
    <row r="1832" spans="1:1" x14ac:dyDescent="0.25">
      <c r="A1832" s="26"/>
    </row>
    <row r="1833" spans="1:1" x14ac:dyDescent="0.25">
      <c r="A1833" s="26"/>
    </row>
    <row r="1834" spans="1:1" x14ac:dyDescent="0.25">
      <c r="A1834" s="26"/>
    </row>
    <row r="1835" spans="1:1" x14ac:dyDescent="0.25">
      <c r="A1835" s="26"/>
    </row>
    <row r="1836" spans="1:1" x14ac:dyDescent="0.25">
      <c r="A1836" s="26"/>
    </row>
    <row r="1837" spans="1:1" x14ac:dyDescent="0.25">
      <c r="A1837" s="26"/>
    </row>
    <row r="1838" spans="1:1" x14ac:dyDescent="0.25">
      <c r="A1838" s="26"/>
    </row>
    <row r="1839" spans="1:1" x14ac:dyDescent="0.25">
      <c r="A1839" s="26"/>
    </row>
    <row r="1840" spans="1:1" x14ac:dyDescent="0.25">
      <c r="A1840" s="26"/>
    </row>
    <row r="1841" spans="1:1" x14ac:dyDescent="0.25">
      <c r="A1841" s="26"/>
    </row>
    <row r="1842" spans="1:1" x14ac:dyDescent="0.25">
      <c r="A1842" s="26"/>
    </row>
    <row r="1843" spans="1:1" x14ac:dyDescent="0.25">
      <c r="A1843" s="26"/>
    </row>
    <row r="1844" spans="1:1" x14ac:dyDescent="0.25">
      <c r="A1844" s="26"/>
    </row>
    <row r="1845" spans="1:1" x14ac:dyDescent="0.25">
      <c r="A1845" s="26"/>
    </row>
    <row r="1846" spans="1:1" x14ac:dyDescent="0.25">
      <c r="A1846" s="26"/>
    </row>
    <row r="1847" spans="1:1" x14ac:dyDescent="0.25">
      <c r="A1847" s="26"/>
    </row>
    <row r="1848" spans="1:1" x14ac:dyDescent="0.25">
      <c r="A1848" s="26"/>
    </row>
    <row r="1849" spans="1:1" x14ac:dyDescent="0.25">
      <c r="A1849" s="26"/>
    </row>
    <row r="1850" spans="1:1" x14ac:dyDescent="0.25">
      <c r="A1850" s="26"/>
    </row>
    <row r="1851" spans="1:1" x14ac:dyDescent="0.25">
      <c r="A1851" s="26"/>
    </row>
    <row r="1852" spans="1:1" x14ac:dyDescent="0.25">
      <c r="A1852" s="26"/>
    </row>
    <row r="1853" spans="1:1" x14ac:dyDescent="0.25">
      <c r="A1853" s="26"/>
    </row>
    <row r="1854" spans="1:1" x14ac:dyDescent="0.25">
      <c r="A1854" s="26"/>
    </row>
    <row r="1855" spans="1:1" x14ac:dyDescent="0.25">
      <c r="A1855" s="26"/>
    </row>
    <row r="1856" spans="1:1" x14ac:dyDescent="0.25">
      <c r="A1856" s="26"/>
    </row>
    <row r="1857" spans="1:1" x14ac:dyDescent="0.25">
      <c r="A1857" s="26"/>
    </row>
    <row r="1858" spans="1:1" x14ac:dyDescent="0.25">
      <c r="A1858" s="26"/>
    </row>
    <row r="1859" spans="1:1" x14ac:dyDescent="0.25">
      <c r="A1859" s="26"/>
    </row>
    <row r="1860" spans="1:1" x14ac:dyDescent="0.25">
      <c r="A1860" s="26"/>
    </row>
    <row r="1861" spans="1:1" x14ac:dyDescent="0.25">
      <c r="A1861" s="26"/>
    </row>
    <row r="1862" spans="1:1" x14ac:dyDescent="0.25">
      <c r="A1862" s="26"/>
    </row>
    <row r="1863" spans="1:1" x14ac:dyDescent="0.25">
      <c r="A1863" s="26"/>
    </row>
    <row r="1864" spans="1:1" x14ac:dyDescent="0.25">
      <c r="A1864" s="26"/>
    </row>
    <row r="1865" spans="1:1" x14ac:dyDescent="0.25">
      <c r="A1865" s="26"/>
    </row>
    <row r="1866" spans="1:1" x14ac:dyDescent="0.25">
      <c r="A1866" s="26"/>
    </row>
    <row r="1867" spans="1:1" x14ac:dyDescent="0.25">
      <c r="A1867" s="26"/>
    </row>
    <row r="1868" spans="1:1" x14ac:dyDescent="0.25">
      <c r="A1868" s="26"/>
    </row>
    <row r="1869" spans="1:1" x14ac:dyDescent="0.25">
      <c r="A1869" s="26"/>
    </row>
    <row r="1870" spans="1:1" x14ac:dyDescent="0.25">
      <c r="A1870" s="26"/>
    </row>
    <row r="1871" spans="1:1" x14ac:dyDescent="0.25">
      <c r="A1871" s="26"/>
    </row>
    <row r="1872" spans="1:1" x14ac:dyDescent="0.25">
      <c r="A1872" s="26"/>
    </row>
    <row r="1873" spans="1:1" x14ac:dyDescent="0.25">
      <c r="A1873" s="26"/>
    </row>
    <row r="1874" spans="1:1" x14ac:dyDescent="0.25">
      <c r="A1874" s="26"/>
    </row>
    <row r="1875" spans="1:1" x14ac:dyDescent="0.25">
      <c r="A1875" s="26"/>
    </row>
    <row r="1876" spans="1:1" x14ac:dyDescent="0.25">
      <c r="A1876" s="26"/>
    </row>
    <row r="1877" spans="1:1" x14ac:dyDescent="0.25">
      <c r="A1877" s="26"/>
    </row>
    <row r="1878" spans="1:1" x14ac:dyDescent="0.25">
      <c r="A1878" s="26"/>
    </row>
    <row r="1879" spans="1:1" x14ac:dyDescent="0.25">
      <c r="A1879" s="26"/>
    </row>
    <row r="1880" spans="1:1" x14ac:dyDescent="0.25">
      <c r="A1880" s="26"/>
    </row>
    <row r="1881" spans="1:1" x14ac:dyDescent="0.25">
      <c r="A1881" s="26"/>
    </row>
    <row r="1882" spans="1:1" x14ac:dyDescent="0.25">
      <c r="A1882" s="26"/>
    </row>
    <row r="1883" spans="1:1" x14ac:dyDescent="0.25">
      <c r="A1883" s="26"/>
    </row>
    <row r="1884" spans="1:1" x14ac:dyDescent="0.25">
      <c r="A1884" s="26"/>
    </row>
    <row r="1885" spans="1:1" x14ac:dyDescent="0.25">
      <c r="A1885" s="26"/>
    </row>
    <row r="1886" spans="1:1" x14ac:dyDescent="0.25">
      <c r="A1886" s="26"/>
    </row>
    <row r="1887" spans="1:1" x14ac:dyDescent="0.25">
      <c r="A1887" s="26"/>
    </row>
    <row r="1888" spans="1:1" x14ac:dyDescent="0.25">
      <c r="A1888" s="26"/>
    </row>
    <row r="1889" spans="1:1" x14ac:dyDescent="0.25">
      <c r="A1889" s="26"/>
    </row>
    <row r="1890" spans="1:1" x14ac:dyDescent="0.25">
      <c r="A1890" s="26"/>
    </row>
    <row r="1891" spans="1:1" x14ac:dyDescent="0.25">
      <c r="A1891" s="26"/>
    </row>
    <row r="1892" spans="1:1" x14ac:dyDescent="0.25">
      <c r="A1892" s="26"/>
    </row>
    <row r="1893" spans="1:1" x14ac:dyDescent="0.25">
      <c r="A1893" s="26"/>
    </row>
    <row r="1894" spans="1:1" x14ac:dyDescent="0.25">
      <c r="A1894" s="26"/>
    </row>
    <row r="1895" spans="1:1" x14ac:dyDescent="0.25">
      <c r="A1895" s="26"/>
    </row>
    <row r="1896" spans="1:1" x14ac:dyDescent="0.25">
      <c r="A1896" s="26"/>
    </row>
    <row r="1897" spans="1:1" x14ac:dyDescent="0.25">
      <c r="A1897" s="26"/>
    </row>
    <row r="1898" spans="1:1" x14ac:dyDescent="0.25">
      <c r="A1898" s="26"/>
    </row>
    <row r="1899" spans="1:1" x14ac:dyDescent="0.25">
      <c r="A1899" s="26"/>
    </row>
    <row r="1900" spans="1:1" x14ac:dyDescent="0.25">
      <c r="A1900" s="26"/>
    </row>
    <row r="1901" spans="1:1" x14ac:dyDescent="0.25">
      <c r="A1901" s="26"/>
    </row>
    <row r="1902" spans="1:1" x14ac:dyDescent="0.25">
      <c r="A1902" s="26"/>
    </row>
    <row r="1903" spans="1:1" x14ac:dyDescent="0.25">
      <c r="A1903" s="26"/>
    </row>
    <row r="1904" spans="1:1" x14ac:dyDescent="0.25">
      <c r="A1904" s="26"/>
    </row>
    <row r="1905" spans="1:1" x14ac:dyDescent="0.25">
      <c r="A1905" s="26"/>
    </row>
    <row r="1906" spans="1:1" x14ac:dyDescent="0.25">
      <c r="A1906" s="26"/>
    </row>
    <row r="1907" spans="1:1" x14ac:dyDescent="0.25">
      <c r="A1907" s="26"/>
    </row>
    <row r="1908" spans="1:1" x14ac:dyDescent="0.25">
      <c r="A1908" s="26"/>
    </row>
    <row r="1909" spans="1:1" x14ac:dyDescent="0.25">
      <c r="A1909" s="26"/>
    </row>
    <row r="1910" spans="1:1" x14ac:dyDescent="0.25">
      <c r="A1910" s="26"/>
    </row>
    <row r="1911" spans="1:1" x14ac:dyDescent="0.25">
      <c r="A1911" s="26"/>
    </row>
    <row r="1912" spans="1:1" x14ac:dyDescent="0.25">
      <c r="A1912" s="26"/>
    </row>
    <row r="1913" spans="1:1" x14ac:dyDescent="0.25">
      <c r="A1913" s="26"/>
    </row>
    <row r="1914" spans="1:1" x14ac:dyDescent="0.25">
      <c r="A1914" s="26"/>
    </row>
    <row r="1915" spans="1:1" x14ac:dyDescent="0.25">
      <c r="A1915" s="26"/>
    </row>
    <row r="1916" spans="1:1" x14ac:dyDescent="0.25">
      <c r="A1916" s="26"/>
    </row>
    <row r="1917" spans="1:1" x14ac:dyDescent="0.25">
      <c r="A1917" s="26"/>
    </row>
    <row r="1918" spans="1:1" x14ac:dyDescent="0.25">
      <c r="A1918" s="26"/>
    </row>
    <row r="1919" spans="1:1" x14ac:dyDescent="0.25">
      <c r="A1919" s="26"/>
    </row>
    <row r="1920" spans="1:1" x14ac:dyDescent="0.25">
      <c r="A1920" s="26"/>
    </row>
    <row r="1921" spans="1:1" x14ac:dyDescent="0.25">
      <c r="A1921" s="26"/>
    </row>
    <row r="1922" spans="1:1" x14ac:dyDescent="0.25">
      <c r="A1922" s="26"/>
    </row>
    <row r="1923" spans="1:1" x14ac:dyDescent="0.25">
      <c r="A1923" s="26"/>
    </row>
    <row r="1924" spans="1:1" x14ac:dyDescent="0.25">
      <c r="A1924" s="26"/>
    </row>
    <row r="1925" spans="1:1" x14ac:dyDescent="0.25">
      <c r="A1925" s="26"/>
    </row>
    <row r="1926" spans="1:1" x14ac:dyDescent="0.25">
      <c r="A1926" s="26"/>
    </row>
    <row r="1927" spans="1:1" x14ac:dyDescent="0.25">
      <c r="A1927" s="26"/>
    </row>
    <row r="1928" spans="1:1" x14ac:dyDescent="0.25">
      <c r="A1928" s="26"/>
    </row>
    <row r="1929" spans="1:1" x14ac:dyDescent="0.25">
      <c r="A1929" s="26"/>
    </row>
    <row r="1930" spans="1:1" x14ac:dyDescent="0.25">
      <c r="A1930" s="26"/>
    </row>
    <row r="1931" spans="1:1" x14ac:dyDescent="0.25">
      <c r="A1931" s="26"/>
    </row>
    <row r="1932" spans="1:1" x14ac:dyDescent="0.25">
      <c r="A1932" s="26"/>
    </row>
    <row r="1933" spans="1:1" x14ac:dyDescent="0.25">
      <c r="A1933" s="26"/>
    </row>
    <row r="1934" spans="1:1" x14ac:dyDescent="0.25">
      <c r="A1934" s="26"/>
    </row>
    <row r="1935" spans="1:1" x14ac:dyDescent="0.25">
      <c r="A1935" s="26"/>
    </row>
    <row r="1936" spans="1:1" x14ac:dyDescent="0.25">
      <c r="A1936" s="26"/>
    </row>
    <row r="1937" spans="1:1" x14ac:dyDescent="0.25">
      <c r="A1937" s="26"/>
    </row>
    <row r="1938" spans="1:1" x14ac:dyDescent="0.25">
      <c r="A1938" s="26"/>
    </row>
    <row r="1939" spans="1:1" x14ac:dyDescent="0.25">
      <c r="A1939" s="26"/>
    </row>
    <row r="1940" spans="1:1" x14ac:dyDescent="0.25">
      <c r="A1940" s="26"/>
    </row>
    <row r="1941" spans="1:1" x14ac:dyDescent="0.25">
      <c r="A1941" s="26"/>
    </row>
    <row r="1942" spans="1:1" x14ac:dyDescent="0.25">
      <c r="A1942" s="26"/>
    </row>
    <row r="1943" spans="1:1" x14ac:dyDescent="0.25">
      <c r="A1943" s="26"/>
    </row>
    <row r="1944" spans="1:1" x14ac:dyDescent="0.25">
      <c r="A1944" s="26"/>
    </row>
    <row r="1945" spans="1:1" x14ac:dyDescent="0.25">
      <c r="A1945" s="26"/>
    </row>
    <row r="1946" spans="1:1" x14ac:dyDescent="0.25">
      <c r="A1946" s="26"/>
    </row>
    <row r="1947" spans="1:1" x14ac:dyDescent="0.25">
      <c r="A1947" s="26"/>
    </row>
    <row r="1948" spans="1:1" x14ac:dyDescent="0.25">
      <c r="A1948" s="26"/>
    </row>
    <row r="1949" spans="1:1" x14ac:dyDescent="0.25">
      <c r="A1949" s="26"/>
    </row>
    <row r="1950" spans="1:1" x14ac:dyDescent="0.25">
      <c r="A1950" s="26"/>
    </row>
    <row r="1951" spans="1:1" x14ac:dyDescent="0.25">
      <c r="A1951" s="26"/>
    </row>
    <row r="1952" spans="1:1" x14ac:dyDescent="0.25">
      <c r="A1952" s="26"/>
    </row>
    <row r="1953" spans="1:1" x14ac:dyDescent="0.25">
      <c r="A1953" s="26"/>
    </row>
    <row r="1954" spans="1:1" x14ac:dyDescent="0.25">
      <c r="A1954" s="26"/>
    </row>
    <row r="1955" spans="1:1" x14ac:dyDescent="0.25">
      <c r="A1955" s="26"/>
    </row>
    <row r="1956" spans="1:1" x14ac:dyDescent="0.25">
      <c r="A1956" s="26"/>
    </row>
    <row r="1957" spans="1:1" x14ac:dyDescent="0.25">
      <c r="A1957" s="26"/>
    </row>
    <row r="1958" spans="1:1" x14ac:dyDescent="0.25">
      <c r="A1958" s="26"/>
    </row>
    <row r="1959" spans="1:1" x14ac:dyDescent="0.25">
      <c r="A1959" s="26"/>
    </row>
    <row r="1960" spans="1:1" x14ac:dyDescent="0.25">
      <c r="A1960" s="26"/>
    </row>
    <row r="1961" spans="1:1" x14ac:dyDescent="0.25">
      <c r="A1961" s="26"/>
    </row>
    <row r="1962" spans="1:1" x14ac:dyDescent="0.25">
      <c r="A1962" s="26"/>
    </row>
    <row r="1963" spans="1:1" x14ac:dyDescent="0.25">
      <c r="A1963" s="26"/>
    </row>
    <row r="1964" spans="1:1" x14ac:dyDescent="0.25">
      <c r="A1964" s="26"/>
    </row>
    <row r="1965" spans="1:1" x14ac:dyDescent="0.25">
      <c r="A1965" s="26"/>
    </row>
    <row r="1966" spans="1:1" x14ac:dyDescent="0.25">
      <c r="A1966" s="26"/>
    </row>
    <row r="1967" spans="1:1" x14ac:dyDescent="0.25">
      <c r="A1967" s="26"/>
    </row>
    <row r="1968" spans="1:1" x14ac:dyDescent="0.25">
      <c r="A1968" s="26"/>
    </row>
    <row r="1969" spans="1:1" x14ac:dyDescent="0.25">
      <c r="A1969" s="26"/>
    </row>
    <row r="1970" spans="1:1" x14ac:dyDescent="0.25">
      <c r="A1970" s="26"/>
    </row>
    <row r="1971" spans="1:1" x14ac:dyDescent="0.25">
      <c r="A1971" s="26"/>
    </row>
    <row r="1972" spans="1:1" x14ac:dyDescent="0.25">
      <c r="A1972" s="26"/>
    </row>
    <row r="1973" spans="1:1" x14ac:dyDescent="0.25">
      <c r="A1973" s="26"/>
    </row>
    <row r="1974" spans="1:1" x14ac:dyDescent="0.25">
      <c r="A1974" s="26"/>
    </row>
    <row r="1975" spans="1:1" x14ac:dyDescent="0.25">
      <c r="A1975" s="26"/>
    </row>
    <row r="1976" spans="1:1" x14ac:dyDescent="0.25">
      <c r="A1976" s="26"/>
    </row>
    <row r="1977" spans="1:1" x14ac:dyDescent="0.25">
      <c r="A1977" s="26"/>
    </row>
    <row r="1978" spans="1:1" x14ac:dyDescent="0.25">
      <c r="A1978" s="26"/>
    </row>
    <row r="1979" spans="1:1" x14ac:dyDescent="0.25">
      <c r="A1979" s="26"/>
    </row>
    <row r="1980" spans="1:1" x14ac:dyDescent="0.25">
      <c r="A1980" s="26"/>
    </row>
    <row r="1981" spans="1:1" x14ac:dyDescent="0.25">
      <c r="A1981" s="26"/>
    </row>
    <row r="1982" spans="1:1" x14ac:dyDescent="0.25">
      <c r="A1982" s="26"/>
    </row>
    <row r="1983" spans="1:1" x14ac:dyDescent="0.25">
      <c r="A1983" s="26"/>
    </row>
    <row r="1984" spans="1:1" x14ac:dyDescent="0.25">
      <c r="A1984" s="26"/>
    </row>
    <row r="1985" spans="1:1" x14ac:dyDescent="0.25">
      <c r="A1985" s="26"/>
    </row>
    <row r="1986" spans="1:1" x14ac:dyDescent="0.25">
      <c r="A1986" s="26"/>
    </row>
    <row r="1987" spans="1:1" x14ac:dyDescent="0.25">
      <c r="A1987" s="26"/>
    </row>
    <row r="1988" spans="1:1" x14ac:dyDescent="0.25">
      <c r="A1988" s="26"/>
    </row>
    <row r="1989" spans="1:1" x14ac:dyDescent="0.25">
      <c r="A1989" s="26"/>
    </row>
    <row r="1990" spans="1:1" x14ac:dyDescent="0.25">
      <c r="A1990" s="26"/>
    </row>
    <row r="1991" spans="1:1" x14ac:dyDescent="0.25">
      <c r="A1991" s="26"/>
    </row>
    <row r="1992" spans="1:1" x14ac:dyDescent="0.25">
      <c r="A1992" s="26"/>
    </row>
    <row r="1993" spans="1:1" x14ac:dyDescent="0.25">
      <c r="A1993" s="26"/>
    </row>
    <row r="1994" spans="1:1" x14ac:dyDescent="0.25">
      <c r="A1994" s="26"/>
    </row>
    <row r="1995" spans="1:1" x14ac:dyDescent="0.25">
      <c r="A1995" s="26"/>
    </row>
    <row r="1996" spans="1:1" x14ac:dyDescent="0.25">
      <c r="A1996" s="26"/>
    </row>
    <row r="1997" spans="1:1" x14ac:dyDescent="0.25">
      <c r="A1997" s="26"/>
    </row>
    <row r="1998" spans="1:1" x14ac:dyDescent="0.25">
      <c r="A1998" s="26"/>
    </row>
    <row r="1999" spans="1:1" x14ac:dyDescent="0.25">
      <c r="A1999" s="26"/>
    </row>
    <row r="2000" spans="1:1" x14ac:dyDescent="0.25">
      <c r="A2000" s="26"/>
    </row>
    <row r="2001" spans="1:1" x14ac:dyDescent="0.25">
      <c r="A2001" s="26"/>
    </row>
    <row r="2002" spans="1:1" x14ac:dyDescent="0.25">
      <c r="A2002" s="26"/>
    </row>
    <row r="2003" spans="1:1" x14ac:dyDescent="0.25">
      <c r="A2003" s="26"/>
    </row>
    <row r="2004" spans="1:1" x14ac:dyDescent="0.25">
      <c r="A2004" s="26"/>
    </row>
    <row r="2005" spans="1:1" x14ac:dyDescent="0.25">
      <c r="A2005" s="26"/>
    </row>
    <row r="2006" spans="1:1" x14ac:dyDescent="0.25">
      <c r="A2006" s="26"/>
    </row>
    <row r="2007" spans="1:1" x14ac:dyDescent="0.25">
      <c r="A2007" s="26"/>
    </row>
    <row r="2008" spans="1:1" x14ac:dyDescent="0.25">
      <c r="A2008" s="26"/>
    </row>
    <row r="2009" spans="1:1" x14ac:dyDescent="0.25">
      <c r="A2009" s="26"/>
    </row>
    <row r="2010" spans="1:1" x14ac:dyDescent="0.25">
      <c r="A2010" s="26"/>
    </row>
    <row r="2011" spans="1:1" x14ac:dyDescent="0.25">
      <c r="A2011" s="26"/>
    </row>
    <row r="2012" spans="1:1" x14ac:dyDescent="0.25">
      <c r="A2012" s="26"/>
    </row>
    <row r="2013" spans="1:1" x14ac:dyDescent="0.25">
      <c r="A2013" s="26"/>
    </row>
    <row r="2014" spans="1:1" x14ac:dyDescent="0.25">
      <c r="A2014" s="26"/>
    </row>
    <row r="2015" spans="1:1" x14ac:dyDescent="0.25">
      <c r="A2015" s="26"/>
    </row>
    <row r="2016" spans="1:1" x14ac:dyDescent="0.25">
      <c r="A2016" s="26"/>
    </row>
    <row r="2017" spans="1:1" x14ac:dyDescent="0.25">
      <c r="A2017" s="26"/>
    </row>
    <row r="2018" spans="1:1" x14ac:dyDescent="0.25">
      <c r="A2018" s="26"/>
    </row>
    <row r="2019" spans="1:1" x14ac:dyDescent="0.25">
      <c r="A2019" s="26"/>
    </row>
    <row r="2020" spans="1:1" x14ac:dyDescent="0.25">
      <c r="A2020" s="26"/>
    </row>
    <row r="2021" spans="1:1" x14ac:dyDescent="0.25">
      <c r="A2021" s="26"/>
    </row>
    <row r="2022" spans="1:1" x14ac:dyDescent="0.25">
      <c r="A2022" s="26"/>
    </row>
    <row r="2023" spans="1:1" x14ac:dyDescent="0.25">
      <c r="A2023" s="26"/>
    </row>
    <row r="2024" spans="1:1" x14ac:dyDescent="0.25">
      <c r="A2024" s="26"/>
    </row>
    <row r="2025" spans="1:1" x14ac:dyDescent="0.25">
      <c r="A2025" s="26"/>
    </row>
    <row r="2026" spans="1:1" x14ac:dyDescent="0.25">
      <c r="A2026" s="26"/>
    </row>
    <row r="2027" spans="1:1" x14ac:dyDescent="0.25">
      <c r="A2027" s="26"/>
    </row>
    <row r="2028" spans="1:1" x14ac:dyDescent="0.25">
      <c r="A2028" s="26"/>
    </row>
    <row r="2029" spans="1:1" x14ac:dyDescent="0.25">
      <c r="A2029" s="26"/>
    </row>
    <row r="2030" spans="1:1" x14ac:dyDescent="0.25">
      <c r="A2030" s="26"/>
    </row>
    <row r="2031" spans="1:1" x14ac:dyDescent="0.25">
      <c r="A2031" s="26"/>
    </row>
    <row r="2032" spans="1:1" x14ac:dyDescent="0.25">
      <c r="A2032" s="26"/>
    </row>
    <row r="2033" spans="1:1" x14ac:dyDescent="0.25">
      <c r="A2033" s="26"/>
    </row>
    <row r="2034" spans="1:1" x14ac:dyDescent="0.25">
      <c r="A2034" s="26"/>
    </row>
    <row r="2035" spans="1:1" x14ac:dyDescent="0.25">
      <c r="A2035" s="26"/>
    </row>
    <row r="2036" spans="1:1" x14ac:dyDescent="0.25">
      <c r="A2036" s="26"/>
    </row>
    <row r="2037" spans="1:1" x14ac:dyDescent="0.25">
      <c r="A2037" s="26"/>
    </row>
    <row r="2038" spans="1:1" x14ac:dyDescent="0.25">
      <c r="A2038" s="26"/>
    </row>
    <row r="2039" spans="1:1" x14ac:dyDescent="0.25">
      <c r="A2039" s="26"/>
    </row>
    <row r="2040" spans="1:1" x14ac:dyDescent="0.25">
      <c r="A2040" s="26"/>
    </row>
    <row r="2041" spans="1:1" x14ac:dyDescent="0.25">
      <c r="A2041" s="26"/>
    </row>
    <row r="2042" spans="1:1" x14ac:dyDescent="0.25">
      <c r="A2042" s="26"/>
    </row>
    <row r="2043" spans="1:1" x14ac:dyDescent="0.25">
      <c r="A2043" s="26"/>
    </row>
    <row r="2044" spans="1:1" x14ac:dyDescent="0.25">
      <c r="A2044" s="26"/>
    </row>
    <row r="2045" spans="1:1" x14ac:dyDescent="0.25">
      <c r="A2045" s="26"/>
    </row>
    <row r="2046" spans="1:1" x14ac:dyDescent="0.25">
      <c r="A2046" s="26"/>
    </row>
    <row r="2047" spans="1:1" x14ac:dyDescent="0.25">
      <c r="A2047" s="26"/>
    </row>
    <row r="2048" spans="1:1" x14ac:dyDescent="0.25">
      <c r="A2048" s="26"/>
    </row>
    <row r="2049" spans="1:1" x14ac:dyDescent="0.25">
      <c r="A2049" s="26"/>
    </row>
    <row r="2050" spans="1:1" x14ac:dyDescent="0.25">
      <c r="A2050" s="26"/>
    </row>
    <row r="2051" spans="1:1" x14ac:dyDescent="0.25">
      <c r="A2051" s="26"/>
    </row>
    <row r="2052" spans="1:1" x14ac:dyDescent="0.25">
      <c r="A2052" s="26"/>
    </row>
    <row r="2053" spans="1:1" x14ac:dyDescent="0.25">
      <c r="A2053" s="26"/>
    </row>
    <row r="2054" spans="1:1" x14ac:dyDescent="0.25">
      <c r="A2054" s="26"/>
    </row>
    <row r="2055" spans="1:1" x14ac:dyDescent="0.25">
      <c r="A2055" s="26"/>
    </row>
    <row r="2056" spans="1:1" x14ac:dyDescent="0.25">
      <c r="A2056" s="26"/>
    </row>
    <row r="2057" spans="1:1" x14ac:dyDescent="0.25">
      <c r="A2057" s="26"/>
    </row>
    <row r="2058" spans="1:1" x14ac:dyDescent="0.25">
      <c r="A2058" s="26"/>
    </row>
    <row r="2059" spans="1:1" x14ac:dyDescent="0.25">
      <c r="A2059" s="26"/>
    </row>
    <row r="2060" spans="1:1" x14ac:dyDescent="0.25">
      <c r="A2060" s="26"/>
    </row>
    <row r="2061" spans="1:1" x14ac:dyDescent="0.25">
      <c r="A2061" s="26"/>
    </row>
    <row r="2062" spans="1:1" x14ac:dyDescent="0.25">
      <c r="A2062" s="26"/>
    </row>
    <row r="2063" spans="1:1" x14ac:dyDescent="0.25">
      <c r="A2063" s="26"/>
    </row>
    <row r="2064" spans="1:1" x14ac:dyDescent="0.25">
      <c r="A2064" s="26"/>
    </row>
    <row r="2065" spans="1:1" x14ac:dyDescent="0.25">
      <c r="A2065" s="26"/>
    </row>
    <row r="2066" spans="1:1" x14ac:dyDescent="0.25">
      <c r="A2066" s="26"/>
    </row>
    <row r="2067" spans="1:1" x14ac:dyDescent="0.25">
      <c r="A2067" s="26"/>
    </row>
    <row r="2068" spans="1:1" x14ac:dyDescent="0.25">
      <c r="A2068" s="26"/>
    </row>
    <row r="2069" spans="1:1" x14ac:dyDescent="0.25">
      <c r="A2069" s="26"/>
    </row>
    <row r="2070" spans="1:1" x14ac:dyDescent="0.25">
      <c r="A2070" s="26"/>
    </row>
    <row r="2071" spans="1:1" x14ac:dyDescent="0.25">
      <c r="A2071" s="26"/>
    </row>
    <row r="2072" spans="1:1" x14ac:dyDescent="0.25">
      <c r="A2072" s="26"/>
    </row>
    <row r="2073" spans="1:1" x14ac:dyDescent="0.25">
      <c r="A2073" s="26"/>
    </row>
    <row r="2074" spans="1:1" x14ac:dyDescent="0.25">
      <c r="A2074" s="26"/>
    </row>
    <row r="2075" spans="1:1" x14ac:dyDescent="0.25">
      <c r="A2075" s="26"/>
    </row>
    <row r="2076" spans="1:1" x14ac:dyDescent="0.25">
      <c r="A2076" s="26"/>
    </row>
    <row r="2077" spans="1:1" x14ac:dyDescent="0.25">
      <c r="A2077" s="26"/>
    </row>
    <row r="2078" spans="1:1" x14ac:dyDescent="0.25">
      <c r="A2078" s="26"/>
    </row>
    <row r="2079" spans="1:1" x14ac:dyDescent="0.25">
      <c r="A2079" s="26"/>
    </row>
    <row r="2080" spans="1:1" x14ac:dyDescent="0.25">
      <c r="A2080" s="26"/>
    </row>
    <row r="2081" spans="1:1" x14ac:dyDescent="0.25">
      <c r="A2081" s="26"/>
    </row>
    <row r="2082" spans="1:1" x14ac:dyDescent="0.25">
      <c r="A2082" s="26"/>
    </row>
    <row r="2083" spans="1:1" x14ac:dyDescent="0.25">
      <c r="A2083" s="26"/>
    </row>
    <row r="2084" spans="1:1" x14ac:dyDescent="0.25">
      <c r="A2084" s="26"/>
    </row>
    <row r="2085" spans="1:1" x14ac:dyDescent="0.25">
      <c r="A2085" s="26"/>
    </row>
    <row r="2086" spans="1:1" x14ac:dyDescent="0.25">
      <c r="A2086" s="26"/>
    </row>
    <row r="2087" spans="1:1" x14ac:dyDescent="0.25">
      <c r="A2087" s="26"/>
    </row>
    <row r="2088" spans="1:1" x14ac:dyDescent="0.25">
      <c r="A2088" s="26"/>
    </row>
    <row r="2089" spans="1:1" x14ac:dyDescent="0.25">
      <c r="A2089" s="26"/>
    </row>
    <row r="2090" spans="1:1" x14ac:dyDescent="0.25">
      <c r="A2090" s="26"/>
    </row>
    <row r="2091" spans="1:1" x14ac:dyDescent="0.25">
      <c r="A2091" s="26"/>
    </row>
    <row r="2092" spans="1:1" x14ac:dyDescent="0.25">
      <c r="A2092" s="26"/>
    </row>
    <row r="2093" spans="1:1" x14ac:dyDescent="0.25">
      <c r="A2093" s="26"/>
    </row>
    <row r="2094" spans="1:1" x14ac:dyDescent="0.25">
      <c r="A2094" s="26"/>
    </row>
    <row r="2095" spans="1:1" x14ac:dyDescent="0.25">
      <c r="A2095" s="26"/>
    </row>
    <row r="2096" spans="1:1" x14ac:dyDescent="0.25">
      <c r="A2096" s="26"/>
    </row>
    <row r="2097" spans="1:1" x14ac:dyDescent="0.25">
      <c r="A2097" s="26"/>
    </row>
    <row r="2098" spans="1:1" x14ac:dyDescent="0.25">
      <c r="A2098" s="26"/>
    </row>
    <row r="2099" spans="1:1" x14ac:dyDescent="0.25">
      <c r="A2099" s="26"/>
    </row>
    <row r="2100" spans="1:1" x14ac:dyDescent="0.25">
      <c r="A2100" s="26"/>
    </row>
    <row r="2101" spans="1:1" x14ac:dyDescent="0.25">
      <c r="A2101" s="26"/>
    </row>
    <row r="2102" spans="1:1" x14ac:dyDescent="0.25">
      <c r="A2102" s="26"/>
    </row>
    <row r="2103" spans="1:1" x14ac:dyDescent="0.25">
      <c r="A2103" s="26"/>
    </row>
    <row r="2104" spans="1:1" x14ac:dyDescent="0.25">
      <c r="A2104" s="26"/>
    </row>
    <row r="2105" spans="1:1" x14ac:dyDescent="0.25">
      <c r="A2105" s="26"/>
    </row>
    <row r="2106" spans="1:1" x14ac:dyDescent="0.25">
      <c r="A2106" s="26"/>
    </row>
    <row r="2107" spans="1:1" x14ac:dyDescent="0.25">
      <c r="A2107" s="26"/>
    </row>
    <row r="2108" spans="1:1" x14ac:dyDescent="0.25">
      <c r="A2108" s="26"/>
    </row>
    <row r="2109" spans="1:1" x14ac:dyDescent="0.25">
      <c r="A2109" s="26"/>
    </row>
    <row r="2110" spans="1:1" x14ac:dyDescent="0.25">
      <c r="A2110" s="26"/>
    </row>
    <row r="2111" spans="1:1" x14ac:dyDescent="0.25">
      <c r="A2111" s="26"/>
    </row>
    <row r="2112" spans="1:1" x14ac:dyDescent="0.25">
      <c r="A2112" s="26"/>
    </row>
    <row r="2113" spans="1:1" x14ac:dyDescent="0.25">
      <c r="A2113" s="26"/>
    </row>
    <row r="2114" spans="1:1" x14ac:dyDescent="0.25">
      <c r="A2114" s="26"/>
    </row>
    <row r="2115" spans="1:1" x14ac:dyDescent="0.25">
      <c r="A2115" s="26"/>
    </row>
    <row r="2116" spans="1:1" x14ac:dyDescent="0.25">
      <c r="A2116" s="26"/>
    </row>
    <row r="2117" spans="1:1" x14ac:dyDescent="0.25">
      <c r="A2117" s="26"/>
    </row>
    <row r="2118" spans="1:1" x14ac:dyDescent="0.25">
      <c r="A2118" s="26"/>
    </row>
    <row r="2119" spans="1:1" x14ac:dyDescent="0.25">
      <c r="A2119" s="26"/>
    </row>
    <row r="2120" spans="1:1" x14ac:dyDescent="0.25">
      <c r="A2120" s="26"/>
    </row>
    <row r="2121" spans="1:1" x14ac:dyDescent="0.25">
      <c r="A2121" s="26"/>
    </row>
    <row r="2122" spans="1:1" x14ac:dyDescent="0.25">
      <c r="A2122" s="26"/>
    </row>
    <row r="2123" spans="1:1" x14ac:dyDescent="0.25">
      <c r="A2123" s="26"/>
    </row>
    <row r="2124" spans="1:1" x14ac:dyDescent="0.25">
      <c r="A2124" s="26"/>
    </row>
    <row r="2125" spans="1:1" x14ac:dyDescent="0.25">
      <c r="A2125" s="26"/>
    </row>
    <row r="2126" spans="1:1" x14ac:dyDescent="0.25">
      <c r="A2126" s="26"/>
    </row>
    <row r="2127" spans="1:1" x14ac:dyDescent="0.25">
      <c r="A2127" s="26"/>
    </row>
    <row r="2128" spans="1:1" x14ac:dyDescent="0.25">
      <c r="A2128" s="26"/>
    </row>
    <row r="2129" spans="1:1" x14ac:dyDescent="0.25">
      <c r="A2129" s="26"/>
    </row>
    <row r="2130" spans="1:1" x14ac:dyDescent="0.25">
      <c r="A2130" s="26"/>
    </row>
    <row r="2131" spans="1:1" x14ac:dyDescent="0.25">
      <c r="A2131" s="26"/>
    </row>
    <row r="2132" spans="1:1" x14ac:dyDescent="0.25">
      <c r="A2132" s="26"/>
    </row>
    <row r="2133" spans="1:1" x14ac:dyDescent="0.25">
      <c r="A2133" s="26"/>
    </row>
    <row r="2134" spans="1:1" x14ac:dyDescent="0.25">
      <c r="A2134" s="26"/>
    </row>
    <row r="2135" spans="1:1" x14ac:dyDescent="0.25">
      <c r="A2135" s="26"/>
    </row>
    <row r="2136" spans="1:1" x14ac:dyDescent="0.25">
      <c r="A2136" s="26"/>
    </row>
    <row r="2137" spans="1:1" x14ac:dyDescent="0.25">
      <c r="A2137" s="26"/>
    </row>
    <row r="2138" spans="1:1" x14ac:dyDescent="0.25">
      <c r="A2138" s="26"/>
    </row>
    <row r="2139" spans="1:1" x14ac:dyDescent="0.25">
      <c r="A2139" s="26"/>
    </row>
    <row r="2140" spans="1:1" x14ac:dyDescent="0.25">
      <c r="A2140" s="26"/>
    </row>
    <row r="2141" spans="1:1" x14ac:dyDescent="0.25">
      <c r="A2141" s="26"/>
    </row>
    <row r="2142" spans="1:1" x14ac:dyDescent="0.25">
      <c r="A2142" s="26"/>
    </row>
    <row r="2143" spans="1:1" x14ac:dyDescent="0.25">
      <c r="A2143" s="26"/>
    </row>
    <row r="2144" spans="1:1" x14ac:dyDescent="0.25">
      <c r="A2144" s="26"/>
    </row>
    <row r="2145" spans="1:1" x14ac:dyDescent="0.25">
      <c r="A2145" s="26"/>
    </row>
    <row r="2146" spans="1:1" x14ac:dyDescent="0.25">
      <c r="A2146" s="26"/>
    </row>
    <row r="2147" spans="1:1" x14ac:dyDescent="0.25">
      <c r="A2147" s="26"/>
    </row>
    <row r="2148" spans="1:1" x14ac:dyDescent="0.25">
      <c r="A2148" s="26"/>
    </row>
    <row r="2149" spans="1:1" x14ac:dyDescent="0.25">
      <c r="A2149" s="26"/>
    </row>
    <row r="2150" spans="1:1" x14ac:dyDescent="0.25">
      <c r="A2150" s="26"/>
    </row>
    <row r="2151" spans="1:1" x14ac:dyDescent="0.25">
      <c r="A2151" s="26"/>
    </row>
    <row r="2152" spans="1:1" x14ac:dyDescent="0.25">
      <c r="A2152" s="26"/>
    </row>
    <row r="2153" spans="1:1" x14ac:dyDescent="0.25">
      <c r="A2153" s="26"/>
    </row>
    <row r="2154" spans="1:1" x14ac:dyDescent="0.25">
      <c r="A2154" s="26"/>
    </row>
    <row r="2155" spans="1:1" x14ac:dyDescent="0.25">
      <c r="A2155" s="26"/>
    </row>
    <row r="2156" spans="1:1" x14ac:dyDescent="0.25">
      <c r="A2156" s="26"/>
    </row>
    <row r="2157" spans="1:1" x14ac:dyDescent="0.25">
      <c r="A2157" s="26"/>
    </row>
    <row r="2158" spans="1:1" x14ac:dyDescent="0.25">
      <c r="A2158" s="26"/>
    </row>
    <row r="2159" spans="1:1" x14ac:dyDescent="0.25">
      <c r="A2159" s="26"/>
    </row>
    <row r="2160" spans="1:1" x14ac:dyDescent="0.25">
      <c r="A2160" s="26"/>
    </row>
  </sheetData>
  <sortState ref="A205:B3119">
    <sortCondition ref="A205"/>
  </sortState>
  <mergeCells count="452">
    <mergeCell ref="U204:V204"/>
    <mergeCell ref="W204:X204"/>
    <mergeCell ref="Y204:Z204"/>
    <mergeCell ref="AA204:AB204"/>
    <mergeCell ref="A204:D204"/>
    <mergeCell ref="E204:F204"/>
    <mergeCell ref="G204:H204"/>
    <mergeCell ref="I204:J204"/>
    <mergeCell ref="K204:L204"/>
    <mergeCell ref="M204:N204"/>
    <mergeCell ref="O204:P204"/>
    <mergeCell ref="Q204:R204"/>
    <mergeCell ref="S204:T204"/>
    <mergeCell ref="S203:T203"/>
    <mergeCell ref="U203:V203"/>
    <mergeCell ref="W203:X203"/>
    <mergeCell ref="Y203:Z203"/>
    <mergeCell ref="AA203:AB203"/>
    <mergeCell ref="Q199:R200"/>
    <mergeCell ref="S199:T200"/>
    <mergeCell ref="U199:V200"/>
    <mergeCell ref="W199:X200"/>
    <mergeCell ref="AA199:AB200"/>
    <mergeCell ref="S201:T202"/>
    <mergeCell ref="U201:V202"/>
    <mergeCell ref="W201:X202"/>
    <mergeCell ref="Y201:Z202"/>
    <mergeCell ref="AA201:AB202"/>
    <mergeCell ref="S196:T196"/>
    <mergeCell ref="U196:V196"/>
    <mergeCell ref="W196:X196"/>
    <mergeCell ref="Y196:Z196"/>
    <mergeCell ref="AA196:AB196"/>
    <mergeCell ref="A195:D195"/>
    <mergeCell ref="E195:F195"/>
    <mergeCell ref="G195:H195"/>
    <mergeCell ref="I195:J195"/>
    <mergeCell ref="K195:L195"/>
    <mergeCell ref="M195:N195"/>
    <mergeCell ref="O195:P195"/>
    <mergeCell ref="Q195:R195"/>
    <mergeCell ref="S195:T195"/>
    <mergeCell ref="U195:V195"/>
    <mergeCell ref="W195:X195"/>
    <mergeCell ref="Y195:Z195"/>
    <mergeCell ref="AA195:AB195"/>
    <mergeCell ref="A203:D203"/>
    <mergeCell ref="A196:D196"/>
    <mergeCell ref="E196:F196"/>
    <mergeCell ref="G196:H196"/>
    <mergeCell ref="I196:J196"/>
    <mergeCell ref="K196:L196"/>
    <mergeCell ref="M196:N196"/>
    <mergeCell ref="O196:P196"/>
    <mergeCell ref="Q196:R196"/>
    <mergeCell ref="E203:F203"/>
    <mergeCell ref="G203:H203"/>
    <mergeCell ref="I203:J203"/>
    <mergeCell ref="K203:L203"/>
    <mergeCell ref="M203:N203"/>
    <mergeCell ref="O203:P203"/>
    <mergeCell ref="Q203:R203"/>
    <mergeCell ref="A201:D202"/>
    <mergeCell ref="E201:F202"/>
    <mergeCell ref="G201:H202"/>
    <mergeCell ref="I201:J202"/>
    <mergeCell ref="K201:L202"/>
    <mergeCell ref="M201:N202"/>
    <mergeCell ref="O201:P202"/>
    <mergeCell ref="Q201:R202"/>
    <mergeCell ref="AA181:AB181"/>
    <mergeCell ref="AA183:AB183"/>
    <mergeCell ref="AA184:AB184"/>
    <mergeCell ref="AA172:AB172"/>
    <mergeCell ref="AA186:AB186"/>
    <mergeCell ref="AA187:AB187"/>
    <mergeCell ref="AA189:AB189"/>
    <mergeCell ref="AA190:AB190"/>
    <mergeCell ref="AA193:AB193"/>
    <mergeCell ref="W186:X186"/>
    <mergeCell ref="W187:X187"/>
    <mergeCell ref="W189:X189"/>
    <mergeCell ref="W190:X190"/>
    <mergeCell ref="W193:X193"/>
    <mergeCell ref="Y171:Z171"/>
    <mergeCell ref="Y174:Z174"/>
    <mergeCell ref="Y175:Z175"/>
    <mergeCell ref="Y177:Z177"/>
    <mergeCell ref="Y178:Z178"/>
    <mergeCell ref="Y180:Z180"/>
    <mergeCell ref="Y181:Z181"/>
    <mergeCell ref="Y183:Z183"/>
    <mergeCell ref="Y184:Z184"/>
    <mergeCell ref="Y186:Z186"/>
    <mergeCell ref="Y187:Z187"/>
    <mergeCell ref="Y189:Z189"/>
    <mergeCell ref="Y190:Z190"/>
    <mergeCell ref="Y193:Z193"/>
    <mergeCell ref="W171:X171"/>
    <mergeCell ref="W174:X174"/>
    <mergeCell ref="W175:X175"/>
    <mergeCell ref="W177:X177"/>
    <mergeCell ref="W178:X178"/>
    <mergeCell ref="W180:X180"/>
    <mergeCell ref="W181:X181"/>
    <mergeCell ref="W183:X183"/>
    <mergeCell ref="W184:X184"/>
    <mergeCell ref="S186:T186"/>
    <mergeCell ref="S187:T187"/>
    <mergeCell ref="S189:T189"/>
    <mergeCell ref="S190:T190"/>
    <mergeCell ref="S193:T193"/>
    <mergeCell ref="U184:V184"/>
    <mergeCell ref="U186:V186"/>
    <mergeCell ref="U187:V187"/>
    <mergeCell ref="U189:V189"/>
    <mergeCell ref="U190:V190"/>
    <mergeCell ref="U193:V193"/>
    <mergeCell ref="U185:V185"/>
    <mergeCell ref="U188:V188"/>
    <mergeCell ref="S192:T192"/>
    <mergeCell ref="U192:V192"/>
    <mergeCell ref="W188:X188"/>
    <mergeCell ref="W192:X192"/>
    <mergeCell ref="S191:T191"/>
    <mergeCell ref="U191:V191"/>
    <mergeCell ref="W191:X191"/>
    <mergeCell ref="U171:V171"/>
    <mergeCell ref="U172:V172"/>
    <mergeCell ref="U174:V174"/>
    <mergeCell ref="U175:V175"/>
    <mergeCell ref="U177:V177"/>
    <mergeCell ref="U178:V178"/>
    <mergeCell ref="U180:V180"/>
    <mergeCell ref="U181:V181"/>
    <mergeCell ref="U183:V183"/>
    <mergeCell ref="O190:P190"/>
    <mergeCell ref="O193:P193"/>
    <mergeCell ref="Q171:R171"/>
    <mergeCell ref="Q172:R172"/>
    <mergeCell ref="Q174:R174"/>
    <mergeCell ref="Q175:R175"/>
    <mergeCell ref="Q177:R177"/>
    <mergeCell ref="Q178:R178"/>
    <mergeCell ref="Q180:R180"/>
    <mergeCell ref="Q181:R181"/>
    <mergeCell ref="Q183:R183"/>
    <mergeCell ref="Q184:R184"/>
    <mergeCell ref="Q186:R186"/>
    <mergeCell ref="Q187:R187"/>
    <mergeCell ref="Q189:R189"/>
    <mergeCell ref="Q190:R190"/>
    <mergeCell ref="Q193:R193"/>
    <mergeCell ref="O171:P171"/>
    <mergeCell ref="O172:P172"/>
    <mergeCell ref="O174:P174"/>
    <mergeCell ref="O175:P175"/>
    <mergeCell ref="O177:P177"/>
    <mergeCell ref="O178:P178"/>
    <mergeCell ref="O180:P180"/>
    <mergeCell ref="K193:L193"/>
    <mergeCell ref="M171:N171"/>
    <mergeCell ref="M172:N172"/>
    <mergeCell ref="M174:N174"/>
    <mergeCell ref="M175:N175"/>
    <mergeCell ref="M177:N177"/>
    <mergeCell ref="M178:N178"/>
    <mergeCell ref="M180:N180"/>
    <mergeCell ref="M181:N181"/>
    <mergeCell ref="M183:N183"/>
    <mergeCell ref="M184:N184"/>
    <mergeCell ref="M186:N186"/>
    <mergeCell ref="M187:N187"/>
    <mergeCell ref="M189:N189"/>
    <mergeCell ref="M190:N190"/>
    <mergeCell ref="M193:N193"/>
    <mergeCell ref="K186:L186"/>
    <mergeCell ref="K187:L187"/>
    <mergeCell ref="K189:L189"/>
    <mergeCell ref="K190:L190"/>
    <mergeCell ref="K192:L192"/>
    <mergeCell ref="M192:N192"/>
    <mergeCell ref="E193:F193"/>
    <mergeCell ref="I171:J171"/>
    <mergeCell ref="I172:J172"/>
    <mergeCell ref="I174:J174"/>
    <mergeCell ref="I175:J175"/>
    <mergeCell ref="I177:J177"/>
    <mergeCell ref="I178:J178"/>
    <mergeCell ref="I180:J180"/>
    <mergeCell ref="I181:J181"/>
    <mergeCell ref="I183:J183"/>
    <mergeCell ref="I184:J184"/>
    <mergeCell ref="I186:J186"/>
    <mergeCell ref="I187:J187"/>
    <mergeCell ref="I189:J189"/>
    <mergeCell ref="I190:J190"/>
    <mergeCell ref="I193:J193"/>
    <mergeCell ref="E182:F182"/>
    <mergeCell ref="G182:H182"/>
    <mergeCell ref="I192:J192"/>
    <mergeCell ref="A193:B193"/>
    <mergeCell ref="E171:F171"/>
    <mergeCell ref="E172:F172"/>
    <mergeCell ref="E174:F174"/>
    <mergeCell ref="E175:F175"/>
    <mergeCell ref="E177:F177"/>
    <mergeCell ref="G171:H171"/>
    <mergeCell ref="G172:H172"/>
    <mergeCell ref="G174:H174"/>
    <mergeCell ref="G175:H175"/>
    <mergeCell ref="G177:H177"/>
    <mergeCell ref="G178:H178"/>
    <mergeCell ref="G180:H180"/>
    <mergeCell ref="G181:H181"/>
    <mergeCell ref="G183:H183"/>
    <mergeCell ref="G184:H184"/>
    <mergeCell ref="G186:H186"/>
    <mergeCell ref="G187:H187"/>
    <mergeCell ref="G189:H189"/>
    <mergeCell ref="G190:H190"/>
    <mergeCell ref="G193:H193"/>
    <mergeCell ref="E178:F178"/>
    <mergeCell ref="E180:F180"/>
    <mergeCell ref="E181:F181"/>
    <mergeCell ref="A172:B172"/>
    <mergeCell ref="A174:B174"/>
    <mergeCell ref="A175:B175"/>
    <mergeCell ref="A177:B177"/>
    <mergeCell ref="A178:B178"/>
    <mergeCell ref="A180:B180"/>
    <mergeCell ref="A181:B181"/>
    <mergeCell ref="K171:L171"/>
    <mergeCell ref="K172:L172"/>
    <mergeCell ref="K174:L174"/>
    <mergeCell ref="K175:L175"/>
    <mergeCell ref="K177:L177"/>
    <mergeCell ref="K178:L178"/>
    <mergeCell ref="K180:L180"/>
    <mergeCell ref="K181:L181"/>
    <mergeCell ref="E176:F176"/>
    <mergeCell ref="E179:F179"/>
    <mergeCell ref="G176:H176"/>
    <mergeCell ref="G179:H179"/>
    <mergeCell ref="A166:E166"/>
    <mergeCell ref="A191:B191"/>
    <mergeCell ref="E191:F191"/>
    <mergeCell ref="G191:H191"/>
    <mergeCell ref="I191:J191"/>
    <mergeCell ref="K191:L191"/>
    <mergeCell ref="M191:N191"/>
    <mergeCell ref="O191:P191"/>
    <mergeCell ref="Q191:R191"/>
    <mergeCell ref="A183:B183"/>
    <mergeCell ref="A184:B184"/>
    <mergeCell ref="A186:B186"/>
    <mergeCell ref="A187:B187"/>
    <mergeCell ref="A189:B189"/>
    <mergeCell ref="A190:B190"/>
    <mergeCell ref="E183:F183"/>
    <mergeCell ref="E184:F184"/>
    <mergeCell ref="E186:F186"/>
    <mergeCell ref="E187:F187"/>
    <mergeCell ref="E189:F189"/>
    <mergeCell ref="E190:F190"/>
    <mergeCell ref="K183:L183"/>
    <mergeCell ref="K184:L184"/>
    <mergeCell ref="A171:B171"/>
    <mergeCell ref="E207:AB208"/>
    <mergeCell ref="A197:D198"/>
    <mergeCell ref="E197:F198"/>
    <mergeCell ref="G197:H198"/>
    <mergeCell ref="I197:J198"/>
    <mergeCell ref="K197:L198"/>
    <mergeCell ref="M197:N198"/>
    <mergeCell ref="O197:P198"/>
    <mergeCell ref="Q197:R198"/>
    <mergeCell ref="S197:T198"/>
    <mergeCell ref="U197:V198"/>
    <mergeCell ref="W197:X198"/>
    <mergeCell ref="Y197:Z198"/>
    <mergeCell ref="AA197:AB198"/>
    <mergeCell ref="E205:AB205"/>
    <mergeCell ref="A205:D205"/>
    <mergeCell ref="A199:D200"/>
    <mergeCell ref="E199:F200"/>
    <mergeCell ref="G199:H200"/>
    <mergeCell ref="I199:J200"/>
    <mergeCell ref="K199:L200"/>
    <mergeCell ref="M199:N200"/>
    <mergeCell ref="O199:P200"/>
    <mergeCell ref="Y199:Z200"/>
    <mergeCell ref="Z157:AA157"/>
    <mergeCell ref="Z164:AA164"/>
    <mergeCell ref="Z165:AA165"/>
    <mergeCell ref="Z166:AA166"/>
    <mergeCell ref="Z167:AA167"/>
    <mergeCell ref="Z163:AA163"/>
    <mergeCell ref="AA188:AB188"/>
    <mergeCell ref="AA192:AB192"/>
    <mergeCell ref="AA185:AB185"/>
    <mergeCell ref="AA179:AB179"/>
    <mergeCell ref="AA182:AB182"/>
    <mergeCell ref="Y188:Z188"/>
    <mergeCell ref="Y192:Z192"/>
    <mergeCell ref="Y185:Z185"/>
    <mergeCell ref="Y179:Z179"/>
    <mergeCell ref="Y182:Z182"/>
    <mergeCell ref="Y191:Z191"/>
    <mergeCell ref="AA191:AB191"/>
    <mergeCell ref="AA171:AB171"/>
    <mergeCell ref="AA174:AB174"/>
    <mergeCell ref="AA175:AB175"/>
    <mergeCell ref="AA177:AB177"/>
    <mergeCell ref="AA178:AB178"/>
    <mergeCell ref="AA180:AB180"/>
    <mergeCell ref="Z148:AA148"/>
    <mergeCell ref="Z149:AA149"/>
    <mergeCell ref="Z150:AA150"/>
    <mergeCell ref="Z151:AA151"/>
    <mergeCell ref="Z152:AA152"/>
    <mergeCell ref="AA173:AB173"/>
    <mergeCell ref="AA176:AB176"/>
    <mergeCell ref="AA168:AB168"/>
    <mergeCell ref="AA170:AB170"/>
    <mergeCell ref="E169:AB169"/>
    <mergeCell ref="Z158:AA158"/>
    <mergeCell ref="Z159:AA159"/>
    <mergeCell ref="Z160:AA160"/>
    <mergeCell ref="Z161:AA161"/>
    <mergeCell ref="Z162:AA162"/>
    <mergeCell ref="Z153:AA153"/>
    <mergeCell ref="Z154:AA154"/>
    <mergeCell ref="Z155:AA155"/>
    <mergeCell ref="Z156:AA156"/>
    <mergeCell ref="Y173:Z173"/>
    <mergeCell ref="Y176:Z176"/>
    <mergeCell ref="Y168:Z168"/>
    <mergeCell ref="Y170:Z170"/>
    <mergeCell ref="Y172:Z172"/>
    <mergeCell ref="O168:P168"/>
    <mergeCell ref="O170:P170"/>
    <mergeCell ref="O176:P176"/>
    <mergeCell ref="O179:P179"/>
    <mergeCell ref="O173:P173"/>
    <mergeCell ref="M185:N185"/>
    <mergeCell ref="W182:X182"/>
    <mergeCell ref="W176:X176"/>
    <mergeCell ref="W170:X170"/>
    <mergeCell ref="W173:X173"/>
    <mergeCell ref="W172:X172"/>
    <mergeCell ref="O181:P181"/>
    <mergeCell ref="O183:P183"/>
    <mergeCell ref="O184:P184"/>
    <mergeCell ref="S171:T171"/>
    <mergeCell ref="S172:T172"/>
    <mergeCell ref="S174:T174"/>
    <mergeCell ref="S175:T175"/>
    <mergeCell ref="S177:T177"/>
    <mergeCell ref="S178:T178"/>
    <mergeCell ref="S180:T180"/>
    <mergeCell ref="S181:T181"/>
    <mergeCell ref="S183:T183"/>
    <mergeCell ref="S184:T184"/>
    <mergeCell ref="K170:L170"/>
    <mergeCell ref="K176:L176"/>
    <mergeCell ref="K179:L179"/>
    <mergeCell ref="K173:L173"/>
    <mergeCell ref="K182:L182"/>
    <mergeCell ref="I168:J168"/>
    <mergeCell ref="I170:J170"/>
    <mergeCell ref="M182:N182"/>
    <mergeCell ref="M173:N173"/>
    <mergeCell ref="M179:N179"/>
    <mergeCell ref="M176:N176"/>
    <mergeCell ref="M168:N168"/>
    <mergeCell ref="M170:N170"/>
    <mergeCell ref="I179:J179"/>
    <mergeCell ref="I182:J182"/>
    <mergeCell ref="I176:J176"/>
    <mergeCell ref="O186:P186"/>
    <mergeCell ref="O187:P187"/>
    <mergeCell ref="O189:P189"/>
    <mergeCell ref="W168:X168"/>
    <mergeCell ref="O188:P188"/>
    <mergeCell ref="O192:P192"/>
    <mergeCell ref="Q188:R188"/>
    <mergeCell ref="Q192:R192"/>
    <mergeCell ref="O185:P185"/>
    <mergeCell ref="Q185:R185"/>
    <mergeCell ref="O182:P182"/>
    <mergeCell ref="S168:T168"/>
    <mergeCell ref="S170:T170"/>
    <mergeCell ref="U168:V168"/>
    <mergeCell ref="U170:V170"/>
    <mergeCell ref="W185:X185"/>
    <mergeCell ref="S173:T173"/>
    <mergeCell ref="S179:T179"/>
    <mergeCell ref="S182:T182"/>
    <mergeCell ref="S176:T176"/>
    <mergeCell ref="U173:V173"/>
    <mergeCell ref="U179:V179"/>
    <mergeCell ref="U182:V182"/>
    <mergeCell ref="U176:V176"/>
    <mergeCell ref="W179:X179"/>
    <mergeCell ref="S185:T185"/>
    <mergeCell ref="S188:T188"/>
    <mergeCell ref="G188:H188"/>
    <mergeCell ref="E185:F185"/>
    <mergeCell ref="G185:H185"/>
    <mergeCell ref="Q168:R168"/>
    <mergeCell ref="Q170:R170"/>
    <mergeCell ref="Q176:R176"/>
    <mergeCell ref="Q179:R179"/>
    <mergeCell ref="I188:J188"/>
    <mergeCell ref="K188:L188"/>
    <mergeCell ref="I185:J185"/>
    <mergeCell ref="K185:L185"/>
    <mergeCell ref="Q182:R182"/>
    <mergeCell ref="Q173:R173"/>
    <mergeCell ref="I173:J173"/>
    <mergeCell ref="G168:H168"/>
    <mergeCell ref="G170:H170"/>
    <mergeCell ref="G173:H173"/>
    <mergeCell ref="E173:F173"/>
    <mergeCell ref="E168:F168"/>
    <mergeCell ref="E170:F170"/>
    <mergeCell ref="K168:L168"/>
    <mergeCell ref="Z5:Z7"/>
    <mergeCell ref="R6:U6"/>
    <mergeCell ref="B6:E6"/>
    <mergeCell ref="F6:I6"/>
    <mergeCell ref="J6:M6"/>
    <mergeCell ref="N6:Q6"/>
    <mergeCell ref="V6:Y6"/>
    <mergeCell ref="B5:Y5"/>
    <mergeCell ref="A192:B192"/>
    <mergeCell ref="A170:B170"/>
    <mergeCell ref="A173:B173"/>
    <mergeCell ref="A176:B176"/>
    <mergeCell ref="A179:B179"/>
    <mergeCell ref="J167:M167"/>
    <mergeCell ref="A168:D168"/>
    <mergeCell ref="A182:B182"/>
    <mergeCell ref="A185:B185"/>
    <mergeCell ref="A188:B188"/>
    <mergeCell ref="A169:B169"/>
    <mergeCell ref="C169:D169"/>
    <mergeCell ref="M188:N188"/>
    <mergeCell ref="E192:F192"/>
    <mergeCell ref="E188:F188"/>
    <mergeCell ref="G192:H192"/>
  </mergeCells>
  <pageMargins left="1" right="1" top="1" bottom="1" header="0.5" footer="0.5"/>
  <pageSetup paperSize="9" scale="10" orientation="landscape" horizontalDpi="180" verticalDpi="180" r:id="rId1"/>
  <rowBreaks count="2" manualBreakCount="2">
    <brk id="167" max="27" man="1"/>
    <brk id="196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J162"/>
  <sheetViews>
    <sheetView tabSelected="1" workbookViewId="0">
      <selection activeCell="AI3" sqref="AI3:AI26"/>
    </sheetView>
  </sheetViews>
  <sheetFormatPr defaultRowHeight="15" x14ac:dyDescent="0.25"/>
  <cols>
    <col min="1" max="2" width="11.85546875" customWidth="1"/>
    <col min="3" max="33" width="5" customWidth="1"/>
  </cols>
  <sheetData>
    <row r="1" spans="1:36" ht="37.5" customHeight="1" thickBot="1" x14ac:dyDescent="0.45">
      <c r="A1" s="130"/>
      <c r="B1" s="130"/>
      <c r="C1" s="131" t="s">
        <v>12</v>
      </c>
      <c r="D1" s="132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4"/>
      <c r="AI1" t="s">
        <v>27</v>
      </c>
    </row>
    <row r="2" spans="1:36" ht="37.5" customHeight="1" thickBot="1" x14ac:dyDescent="0.3">
      <c r="A2" s="135" t="s">
        <v>11</v>
      </c>
      <c r="B2" s="127"/>
      <c r="C2" s="46">
        <v>1</v>
      </c>
      <c r="D2" s="38">
        <v>2</v>
      </c>
      <c r="E2" s="38">
        <v>3</v>
      </c>
      <c r="F2" s="38">
        <v>4</v>
      </c>
      <c r="G2" s="38">
        <v>5</v>
      </c>
      <c r="H2" s="38">
        <v>6</v>
      </c>
      <c r="I2" s="38">
        <v>7</v>
      </c>
      <c r="J2" s="38">
        <v>8</v>
      </c>
      <c r="K2" s="38">
        <v>9</v>
      </c>
      <c r="L2" s="38">
        <v>10</v>
      </c>
      <c r="M2" s="38">
        <v>11</v>
      </c>
      <c r="N2" s="38">
        <v>12</v>
      </c>
      <c r="O2" s="38">
        <v>13</v>
      </c>
      <c r="P2" s="38">
        <v>14</v>
      </c>
      <c r="Q2" s="38">
        <v>15</v>
      </c>
      <c r="R2" s="38">
        <v>16</v>
      </c>
      <c r="S2" s="38">
        <v>17</v>
      </c>
      <c r="T2" s="38">
        <v>18</v>
      </c>
      <c r="U2" s="38">
        <v>19</v>
      </c>
      <c r="V2" s="38">
        <v>20</v>
      </c>
      <c r="W2" s="38">
        <v>21</v>
      </c>
      <c r="X2" s="38">
        <v>22</v>
      </c>
      <c r="Y2" s="38">
        <v>23</v>
      </c>
      <c r="Z2" s="38">
        <v>24</v>
      </c>
      <c r="AA2" s="38">
        <v>25</v>
      </c>
      <c r="AB2" s="38">
        <v>26</v>
      </c>
      <c r="AC2" s="38">
        <v>27</v>
      </c>
      <c r="AD2" s="38">
        <v>28</v>
      </c>
      <c r="AE2" s="38">
        <v>29</v>
      </c>
      <c r="AF2" s="38">
        <v>30</v>
      </c>
      <c r="AG2" s="47">
        <v>31</v>
      </c>
      <c r="AI2" s="60">
        <v>27</v>
      </c>
      <c r="AJ2" t="s">
        <v>28</v>
      </c>
    </row>
    <row r="3" spans="1:36" x14ac:dyDescent="0.25">
      <c r="A3" s="128">
        <v>4.1666666666666664E-2</v>
      </c>
      <c r="B3" s="129"/>
      <c r="C3" s="48">
        <v>-2</v>
      </c>
      <c r="D3" s="43">
        <v>-6</v>
      </c>
      <c r="E3" s="43">
        <v>-5</v>
      </c>
      <c r="F3" s="43">
        <v>-5</v>
      </c>
      <c r="G3" s="43">
        <v>-7</v>
      </c>
      <c r="H3" s="43">
        <v>-11</v>
      </c>
      <c r="I3" s="43">
        <v>-9</v>
      </c>
      <c r="J3" s="43">
        <v>-5</v>
      </c>
      <c r="K3" s="43">
        <v>1</v>
      </c>
      <c r="L3" s="43">
        <v>-1</v>
      </c>
      <c r="M3" s="43">
        <v>-3</v>
      </c>
      <c r="N3" s="43">
        <v>1</v>
      </c>
      <c r="O3" s="43">
        <v>-4</v>
      </c>
      <c r="P3" s="43">
        <v>-1</v>
      </c>
      <c r="Q3" s="43">
        <v>-7</v>
      </c>
      <c r="R3" s="43">
        <v>-14</v>
      </c>
      <c r="S3" s="43">
        <v>-7</v>
      </c>
      <c r="T3" s="43">
        <v>-15</v>
      </c>
      <c r="U3" s="43">
        <v>-19</v>
      </c>
      <c r="V3" s="43">
        <v>-25</v>
      </c>
      <c r="W3" s="43">
        <v>-17</v>
      </c>
      <c r="X3" s="43">
        <v>-22</v>
      </c>
      <c r="Y3" s="43">
        <v>-24</v>
      </c>
      <c r="Z3" s="43">
        <v>-12</v>
      </c>
      <c r="AA3" s="43">
        <v>-12</v>
      </c>
      <c r="AB3" s="43">
        <v>-21</v>
      </c>
      <c r="AC3" s="43">
        <v>-27</v>
      </c>
      <c r="AD3" s="43">
        <v>-24</v>
      </c>
      <c r="AE3" s="43">
        <v>-31</v>
      </c>
      <c r="AF3" s="43">
        <v>-32</v>
      </c>
      <c r="AG3" s="44">
        <v>-26</v>
      </c>
      <c r="AI3">
        <f>INDEX('Энергопотребление СК'!$C$8:$C$78,MATCH(INDEX(C3:AG3,AI$2),'Энергопотребление СК'!$A$8:$A$78,))</f>
        <v>16</v>
      </c>
    </row>
    <row r="4" spans="1:36" x14ac:dyDescent="0.25">
      <c r="A4" s="122">
        <v>8.3333333333333329E-2</v>
      </c>
      <c r="B4" s="123"/>
      <c r="C4" s="49">
        <v>-2</v>
      </c>
      <c r="D4" s="40">
        <v>-6</v>
      </c>
      <c r="E4" s="40">
        <v>-5</v>
      </c>
      <c r="F4" s="40">
        <v>-5</v>
      </c>
      <c r="G4" s="40">
        <v>-7</v>
      </c>
      <c r="H4" s="40">
        <v>-11</v>
      </c>
      <c r="I4" s="40">
        <v>-9</v>
      </c>
      <c r="J4" s="40">
        <v>-5</v>
      </c>
      <c r="K4" s="40">
        <v>1</v>
      </c>
      <c r="L4" s="40">
        <v>-1</v>
      </c>
      <c r="M4" s="40">
        <v>-3</v>
      </c>
      <c r="N4" s="40">
        <v>1</v>
      </c>
      <c r="O4" s="40">
        <v>-4</v>
      </c>
      <c r="P4" s="40">
        <v>-1</v>
      </c>
      <c r="Q4" s="42">
        <v>-7</v>
      </c>
      <c r="R4" s="40">
        <v>-14</v>
      </c>
      <c r="S4" s="40">
        <v>-5</v>
      </c>
      <c r="T4" s="40">
        <v>-15</v>
      </c>
      <c r="U4" s="40">
        <v>-20</v>
      </c>
      <c r="V4" s="42">
        <v>-25</v>
      </c>
      <c r="W4" s="40">
        <v>-16</v>
      </c>
      <c r="X4" s="40">
        <v>-21</v>
      </c>
      <c r="Y4" s="42">
        <v>-23</v>
      </c>
      <c r="Z4" s="40">
        <v>-12</v>
      </c>
      <c r="AA4" s="42">
        <v>-12</v>
      </c>
      <c r="AB4" s="40">
        <v>-22</v>
      </c>
      <c r="AC4" s="40">
        <v>-27</v>
      </c>
      <c r="AD4" s="40">
        <v>-24</v>
      </c>
      <c r="AE4" s="40">
        <v>-31</v>
      </c>
      <c r="AF4" s="40">
        <v>-32</v>
      </c>
      <c r="AG4" s="50">
        <v>-25</v>
      </c>
      <c r="AI4">
        <f>INDEX('Энергопотребление СК'!$C$8:$C$78,MATCH(INDEX(C4:AG4,AI$2),'Энергопотребление СК'!$A$8:$A$78,))</f>
        <v>16</v>
      </c>
    </row>
    <row r="5" spans="1:36" x14ac:dyDescent="0.25">
      <c r="A5" s="122">
        <v>0.125</v>
      </c>
      <c r="B5" s="123"/>
      <c r="C5" s="49">
        <v>-1</v>
      </c>
      <c r="D5" s="40">
        <v>-5</v>
      </c>
      <c r="E5" s="40">
        <v>-6</v>
      </c>
      <c r="F5" s="40">
        <v>-5</v>
      </c>
      <c r="G5" s="40">
        <v>-6</v>
      </c>
      <c r="H5" s="40">
        <v>-12</v>
      </c>
      <c r="I5" s="40">
        <v>-8</v>
      </c>
      <c r="J5" s="40">
        <v>-6</v>
      </c>
      <c r="K5" s="40">
        <v>1</v>
      </c>
      <c r="L5" s="40">
        <v>-2</v>
      </c>
      <c r="M5" s="40">
        <v>-2</v>
      </c>
      <c r="N5" s="40">
        <v>1</v>
      </c>
      <c r="O5" s="40">
        <v>-4</v>
      </c>
      <c r="P5" s="42">
        <v>-1</v>
      </c>
      <c r="Q5" s="42">
        <v>-7</v>
      </c>
      <c r="R5" s="40">
        <v>-13</v>
      </c>
      <c r="S5" s="40">
        <v>-4</v>
      </c>
      <c r="T5" s="40">
        <v>-15</v>
      </c>
      <c r="U5" s="40">
        <v>-20</v>
      </c>
      <c r="V5" s="42">
        <v>-25</v>
      </c>
      <c r="W5" s="40">
        <v>-15</v>
      </c>
      <c r="X5" s="40">
        <v>-20</v>
      </c>
      <c r="Y5" s="42">
        <v>-22</v>
      </c>
      <c r="Z5" s="40">
        <v>-12</v>
      </c>
      <c r="AA5" s="42">
        <v>-12</v>
      </c>
      <c r="AB5" s="40">
        <v>-22</v>
      </c>
      <c r="AC5" s="40">
        <v>-27</v>
      </c>
      <c r="AD5" s="40">
        <v>-24</v>
      </c>
      <c r="AE5" s="40">
        <v>-32</v>
      </c>
      <c r="AF5" s="40">
        <v>-32</v>
      </c>
      <c r="AG5" s="50">
        <v>-24</v>
      </c>
      <c r="AI5">
        <f>INDEX('Энергопотребление СК'!$C$8:$C$78,MATCH(INDEX(C5:AG5,AI$2),'Энергопотребление СК'!$A$8:$A$78,))</f>
        <v>16</v>
      </c>
    </row>
    <row r="6" spans="1:36" x14ac:dyDescent="0.25">
      <c r="A6" s="122">
        <v>0.16666666666666666</v>
      </c>
      <c r="B6" s="123"/>
      <c r="C6" s="49">
        <v>-1</v>
      </c>
      <c r="D6" s="40">
        <v>-4</v>
      </c>
      <c r="E6" s="40">
        <v>-6</v>
      </c>
      <c r="F6" s="40">
        <v>-6</v>
      </c>
      <c r="G6" s="40">
        <v>-6</v>
      </c>
      <c r="H6" s="40">
        <v>-13</v>
      </c>
      <c r="I6" s="40">
        <v>-8</v>
      </c>
      <c r="J6" s="40">
        <v>-6</v>
      </c>
      <c r="K6" s="40">
        <v>1</v>
      </c>
      <c r="L6" s="40">
        <v>-2</v>
      </c>
      <c r="M6" s="40">
        <v>-2</v>
      </c>
      <c r="N6" s="40">
        <v>0</v>
      </c>
      <c r="O6" s="40">
        <v>-5</v>
      </c>
      <c r="P6" s="42">
        <v>-1</v>
      </c>
      <c r="Q6" s="42">
        <v>-7</v>
      </c>
      <c r="R6" s="40">
        <v>-13</v>
      </c>
      <c r="S6" s="40">
        <v>-2</v>
      </c>
      <c r="T6" s="40">
        <v>-15</v>
      </c>
      <c r="U6" s="40">
        <v>-20</v>
      </c>
      <c r="V6" s="42">
        <v>-25</v>
      </c>
      <c r="W6" s="40">
        <v>-15</v>
      </c>
      <c r="X6" s="40">
        <v>-20</v>
      </c>
      <c r="Y6" s="42">
        <v>-21</v>
      </c>
      <c r="Z6" s="40">
        <v>-12</v>
      </c>
      <c r="AA6" s="42">
        <v>-12</v>
      </c>
      <c r="AB6" s="40">
        <v>-23</v>
      </c>
      <c r="AC6" s="40">
        <v>-26</v>
      </c>
      <c r="AD6" s="40">
        <v>-23</v>
      </c>
      <c r="AE6" s="40">
        <v>-32</v>
      </c>
      <c r="AF6" s="40">
        <v>-32</v>
      </c>
      <c r="AG6" s="45">
        <v>-23</v>
      </c>
      <c r="AI6">
        <f>INDEX('Энергопотребление СК'!$C$8:$C$78,MATCH(INDEX(C6:AG6,AI$2),'Энергопотребление СК'!$A$8:$A$78,))</f>
        <v>16</v>
      </c>
    </row>
    <row r="7" spans="1:36" x14ac:dyDescent="0.25">
      <c r="A7" s="122">
        <v>0.20833333333333334</v>
      </c>
      <c r="B7" s="123"/>
      <c r="C7" s="49">
        <v>-1</v>
      </c>
      <c r="D7" s="40">
        <v>-4</v>
      </c>
      <c r="E7" s="40">
        <v>-6</v>
      </c>
      <c r="F7" s="40">
        <v>-6</v>
      </c>
      <c r="G7" s="40">
        <v>-6</v>
      </c>
      <c r="H7" s="40">
        <v>-13</v>
      </c>
      <c r="I7" s="40">
        <v>-8</v>
      </c>
      <c r="J7" s="40">
        <v>-6</v>
      </c>
      <c r="K7" s="40">
        <v>1</v>
      </c>
      <c r="L7" s="40">
        <v>-2</v>
      </c>
      <c r="M7" s="40">
        <v>-2</v>
      </c>
      <c r="N7" s="40">
        <v>0</v>
      </c>
      <c r="O7" s="40">
        <v>-5</v>
      </c>
      <c r="P7" s="42">
        <v>-1</v>
      </c>
      <c r="Q7" s="40">
        <v>-8</v>
      </c>
      <c r="R7" s="40">
        <v>-14</v>
      </c>
      <c r="S7" s="40">
        <v>-1</v>
      </c>
      <c r="T7" s="40">
        <v>-14</v>
      </c>
      <c r="U7" s="40">
        <v>-20</v>
      </c>
      <c r="V7" s="42">
        <v>-25</v>
      </c>
      <c r="W7" s="40">
        <v>-14</v>
      </c>
      <c r="X7" s="40">
        <v>-20</v>
      </c>
      <c r="Y7" s="42">
        <v>-21</v>
      </c>
      <c r="Z7" s="40">
        <v>-12</v>
      </c>
      <c r="AA7" s="42">
        <v>-12</v>
      </c>
      <c r="AB7" s="40">
        <v>-23</v>
      </c>
      <c r="AC7" s="40">
        <v>-25</v>
      </c>
      <c r="AD7" s="40">
        <v>-22</v>
      </c>
      <c r="AE7" s="40">
        <v>-33</v>
      </c>
      <c r="AF7" s="40">
        <v>-33</v>
      </c>
      <c r="AG7" s="45">
        <v>-23</v>
      </c>
      <c r="AI7">
        <f>INDEX('Энергопотребление СК'!$C$8:$C$78,MATCH(INDEX(C7:AG7,AI$2),'Энергопотребление СК'!$A$8:$A$78,))</f>
        <v>16</v>
      </c>
    </row>
    <row r="8" spans="1:36" x14ac:dyDescent="0.25">
      <c r="A8" s="122">
        <v>0.25</v>
      </c>
      <c r="B8" s="123"/>
      <c r="C8" s="49">
        <v>-1</v>
      </c>
      <c r="D8" s="40">
        <v>-5</v>
      </c>
      <c r="E8" s="40">
        <v>-5</v>
      </c>
      <c r="F8" s="40">
        <v>-6</v>
      </c>
      <c r="G8" s="40">
        <v>-6</v>
      </c>
      <c r="H8" s="40">
        <v>-13</v>
      </c>
      <c r="I8" s="40">
        <v>-7</v>
      </c>
      <c r="J8" s="40">
        <v>-6</v>
      </c>
      <c r="K8" s="40">
        <v>0</v>
      </c>
      <c r="L8" s="40">
        <v>-3</v>
      </c>
      <c r="M8" s="40">
        <v>-1</v>
      </c>
      <c r="N8" s="40">
        <v>0</v>
      </c>
      <c r="O8" s="40">
        <v>-5</v>
      </c>
      <c r="P8" s="42">
        <v>-1</v>
      </c>
      <c r="Q8" s="40">
        <v>-9</v>
      </c>
      <c r="R8" s="40">
        <v>-15</v>
      </c>
      <c r="S8" s="40">
        <v>0</v>
      </c>
      <c r="T8" s="40">
        <v>-13</v>
      </c>
      <c r="U8" s="40">
        <v>-20</v>
      </c>
      <c r="V8" s="42">
        <v>-25</v>
      </c>
      <c r="W8" s="40">
        <v>-14</v>
      </c>
      <c r="X8" s="40">
        <v>-20</v>
      </c>
      <c r="Y8" s="42">
        <v>-20</v>
      </c>
      <c r="Z8" s="40">
        <v>-12</v>
      </c>
      <c r="AA8" s="42">
        <v>-12</v>
      </c>
      <c r="AB8" s="40">
        <v>-23</v>
      </c>
      <c r="AC8" s="40">
        <v>-24</v>
      </c>
      <c r="AD8" s="40">
        <v>-22</v>
      </c>
      <c r="AE8" s="40">
        <v>-33</v>
      </c>
      <c r="AF8" s="40">
        <v>-33</v>
      </c>
      <c r="AG8" s="45">
        <v>-22</v>
      </c>
      <c r="AI8">
        <f>INDEX('Энергопотребление СК'!$C$8:$C$78,MATCH(INDEX(C8:AG8,AI$2),'Энергопотребление СК'!$A$8:$A$78,))</f>
        <v>16</v>
      </c>
    </row>
    <row r="9" spans="1:36" x14ac:dyDescent="0.25">
      <c r="A9" s="122">
        <v>0.29166666666666669</v>
      </c>
      <c r="B9" s="123"/>
      <c r="C9" s="49">
        <v>-1</v>
      </c>
      <c r="D9" s="40">
        <v>-3</v>
      </c>
      <c r="E9" s="40">
        <v>-5</v>
      </c>
      <c r="F9" s="40">
        <v>-6</v>
      </c>
      <c r="G9" s="40">
        <v>-6</v>
      </c>
      <c r="H9" s="40">
        <v>-13</v>
      </c>
      <c r="I9" s="40">
        <v>-7</v>
      </c>
      <c r="J9" s="40">
        <v>-5</v>
      </c>
      <c r="K9" s="40">
        <v>0</v>
      </c>
      <c r="L9" s="40">
        <v>-3</v>
      </c>
      <c r="M9" s="40">
        <v>-1</v>
      </c>
      <c r="N9" s="40">
        <v>0</v>
      </c>
      <c r="O9" s="40">
        <v>-5</v>
      </c>
      <c r="P9" s="42">
        <v>-1</v>
      </c>
      <c r="Q9" s="40">
        <v>-9</v>
      </c>
      <c r="R9" s="40">
        <v>-15</v>
      </c>
      <c r="S9" s="40">
        <v>0</v>
      </c>
      <c r="T9" s="40">
        <v>-13</v>
      </c>
      <c r="U9" s="40">
        <v>-21</v>
      </c>
      <c r="V9" s="42">
        <v>-25</v>
      </c>
      <c r="W9" s="40">
        <v>-16</v>
      </c>
      <c r="X9" s="40">
        <v>-20</v>
      </c>
      <c r="Y9" s="42">
        <v>-20</v>
      </c>
      <c r="Z9" s="40">
        <v>-12</v>
      </c>
      <c r="AA9" s="42">
        <v>-12</v>
      </c>
      <c r="AB9" s="40">
        <v>-23</v>
      </c>
      <c r="AC9" s="40">
        <v>-24</v>
      </c>
      <c r="AD9" s="40">
        <v>-23</v>
      </c>
      <c r="AE9" s="40">
        <v>-33</v>
      </c>
      <c r="AF9" s="40">
        <v>-33</v>
      </c>
      <c r="AG9" s="45">
        <v>-22</v>
      </c>
      <c r="AI9">
        <f>INDEX('Энергопотребление СК'!$C$8:$C$78,MATCH(INDEX(C9:AG9,AI$2),'Энергопотребление СК'!$A$8:$A$78,))</f>
        <v>16</v>
      </c>
    </row>
    <row r="10" spans="1:36" x14ac:dyDescent="0.25">
      <c r="A10" s="122">
        <v>0.33333333333333331</v>
      </c>
      <c r="B10" s="123"/>
      <c r="C10" s="49">
        <v>-1</v>
      </c>
      <c r="D10" s="40">
        <v>-3</v>
      </c>
      <c r="E10" s="40">
        <v>-5</v>
      </c>
      <c r="F10" s="40">
        <v>-6</v>
      </c>
      <c r="G10" s="40">
        <v>-6</v>
      </c>
      <c r="H10" s="40">
        <v>-13</v>
      </c>
      <c r="I10" s="40">
        <v>-7</v>
      </c>
      <c r="J10" s="40">
        <v>-5</v>
      </c>
      <c r="K10" s="40">
        <v>0</v>
      </c>
      <c r="L10" s="40">
        <v>-2</v>
      </c>
      <c r="M10" s="40">
        <v>-1</v>
      </c>
      <c r="N10" s="40">
        <v>0</v>
      </c>
      <c r="O10" s="40">
        <v>-4</v>
      </c>
      <c r="P10" s="40">
        <v>-1</v>
      </c>
      <c r="Q10" s="40">
        <v>-9</v>
      </c>
      <c r="R10" s="40">
        <v>-15</v>
      </c>
      <c r="S10" s="40">
        <v>0</v>
      </c>
      <c r="T10" s="40">
        <v>-13</v>
      </c>
      <c r="U10" s="40">
        <v>-20</v>
      </c>
      <c r="V10" s="42">
        <v>-25</v>
      </c>
      <c r="W10" s="40">
        <v>-17</v>
      </c>
      <c r="X10" s="40">
        <v>-19</v>
      </c>
      <c r="Y10" s="42">
        <v>-19</v>
      </c>
      <c r="Z10" s="40">
        <v>-11</v>
      </c>
      <c r="AA10" s="42">
        <v>-12</v>
      </c>
      <c r="AB10" s="40">
        <v>-23</v>
      </c>
      <c r="AC10" s="40">
        <v>-24</v>
      </c>
      <c r="AD10" s="40">
        <v>-23</v>
      </c>
      <c r="AE10" s="40">
        <v>-33</v>
      </c>
      <c r="AF10" s="40">
        <v>-32</v>
      </c>
      <c r="AG10" s="45">
        <v>-22</v>
      </c>
      <c r="AI10">
        <f>INDEX('Энергопотребление СК'!$C$8:$C$78,MATCH(INDEX(C10:AG10,AI$2),'Энергопотребление СК'!$A$8:$A$78,))</f>
        <v>16</v>
      </c>
    </row>
    <row r="11" spans="1:36" x14ac:dyDescent="0.25">
      <c r="A11" s="122">
        <v>0.375</v>
      </c>
      <c r="B11" s="123"/>
      <c r="C11" s="49">
        <v>-1</v>
      </c>
      <c r="D11" s="40">
        <v>-2</v>
      </c>
      <c r="E11" s="40">
        <v>-5</v>
      </c>
      <c r="F11" s="40">
        <v>-6</v>
      </c>
      <c r="G11" s="40">
        <v>-6</v>
      </c>
      <c r="H11" s="40">
        <v>-13</v>
      </c>
      <c r="I11" s="40">
        <v>-7</v>
      </c>
      <c r="J11" s="40">
        <v>-4</v>
      </c>
      <c r="K11" s="40">
        <v>0</v>
      </c>
      <c r="L11" s="40">
        <v>-2</v>
      </c>
      <c r="M11" s="40">
        <v>-1</v>
      </c>
      <c r="N11" s="40">
        <v>0</v>
      </c>
      <c r="O11" s="40">
        <v>-3</v>
      </c>
      <c r="P11" s="40">
        <v>-2</v>
      </c>
      <c r="Q11" s="40">
        <v>-10</v>
      </c>
      <c r="R11" s="40">
        <v>-14</v>
      </c>
      <c r="S11" s="40">
        <v>1</v>
      </c>
      <c r="T11" s="40">
        <v>-13</v>
      </c>
      <c r="U11" s="40">
        <v>-20</v>
      </c>
      <c r="V11" s="42">
        <v>-25</v>
      </c>
      <c r="W11" s="40">
        <v>-17</v>
      </c>
      <c r="X11" s="40">
        <v>-18</v>
      </c>
      <c r="Y11" s="40">
        <v>-18</v>
      </c>
      <c r="Z11" s="40">
        <v>-11</v>
      </c>
      <c r="AA11" s="42">
        <v>-12</v>
      </c>
      <c r="AB11" s="40">
        <v>-23</v>
      </c>
      <c r="AC11" s="40">
        <v>-23</v>
      </c>
      <c r="AD11" s="40">
        <v>-24</v>
      </c>
      <c r="AE11" s="40">
        <v>-33</v>
      </c>
      <c r="AF11" s="40">
        <v>-32</v>
      </c>
      <c r="AG11" s="45">
        <v>-23</v>
      </c>
      <c r="AI11">
        <f>INDEX('Энергопотребление СК'!$C$8:$C$78,MATCH(INDEX(C11:AG11,AI$2),'Энергопотребление СК'!$A$8:$A$78,))</f>
        <v>16</v>
      </c>
    </row>
    <row r="12" spans="1:36" x14ac:dyDescent="0.25">
      <c r="A12" s="122">
        <v>0.41666666666666669</v>
      </c>
      <c r="B12" s="123"/>
      <c r="C12" s="49">
        <v>-1</v>
      </c>
      <c r="D12" s="40">
        <v>-2</v>
      </c>
      <c r="E12" s="40">
        <v>-5</v>
      </c>
      <c r="F12" s="40">
        <v>-7</v>
      </c>
      <c r="G12" s="40">
        <v>-7</v>
      </c>
      <c r="H12" s="40">
        <v>-13</v>
      </c>
      <c r="I12" s="40">
        <v>-7</v>
      </c>
      <c r="J12" s="40">
        <v>-4</v>
      </c>
      <c r="K12" s="40">
        <v>0</v>
      </c>
      <c r="L12" s="40">
        <v>-2</v>
      </c>
      <c r="M12" s="40">
        <v>-1</v>
      </c>
      <c r="N12" s="40">
        <v>0</v>
      </c>
      <c r="O12" s="40">
        <v>-2</v>
      </c>
      <c r="P12" s="40">
        <v>-2</v>
      </c>
      <c r="Q12" s="40">
        <v>-10</v>
      </c>
      <c r="R12" s="40">
        <v>-14</v>
      </c>
      <c r="S12" s="40">
        <v>1</v>
      </c>
      <c r="T12" s="40">
        <v>-14</v>
      </c>
      <c r="U12" s="40">
        <v>-20</v>
      </c>
      <c r="V12" s="42">
        <v>-25</v>
      </c>
      <c r="W12" s="40">
        <v>-17</v>
      </c>
      <c r="X12" s="40">
        <v>-18</v>
      </c>
      <c r="Y12" s="40">
        <v>-17</v>
      </c>
      <c r="Z12" s="40">
        <v>-11</v>
      </c>
      <c r="AA12" s="42">
        <v>-12</v>
      </c>
      <c r="AB12" s="40">
        <v>-23</v>
      </c>
      <c r="AC12" s="40">
        <v>-23</v>
      </c>
      <c r="AD12" s="40">
        <v>-24</v>
      </c>
      <c r="AE12" s="40">
        <v>-33</v>
      </c>
      <c r="AF12" s="40">
        <v>-32</v>
      </c>
      <c r="AG12" s="45">
        <v>-23</v>
      </c>
      <c r="AI12">
        <f>INDEX('Энергопотребление СК'!$C$8:$C$78,MATCH(INDEX(C12:AG12,AI$2),'Энергопотребление СК'!$A$8:$A$78,))</f>
        <v>16</v>
      </c>
    </row>
    <row r="13" spans="1:36" x14ac:dyDescent="0.25">
      <c r="A13" s="122">
        <v>0.45833333333333331</v>
      </c>
      <c r="B13" s="123"/>
      <c r="C13" s="49">
        <v>-1</v>
      </c>
      <c r="D13" s="40">
        <v>-2</v>
      </c>
      <c r="E13" s="40">
        <v>-5</v>
      </c>
      <c r="F13" s="40">
        <v>-7</v>
      </c>
      <c r="G13" s="40">
        <v>-7</v>
      </c>
      <c r="H13" s="40">
        <v>-12</v>
      </c>
      <c r="I13" s="40">
        <v>-7</v>
      </c>
      <c r="J13" s="40">
        <v>-4</v>
      </c>
      <c r="K13" s="40">
        <v>0</v>
      </c>
      <c r="L13" s="40">
        <v>-2</v>
      </c>
      <c r="M13" s="40">
        <v>-1</v>
      </c>
      <c r="N13" s="40">
        <v>0</v>
      </c>
      <c r="O13" s="40">
        <v>-1</v>
      </c>
      <c r="P13" s="40">
        <v>-1</v>
      </c>
      <c r="Q13" s="40">
        <v>-10</v>
      </c>
      <c r="R13" s="40">
        <v>-13</v>
      </c>
      <c r="S13" s="40">
        <v>1</v>
      </c>
      <c r="T13" s="40">
        <v>-13</v>
      </c>
      <c r="U13" s="40">
        <v>-20</v>
      </c>
      <c r="V13" s="40">
        <v>-24</v>
      </c>
      <c r="W13" s="40">
        <v>-16</v>
      </c>
      <c r="X13" s="40">
        <v>-17</v>
      </c>
      <c r="Y13" s="40">
        <v>-17</v>
      </c>
      <c r="Z13" s="40">
        <v>-11</v>
      </c>
      <c r="AA13" s="42">
        <v>-12</v>
      </c>
      <c r="AB13" s="40">
        <v>-22</v>
      </c>
      <c r="AC13" s="40">
        <v>-22</v>
      </c>
      <c r="AD13" s="40">
        <v>-25</v>
      </c>
      <c r="AE13" s="40">
        <v>-32</v>
      </c>
      <c r="AF13" s="40">
        <v>-31</v>
      </c>
      <c r="AG13" s="45">
        <v>-22</v>
      </c>
      <c r="AI13">
        <f>INDEX('Энергопотребление СК'!$C$8:$C$78,MATCH(INDEX(C13:AG13,AI$2),'Энергопотребление СК'!$A$8:$A$78,))</f>
        <v>16</v>
      </c>
    </row>
    <row r="14" spans="1:36" x14ac:dyDescent="0.25">
      <c r="A14" s="122">
        <v>0.5</v>
      </c>
      <c r="B14" s="123"/>
      <c r="C14" s="49">
        <v>-2</v>
      </c>
      <c r="D14" s="40">
        <v>-1</v>
      </c>
      <c r="E14" s="40">
        <v>-4</v>
      </c>
      <c r="F14" s="40">
        <v>-6</v>
      </c>
      <c r="G14" s="40">
        <v>-6</v>
      </c>
      <c r="H14" s="40">
        <v>-12</v>
      </c>
      <c r="I14" s="40">
        <v>-6</v>
      </c>
      <c r="J14" s="40">
        <v>-3</v>
      </c>
      <c r="K14" s="40">
        <v>0</v>
      </c>
      <c r="L14" s="40">
        <v>-1</v>
      </c>
      <c r="M14" s="40">
        <v>-1</v>
      </c>
      <c r="N14" s="40">
        <v>-1</v>
      </c>
      <c r="O14" s="40">
        <v>0</v>
      </c>
      <c r="P14" s="40">
        <v>0</v>
      </c>
      <c r="Q14" s="40">
        <v>-10</v>
      </c>
      <c r="R14" s="40">
        <v>-12</v>
      </c>
      <c r="S14" s="40">
        <v>1</v>
      </c>
      <c r="T14" s="40">
        <v>-13</v>
      </c>
      <c r="U14" s="40">
        <v>-20</v>
      </c>
      <c r="V14" s="40">
        <v>-24</v>
      </c>
      <c r="W14" s="40">
        <v>-16</v>
      </c>
      <c r="X14" s="40">
        <v>-16</v>
      </c>
      <c r="Y14" s="40">
        <v>-17</v>
      </c>
      <c r="Z14" s="40">
        <v>-10</v>
      </c>
      <c r="AA14" s="42">
        <v>-12</v>
      </c>
      <c r="AB14" s="40">
        <v>-21</v>
      </c>
      <c r="AC14" s="40">
        <v>-22</v>
      </c>
      <c r="AD14" s="40">
        <v>-25</v>
      </c>
      <c r="AE14" s="40">
        <v>-31</v>
      </c>
      <c r="AF14" s="40">
        <v>-30</v>
      </c>
      <c r="AG14" s="45">
        <v>-21</v>
      </c>
      <c r="AI14">
        <f>INDEX('Энергопотребление СК'!$C$8:$C$78,MATCH(INDEX(C14:AG14,AI$2),'Энергопотребление СК'!$A$8:$A$78,))</f>
        <v>16</v>
      </c>
    </row>
    <row r="15" spans="1:36" x14ac:dyDescent="0.25">
      <c r="A15" s="122">
        <v>0.54166666666666663</v>
      </c>
      <c r="B15" s="123"/>
      <c r="C15" s="49">
        <v>-3</v>
      </c>
      <c r="D15" s="40">
        <v>-1</v>
      </c>
      <c r="E15" s="40">
        <v>-3</v>
      </c>
      <c r="F15" s="40">
        <v>-6</v>
      </c>
      <c r="G15" s="40">
        <v>-6</v>
      </c>
      <c r="H15" s="40">
        <v>-11</v>
      </c>
      <c r="I15" s="40">
        <v>-5</v>
      </c>
      <c r="J15" s="40">
        <v>-2</v>
      </c>
      <c r="K15" s="40">
        <v>0</v>
      </c>
      <c r="L15" s="40">
        <v>-1</v>
      </c>
      <c r="M15" s="40">
        <v>-1</v>
      </c>
      <c r="N15" s="40">
        <v>-1</v>
      </c>
      <c r="O15" s="40">
        <v>0</v>
      </c>
      <c r="P15" s="40">
        <v>0</v>
      </c>
      <c r="Q15" s="40">
        <v>-10</v>
      </c>
      <c r="R15" s="40">
        <v>-11</v>
      </c>
      <c r="S15" s="40">
        <v>1</v>
      </c>
      <c r="T15" s="40">
        <v>-13</v>
      </c>
      <c r="U15" s="40">
        <v>-20</v>
      </c>
      <c r="V15" s="40">
        <v>-23</v>
      </c>
      <c r="W15" s="40">
        <v>-16</v>
      </c>
      <c r="X15" s="40">
        <v>-15</v>
      </c>
      <c r="Y15" s="40">
        <v>-16</v>
      </c>
      <c r="Z15" s="40">
        <v>-10</v>
      </c>
      <c r="AA15" s="42">
        <v>-12</v>
      </c>
      <c r="AB15" s="40">
        <v>-21</v>
      </c>
      <c r="AC15" s="40">
        <v>-21</v>
      </c>
      <c r="AD15" s="40">
        <v>-25</v>
      </c>
      <c r="AE15" s="40">
        <v>-31</v>
      </c>
      <c r="AF15" s="40">
        <v>-29</v>
      </c>
      <c r="AG15" s="45">
        <v>-21</v>
      </c>
      <c r="AI15">
        <f>INDEX('Энергопотребление СК'!$C$8:$C$78,MATCH(INDEX(C15:AG15,AI$2),'Энергопотребление СК'!$A$8:$A$78,))</f>
        <v>16</v>
      </c>
    </row>
    <row r="16" spans="1:36" x14ac:dyDescent="0.25">
      <c r="A16" s="122">
        <v>0.58333333333333337</v>
      </c>
      <c r="B16" s="123"/>
      <c r="C16" s="49">
        <v>-3</v>
      </c>
      <c r="D16" s="40">
        <v>-1</v>
      </c>
      <c r="E16" s="40">
        <v>-4</v>
      </c>
      <c r="F16" s="40">
        <v>-6</v>
      </c>
      <c r="G16" s="40">
        <v>-6</v>
      </c>
      <c r="H16" s="40">
        <v>-11</v>
      </c>
      <c r="I16" s="40">
        <v>-5</v>
      </c>
      <c r="J16" s="40">
        <v>-2</v>
      </c>
      <c r="K16" s="40">
        <v>0</v>
      </c>
      <c r="L16" s="40">
        <v>-1</v>
      </c>
      <c r="M16" s="40">
        <v>0</v>
      </c>
      <c r="N16" s="40">
        <v>-1</v>
      </c>
      <c r="O16" s="40">
        <v>0</v>
      </c>
      <c r="P16" s="40">
        <v>-1</v>
      </c>
      <c r="Q16" s="40">
        <v>-10</v>
      </c>
      <c r="R16" s="40">
        <v>-11</v>
      </c>
      <c r="S16" s="40">
        <v>-2</v>
      </c>
      <c r="T16" s="40">
        <v>-13</v>
      </c>
      <c r="U16" s="40">
        <v>-21</v>
      </c>
      <c r="V16" s="40">
        <v>-23</v>
      </c>
      <c r="W16" s="40">
        <v>-16</v>
      </c>
      <c r="X16" s="40">
        <v>-17</v>
      </c>
      <c r="Y16" s="40">
        <v>-15</v>
      </c>
      <c r="Z16" s="40">
        <v>-10</v>
      </c>
      <c r="AA16" s="42">
        <v>-12</v>
      </c>
      <c r="AB16" s="40">
        <v>-21</v>
      </c>
      <c r="AC16" s="40">
        <v>-23</v>
      </c>
      <c r="AD16" s="40">
        <v>-25</v>
      </c>
      <c r="AE16" s="40">
        <v>-30</v>
      </c>
      <c r="AF16" s="40">
        <v>-29</v>
      </c>
      <c r="AG16" s="45">
        <v>-23</v>
      </c>
      <c r="AI16">
        <f>INDEX('Энергопотребление СК'!$C$8:$C$78,MATCH(INDEX(C16:AG16,AI$2),'Энергопотребление СК'!$A$8:$A$78,))</f>
        <v>16</v>
      </c>
    </row>
    <row r="17" spans="1:35" x14ac:dyDescent="0.25">
      <c r="A17" s="122">
        <v>0.625</v>
      </c>
      <c r="B17" s="123"/>
      <c r="C17" s="49">
        <v>-4</v>
      </c>
      <c r="D17" s="40">
        <v>-2</v>
      </c>
      <c r="E17" s="40">
        <v>-4</v>
      </c>
      <c r="F17" s="40">
        <v>-5</v>
      </c>
      <c r="G17" s="40">
        <v>-7</v>
      </c>
      <c r="H17" s="40">
        <v>-10</v>
      </c>
      <c r="I17" s="40">
        <v>-5</v>
      </c>
      <c r="J17" s="40">
        <v>-2</v>
      </c>
      <c r="K17" s="40">
        <v>0</v>
      </c>
      <c r="L17" s="40">
        <v>-1</v>
      </c>
      <c r="M17" s="40">
        <v>0</v>
      </c>
      <c r="N17" s="40">
        <v>-1</v>
      </c>
      <c r="O17" s="40">
        <v>1</v>
      </c>
      <c r="P17" s="40">
        <v>-1</v>
      </c>
      <c r="Q17" s="40">
        <v>-11</v>
      </c>
      <c r="R17" s="40">
        <v>-11</v>
      </c>
      <c r="S17" s="40">
        <v>-3</v>
      </c>
      <c r="T17" s="40">
        <v>-14</v>
      </c>
      <c r="U17" s="40">
        <v>-22</v>
      </c>
      <c r="V17" s="40">
        <v>-22</v>
      </c>
      <c r="W17" s="40">
        <v>-17</v>
      </c>
      <c r="X17" s="40">
        <v>-18</v>
      </c>
      <c r="Y17" s="40">
        <v>-15</v>
      </c>
      <c r="Z17" s="40">
        <v>-10</v>
      </c>
      <c r="AA17" s="42">
        <v>-12</v>
      </c>
      <c r="AB17" s="40">
        <v>-22</v>
      </c>
      <c r="AC17" s="40">
        <v>-24</v>
      </c>
      <c r="AD17" s="40">
        <v>-26</v>
      </c>
      <c r="AE17" s="40">
        <v>-29</v>
      </c>
      <c r="AF17" s="40">
        <v>-29</v>
      </c>
      <c r="AG17" s="45">
        <v>-25</v>
      </c>
      <c r="AI17">
        <f>INDEX('Энергопотребление СК'!$C$8:$C$78,MATCH(INDEX(C17:AG17,AI$2),'Энергопотребление СК'!$A$8:$A$78,))</f>
        <v>16</v>
      </c>
    </row>
    <row r="18" spans="1:35" x14ac:dyDescent="0.25">
      <c r="A18" s="122">
        <v>0.66666666666666696</v>
      </c>
      <c r="B18" s="123"/>
      <c r="C18" s="49">
        <v>-4</v>
      </c>
      <c r="D18" s="40">
        <v>-3</v>
      </c>
      <c r="E18" s="40">
        <v>-4</v>
      </c>
      <c r="F18" s="40">
        <v>-5</v>
      </c>
      <c r="G18" s="40">
        <v>-8</v>
      </c>
      <c r="H18" s="40">
        <v>-9</v>
      </c>
      <c r="I18" s="40">
        <v>-5</v>
      </c>
      <c r="J18" s="40">
        <v>-1</v>
      </c>
      <c r="K18" s="40">
        <v>0</v>
      </c>
      <c r="L18" s="40">
        <v>-1</v>
      </c>
      <c r="M18" s="40">
        <v>0</v>
      </c>
      <c r="N18" s="40">
        <v>-1</v>
      </c>
      <c r="O18" s="40">
        <v>1</v>
      </c>
      <c r="P18" s="40">
        <v>-2</v>
      </c>
      <c r="Q18" s="40">
        <v>-11</v>
      </c>
      <c r="R18" s="40">
        <v>-10</v>
      </c>
      <c r="S18" s="40">
        <v>-4</v>
      </c>
      <c r="T18" s="40">
        <v>-14</v>
      </c>
      <c r="U18" s="40">
        <v>-22</v>
      </c>
      <c r="V18" s="40">
        <v>-22</v>
      </c>
      <c r="W18" s="40">
        <v>-17</v>
      </c>
      <c r="X18" s="40">
        <v>-19</v>
      </c>
      <c r="Y18" s="40">
        <v>-14</v>
      </c>
      <c r="Z18" s="40">
        <v>-10</v>
      </c>
      <c r="AA18" s="42">
        <v>-12</v>
      </c>
      <c r="AB18" s="40">
        <v>-22</v>
      </c>
      <c r="AC18" s="40">
        <v>-25</v>
      </c>
      <c r="AD18" s="40">
        <v>-27</v>
      </c>
      <c r="AE18" s="40">
        <v>-28</v>
      </c>
      <c r="AF18" s="40">
        <v>-29</v>
      </c>
      <c r="AG18" s="45">
        <v>-26</v>
      </c>
      <c r="AI18">
        <f>INDEX('Энергопотребление СК'!$C$8:$C$78,MATCH(INDEX(C18:AG18,AI$2),'Энергопотребление СК'!$A$8:$A$78,))</f>
        <v>16</v>
      </c>
    </row>
    <row r="19" spans="1:35" x14ac:dyDescent="0.25">
      <c r="A19" s="122">
        <v>0.70833333333333337</v>
      </c>
      <c r="B19" s="123"/>
      <c r="C19" s="49">
        <v>-5</v>
      </c>
      <c r="D19" s="40">
        <v>-3</v>
      </c>
      <c r="E19" s="40">
        <v>-4</v>
      </c>
      <c r="F19" s="40">
        <v>-5</v>
      </c>
      <c r="G19" s="40">
        <v>-8</v>
      </c>
      <c r="H19" s="40">
        <v>-9</v>
      </c>
      <c r="I19" s="40">
        <v>-5</v>
      </c>
      <c r="J19" s="40">
        <v>-1</v>
      </c>
      <c r="K19" s="40">
        <v>0</v>
      </c>
      <c r="L19" s="40">
        <v>-1</v>
      </c>
      <c r="M19" s="40">
        <v>1</v>
      </c>
      <c r="N19" s="40">
        <v>-1</v>
      </c>
      <c r="O19" s="40">
        <v>1</v>
      </c>
      <c r="P19" s="40">
        <v>-3</v>
      </c>
      <c r="Q19" s="40">
        <v>-11</v>
      </c>
      <c r="R19" s="40">
        <v>-10</v>
      </c>
      <c r="S19" s="40">
        <v>-6</v>
      </c>
      <c r="T19" s="40">
        <v>-15</v>
      </c>
      <c r="U19" s="40">
        <v>-22</v>
      </c>
      <c r="V19" s="40">
        <v>-22</v>
      </c>
      <c r="W19" s="40">
        <v>-18</v>
      </c>
      <c r="X19" s="40">
        <v>-19</v>
      </c>
      <c r="Y19" s="40">
        <v>-14</v>
      </c>
      <c r="Z19" s="40">
        <v>-10</v>
      </c>
      <c r="AA19" s="40">
        <v>-13</v>
      </c>
      <c r="AB19" s="40">
        <v>-23</v>
      </c>
      <c r="AC19" s="40">
        <v>-26</v>
      </c>
      <c r="AD19" s="40">
        <v>-28</v>
      </c>
      <c r="AE19" s="40">
        <v>-29</v>
      </c>
      <c r="AF19" s="40">
        <v>-30</v>
      </c>
      <c r="AG19" s="45">
        <v>-27</v>
      </c>
      <c r="AI19">
        <f>INDEX('Энергопотребление СК'!$C$8:$C$78,MATCH(INDEX(C19:AG19,AI$2),'Энергопотребление СК'!$A$8:$A$78,))</f>
        <v>16</v>
      </c>
    </row>
    <row r="20" spans="1:35" x14ac:dyDescent="0.25">
      <c r="A20" s="122">
        <v>0.75</v>
      </c>
      <c r="B20" s="123"/>
      <c r="C20" s="49">
        <v>-6</v>
      </c>
      <c r="D20" s="40">
        <v>-3</v>
      </c>
      <c r="E20" s="40">
        <v>-4</v>
      </c>
      <c r="F20" s="40">
        <v>-5</v>
      </c>
      <c r="G20" s="40">
        <v>-9</v>
      </c>
      <c r="H20" s="40">
        <v>-9</v>
      </c>
      <c r="I20" s="40">
        <v>-5</v>
      </c>
      <c r="J20" s="40">
        <v>-1</v>
      </c>
      <c r="K20" s="40">
        <v>0</v>
      </c>
      <c r="L20" s="40">
        <v>-1</v>
      </c>
      <c r="M20" s="40">
        <v>1</v>
      </c>
      <c r="N20" s="40">
        <v>-1</v>
      </c>
      <c r="O20" s="40">
        <v>1</v>
      </c>
      <c r="P20" s="40">
        <v>-3</v>
      </c>
      <c r="Q20" s="40">
        <v>-12</v>
      </c>
      <c r="R20" s="40">
        <v>-10</v>
      </c>
      <c r="S20" s="40">
        <v>-7</v>
      </c>
      <c r="T20" s="40">
        <v>-15</v>
      </c>
      <c r="U20" s="40">
        <v>-22</v>
      </c>
      <c r="V20" s="40">
        <v>-21</v>
      </c>
      <c r="W20" s="40">
        <v>-19</v>
      </c>
      <c r="X20" s="40">
        <v>-20</v>
      </c>
      <c r="Y20" s="40">
        <v>-14</v>
      </c>
      <c r="Z20" s="40">
        <v>-11</v>
      </c>
      <c r="AA20" s="40">
        <v>-14</v>
      </c>
      <c r="AB20" s="40">
        <v>-24</v>
      </c>
      <c r="AC20" s="40">
        <v>-28</v>
      </c>
      <c r="AD20" s="40">
        <v>-29</v>
      </c>
      <c r="AE20" s="40">
        <v>-30</v>
      </c>
      <c r="AF20" s="40">
        <v>-30</v>
      </c>
      <c r="AG20" s="45">
        <v>-29</v>
      </c>
      <c r="AI20">
        <f>INDEX('Энергопотребление СК'!$C$8:$C$78,MATCH(INDEX(C20:AG20,AI$2),'Энергопотребление СК'!$A$8:$A$78,))</f>
        <v>16</v>
      </c>
    </row>
    <row r="21" spans="1:35" x14ac:dyDescent="0.25">
      <c r="A21" s="122">
        <v>0.79166666666666696</v>
      </c>
      <c r="B21" s="123"/>
      <c r="C21" s="49">
        <v>-6</v>
      </c>
      <c r="D21" s="40">
        <v>-3</v>
      </c>
      <c r="E21" s="40">
        <v>-4</v>
      </c>
      <c r="F21" s="40">
        <v>-5</v>
      </c>
      <c r="G21" s="40">
        <v>-10</v>
      </c>
      <c r="H21" s="40">
        <v>-9</v>
      </c>
      <c r="I21" s="40">
        <v>-5</v>
      </c>
      <c r="J21" s="40">
        <v>-1</v>
      </c>
      <c r="K21" s="40">
        <v>0</v>
      </c>
      <c r="L21" s="40">
        <v>-1</v>
      </c>
      <c r="M21" s="40">
        <v>1</v>
      </c>
      <c r="N21" s="40">
        <v>-1</v>
      </c>
      <c r="O21" s="40">
        <v>1</v>
      </c>
      <c r="P21" s="40">
        <v>-4</v>
      </c>
      <c r="Q21" s="40">
        <v>-13</v>
      </c>
      <c r="R21" s="40">
        <v>-10</v>
      </c>
      <c r="S21" s="40">
        <v>-8</v>
      </c>
      <c r="T21" s="40">
        <v>-15</v>
      </c>
      <c r="U21" s="40">
        <v>-23</v>
      </c>
      <c r="V21" s="40">
        <v>-21</v>
      </c>
      <c r="W21" s="40">
        <v>-19</v>
      </c>
      <c r="X21" s="40">
        <v>-21</v>
      </c>
      <c r="Y21" s="40">
        <v>-13</v>
      </c>
      <c r="Z21" s="40">
        <v>-11</v>
      </c>
      <c r="AA21" s="40">
        <v>-15</v>
      </c>
      <c r="AB21" s="40">
        <v>-25</v>
      </c>
      <c r="AC21" s="40">
        <v>-29</v>
      </c>
      <c r="AD21" s="40">
        <v>-29</v>
      </c>
      <c r="AE21" s="40">
        <v>-30</v>
      </c>
      <c r="AF21" s="40">
        <v>-31</v>
      </c>
      <c r="AG21" s="45">
        <v>-32</v>
      </c>
      <c r="AI21">
        <f>INDEX('Энергопотребление СК'!$C$8:$C$78,MATCH(INDEX(C21:AG21,AI$2),'Энергопотребление СК'!$A$8:$A$78,))</f>
        <v>16</v>
      </c>
    </row>
    <row r="22" spans="1:35" x14ac:dyDescent="0.25">
      <c r="A22" s="122">
        <v>0.83333333333333337</v>
      </c>
      <c r="B22" s="123"/>
      <c r="C22" s="49">
        <v>-6</v>
      </c>
      <c r="D22" s="40">
        <v>-3</v>
      </c>
      <c r="E22" s="40">
        <v>-4</v>
      </c>
      <c r="F22" s="40">
        <v>-5</v>
      </c>
      <c r="G22" s="40">
        <v>-10</v>
      </c>
      <c r="H22" s="40">
        <v>-9</v>
      </c>
      <c r="I22" s="40">
        <v>-5</v>
      </c>
      <c r="J22" s="40">
        <v>-1</v>
      </c>
      <c r="K22" s="40">
        <v>0</v>
      </c>
      <c r="L22" s="40">
        <v>-1</v>
      </c>
      <c r="M22" s="40">
        <v>1</v>
      </c>
      <c r="N22" s="40">
        <v>-2</v>
      </c>
      <c r="O22" s="40">
        <v>1</v>
      </c>
      <c r="P22" s="40">
        <v>-5</v>
      </c>
      <c r="Q22" s="40">
        <v>-13</v>
      </c>
      <c r="R22" s="40">
        <v>-9</v>
      </c>
      <c r="S22" s="40">
        <v>-9</v>
      </c>
      <c r="T22" s="40">
        <v>-16</v>
      </c>
      <c r="U22" s="40">
        <v>-23</v>
      </c>
      <c r="V22" s="40">
        <v>-20</v>
      </c>
      <c r="W22" s="40">
        <v>-19</v>
      </c>
      <c r="X22" s="40">
        <v>-22</v>
      </c>
      <c r="Y22" s="40">
        <v>-13</v>
      </c>
      <c r="Z22" s="40">
        <v>-11</v>
      </c>
      <c r="AA22" s="40">
        <v>-16</v>
      </c>
      <c r="AB22" s="40">
        <v>-25</v>
      </c>
      <c r="AC22" s="40">
        <v>-28</v>
      </c>
      <c r="AD22" s="40">
        <v>-29</v>
      </c>
      <c r="AE22" s="40">
        <v>-30</v>
      </c>
      <c r="AF22" s="40">
        <v>-30</v>
      </c>
      <c r="AG22" s="45">
        <v>-31</v>
      </c>
      <c r="AI22">
        <f>INDEX('Энергопотребление СК'!$C$8:$C$78,MATCH(INDEX(C22:AG22,AI$2),'Энергопотребление СК'!$A$8:$A$78,))</f>
        <v>16</v>
      </c>
    </row>
    <row r="23" spans="1:35" x14ac:dyDescent="0.25">
      <c r="A23" s="122">
        <v>0.875</v>
      </c>
      <c r="B23" s="123"/>
      <c r="C23" s="49">
        <v>-7</v>
      </c>
      <c r="D23" s="40">
        <v>-3</v>
      </c>
      <c r="E23" s="40">
        <v>-5</v>
      </c>
      <c r="F23" s="40">
        <v>-5</v>
      </c>
      <c r="G23" s="40">
        <v>-11</v>
      </c>
      <c r="H23" s="40">
        <v>-8</v>
      </c>
      <c r="I23" s="40">
        <v>-5</v>
      </c>
      <c r="J23" s="40">
        <v>-1</v>
      </c>
      <c r="K23" s="40">
        <v>-1</v>
      </c>
      <c r="L23" s="40">
        <v>-2</v>
      </c>
      <c r="M23" s="40">
        <v>1</v>
      </c>
      <c r="N23" s="40">
        <v>-3</v>
      </c>
      <c r="O23" s="40">
        <v>1</v>
      </c>
      <c r="P23" s="40">
        <v>-5</v>
      </c>
      <c r="Q23" s="40">
        <v>-14</v>
      </c>
      <c r="R23" s="40">
        <v>-8</v>
      </c>
      <c r="S23" s="40">
        <v>-10</v>
      </c>
      <c r="T23" s="40">
        <v>-17</v>
      </c>
      <c r="U23" s="40">
        <v>-23</v>
      </c>
      <c r="V23" s="40">
        <v>-19</v>
      </c>
      <c r="W23" s="40">
        <v>-20</v>
      </c>
      <c r="X23" s="40">
        <v>-22</v>
      </c>
      <c r="Y23" s="40">
        <v>-12</v>
      </c>
      <c r="Z23" s="40">
        <v>-11</v>
      </c>
      <c r="AA23" s="40">
        <v>-17</v>
      </c>
      <c r="AB23" s="40">
        <v>-26</v>
      </c>
      <c r="AC23" s="40">
        <v>-27</v>
      </c>
      <c r="AD23" s="40">
        <v>-30</v>
      </c>
      <c r="AE23" s="40">
        <v>-30</v>
      </c>
      <c r="AF23" s="40">
        <v>-29</v>
      </c>
      <c r="AG23" s="45">
        <v>-31</v>
      </c>
      <c r="AI23">
        <f>INDEX('Энергопотребление СК'!$C$8:$C$78,MATCH(INDEX(C23:AG23,AI$2),'Энергопотребление СК'!$A$8:$A$78,))</f>
        <v>16</v>
      </c>
    </row>
    <row r="24" spans="1:35" x14ac:dyDescent="0.25">
      <c r="A24" s="122">
        <v>0.91666666666666663</v>
      </c>
      <c r="B24" s="123"/>
      <c r="C24" s="49">
        <v>-7</v>
      </c>
      <c r="D24" s="40">
        <v>-3</v>
      </c>
      <c r="E24" s="40">
        <v>-5</v>
      </c>
      <c r="F24" s="40">
        <v>-5</v>
      </c>
      <c r="G24" s="40">
        <v>-11</v>
      </c>
      <c r="H24" s="40">
        <v>-8</v>
      </c>
      <c r="I24" s="40">
        <v>-5</v>
      </c>
      <c r="J24" s="40">
        <v>0</v>
      </c>
      <c r="K24" s="40">
        <v>-1</v>
      </c>
      <c r="L24" s="40">
        <v>-3</v>
      </c>
      <c r="M24" s="40">
        <v>1</v>
      </c>
      <c r="N24" s="40">
        <v>-4</v>
      </c>
      <c r="O24" s="40">
        <v>0</v>
      </c>
      <c r="P24" s="40">
        <v>-6</v>
      </c>
      <c r="Q24" s="40">
        <v>-14</v>
      </c>
      <c r="R24" s="40">
        <v>-8</v>
      </c>
      <c r="S24" s="40">
        <v>-11</v>
      </c>
      <c r="T24" s="40">
        <v>-17</v>
      </c>
      <c r="U24" s="40">
        <v>-23</v>
      </c>
      <c r="V24" s="40">
        <v>-19</v>
      </c>
      <c r="W24" s="40">
        <v>-20</v>
      </c>
      <c r="X24" s="40">
        <v>-22</v>
      </c>
      <c r="Y24" s="40">
        <v>-12</v>
      </c>
      <c r="Z24" s="40">
        <v>-12</v>
      </c>
      <c r="AA24" s="40">
        <v>-18</v>
      </c>
      <c r="AB24" s="40">
        <v>-26</v>
      </c>
      <c r="AC24" s="40">
        <v>-26</v>
      </c>
      <c r="AD24" s="40">
        <v>-30</v>
      </c>
      <c r="AE24" s="40">
        <v>-31</v>
      </c>
      <c r="AF24" s="40">
        <v>-29</v>
      </c>
      <c r="AG24" s="45">
        <v>-31</v>
      </c>
      <c r="AI24">
        <f>INDEX('Энергопотребление СК'!$C$8:$C$78,MATCH(INDEX(C24:AG24,AI$2),'Энергопотребление СК'!$A$8:$A$78,))</f>
        <v>16</v>
      </c>
    </row>
    <row r="25" spans="1:35" x14ac:dyDescent="0.25">
      <c r="A25" s="122">
        <v>0.95833333333333337</v>
      </c>
      <c r="B25" s="123"/>
      <c r="C25" s="49">
        <v>-7</v>
      </c>
      <c r="D25" s="40">
        <v>-3</v>
      </c>
      <c r="E25" s="40">
        <v>-5</v>
      </c>
      <c r="F25" s="40">
        <v>-5</v>
      </c>
      <c r="G25" s="40">
        <v>-11</v>
      </c>
      <c r="H25" s="40">
        <v>-8</v>
      </c>
      <c r="I25" s="40">
        <v>-5</v>
      </c>
      <c r="J25" s="40">
        <v>0</v>
      </c>
      <c r="K25" s="40">
        <v>-1</v>
      </c>
      <c r="L25" s="40">
        <v>-3</v>
      </c>
      <c r="M25" s="40">
        <v>1</v>
      </c>
      <c r="N25" s="40">
        <v>-4</v>
      </c>
      <c r="O25" s="40">
        <v>0</v>
      </c>
      <c r="P25" s="40">
        <v>-7</v>
      </c>
      <c r="Q25" s="40">
        <v>-14</v>
      </c>
      <c r="R25" s="40">
        <v>-8</v>
      </c>
      <c r="S25" s="40">
        <v>-12</v>
      </c>
      <c r="T25" s="40">
        <v>-18</v>
      </c>
      <c r="U25" s="40">
        <v>-24</v>
      </c>
      <c r="V25" s="40">
        <v>-18</v>
      </c>
      <c r="W25" s="40">
        <v>-21</v>
      </c>
      <c r="X25" s="40">
        <v>-22</v>
      </c>
      <c r="Y25" s="40">
        <v>-12</v>
      </c>
      <c r="Z25" s="40">
        <v>-12</v>
      </c>
      <c r="AA25" s="40">
        <v>-19</v>
      </c>
      <c r="AB25" s="40">
        <v>-26</v>
      </c>
      <c r="AC25" s="40">
        <v>-25</v>
      </c>
      <c r="AD25" s="40">
        <v>-30</v>
      </c>
      <c r="AE25" s="40">
        <v>-31</v>
      </c>
      <c r="AF25" s="40">
        <v>-28</v>
      </c>
      <c r="AG25" s="45">
        <v>-32</v>
      </c>
      <c r="AI25">
        <f>INDEX('Энергопотребление СК'!$C$8:$C$78,MATCH(INDEX(C25:AG25,AI$2),'Энергопотребление СК'!$A$8:$A$78,))</f>
        <v>16</v>
      </c>
    </row>
    <row r="26" spans="1:35" ht="15.75" thickBot="1" x14ac:dyDescent="0.3">
      <c r="A26" s="140">
        <v>1</v>
      </c>
      <c r="B26" s="118"/>
      <c r="C26" s="51">
        <v>-6</v>
      </c>
      <c r="D26" s="52">
        <v>-4</v>
      </c>
      <c r="E26" s="52">
        <v>-5</v>
      </c>
      <c r="F26" s="52">
        <v>-6</v>
      </c>
      <c r="G26" s="52">
        <v>-11</v>
      </c>
      <c r="H26" s="52">
        <v>-8</v>
      </c>
      <c r="I26" s="52">
        <v>-5</v>
      </c>
      <c r="J26" s="52">
        <v>0</v>
      </c>
      <c r="K26" s="52">
        <v>-1</v>
      </c>
      <c r="L26" s="52">
        <v>-3</v>
      </c>
      <c r="M26" s="52">
        <v>1</v>
      </c>
      <c r="N26" s="52">
        <v>-4</v>
      </c>
      <c r="O26" s="52">
        <v>0</v>
      </c>
      <c r="P26" s="52">
        <v>-7</v>
      </c>
      <c r="Q26" s="52">
        <v>-14</v>
      </c>
      <c r="R26" s="52">
        <v>-7</v>
      </c>
      <c r="S26" s="52">
        <v>-13</v>
      </c>
      <c r="T26" s="52">
        <v>-19</v>
      </c>
      <c r="U26" s="52">
        <v>-25</v>
      </c>
      <c r="V26" s="52">
        <v>-17</v>
      </c>
      <c r="W26" s="52">
        <v>-22</v>
      </c>
      <c r="X26" s="52">
        <v>-23</v>
      </c>
      <c r="Y26" s="52">
        <v>-12</v>
      </c>
      <c r="Z26" s="52">
        <v>-12</v>
      </c>
      <c r="AA26" s="52">
        <v>-20</v>
      </c>
      <c r="AB26" s="52">
        <v>-26</v>
      </c>
      <c r="AC26" s="52">
        <v>-24</v>
      </c>
      <c r="AD26" s="52">
        <v>-30</v>
      </c>
      <c r="AE26" s="52">
        <v>-32</v>
      </c>
      <c r="AF26" s="52">
        <v>-27</v>
      </c>
      <c r="AG26" s="53">
        <v>-32</v>
      </c>
      <c r="AI26">
        <f>INDEX('Энергопотребление СК'!$C$8:$C$78,MATCH(INDEX(C26:AG26,AI$2),'Энергопотребление СК'!$A$8:$A$78,))</f>
        <v>16</v>
      </c>
    </row>
    <row r="27" spans="1:35" ht="52.5" customHeight="1" thickBot="1" x14ac:dyDescent="0.3">
      <c r="A27" s="126" t="s">
        <v>26</v>
      </c>
      <c r="B27" s="141"/>
      <c r="C27" s="58">
        <f>SUMPRODUCT('Энергопотребление СК'!$C$8:$C$78*COUNTIF(C3:C26,'Энергопотребление СК'!$A$8:$A$78))</f>
        <v>384</v>
      </c>
      <c r="D27" s="41">
        <f>SUMPRODUCT('Энергопотребление СК'!$C$8:$C$78*COUNTIF(D3:D26,'Энергопотребление СК'!$A$8:$A$78))</f>
        <v>384</v>
      </c>
      <c r="E27" s="41">
        <f>SUMPRODUCT('Энергопотребление СК'!$C$8:$C$78*COUNTIF(E3:E26,'Энергопотребление СК'!$A$8:$A$78))</f>
        <v>384</v>
      </c>
      <c r="F27" s="41">
        <f>SUMPRODUCT('Энергопотребление СК'!$C$8:$C$78*COUNTIF(F3:F26,'Энергопотребление СК'!$A$8:$A$78))</f>
        <v>384</v>
      </c>
      <c r="G27" s="41">
        <f>SUMPRODUCT('Энергопотребление СК'!$C$8:$C$78*COUNTIF(G3:G26,'Энергопотребление СК'!$A$8:$A$78))</f>
        <v>384</v>
      </c>
      <c r="H27" s="41">
        <f>SUMPRODUCT('Энергопотребление СК'!$C$8:$C$78*COUNTIF(H3:H26,'Энергопотребление СК'!$A$8:$A$78))</f>
        <v>384</v>
      </c>
      <c r="I27" s="41">
        <f>SUMPRODUCT('Энергопотребление СК'!$C$8:$C$78*COUNTIF(I3:I26,'Энергопотребление СК'!$A$8:$A$78))</f>
        <v>384</v>
      </c>
      <c r="J27" s="41">
        <f>SUMPRODUCT('Энергопотребление СК'!$C$8:$C$78*COUNTIF(J3:J26,'Энергопотребление СК'!$A$8:$A$78))</f>
        <v>394.5</v>
      </c>
      <c r="K27" s="41">
        <f>SUMPRODUCT('Энергопотребление СК'!$C$8:$C$78*COUNTIF(K3:K26,'Энергопотребление СК'!$A$8:$A$78))</f>
        <v>455.7</v>
      </c>
      <c r="L27" s="41">
        <f>SUMPRODUCT('Энергопотребление СК'!$C$8:$C$78*COUNTIF(L3:L26,'Энергопотребление СК'!$A$8:$A$78))</f>
        <v>384</v>
      </c>
      <c r="M27" s="41">
        <f>SUMPRODUCT('Энергопотребление СК'!$C$8:$C$78*COUNTIF(M3:M26,'Энергопотребление СК'!$A$8:$A$78))</f>
        <v>425.22</v>
      </c>
      <c r="N27" s="41">
        <f>SUMPRODUCT('Энергопотребление СК'!$C$8:$C$78*COUNTIF(N3:N26,'Энергопотребление СК'!$A$8:$A$78))</f>
        <v>423.52</v>
      </c>
      <c r="O27" s="41">
        <f>SUMPRODUCT('Энергопотребление СК'!$C$8:$C$78*COUNTIF(O3:O26,'Энергопотребление СК'!$A$8:$A$78))</f>
        <v>431.88</v>
      </c>
      <c r="P27" s="41">
        <f>SUMPRODUCT('Энергопотребление СК'!$C$8:$C$78*COUNTIF(P3:P26,'Энергопотребление СК'!$A$8:$A$78))</f>
        <v>391</v>
      </c>
      <c r="Q27" s="41">
        <f>SUMPRODUCT('Энергопотребление СК'!$C$8:$C$78*COUNTIF(Q3:Q26,'Энергопотребление СК'!$A$8:$A$78))</f>
        <v>384</v>
      </c>
      <c r="R27" s="41">
        <f>SUMPRODUCT('Энергопотребление СК'!$C$8:$C$78*COUNTIF(R3:R26,'Энергопотребление СК'!$A$8:$A$78))</f>
        <v>384</v>
      </c>
      <c r="S27" s="41">
        <f>SUMPRODUCT('Энергопотребление СК'!$C$8:$C$78*COUNTIF(S3:S26,'Энергопотребление СК'!$A$8:$A$78))</f>
        <v>413.7</v>
      </c>
      <c r="T27" s="41">
        <f>SUMPRODUCT('Энергопотребление СК'!$C$8:$C$78*COUNTIF(T3:T26,'Энергопотребление СК'!$A$8:$A$78))</f>
        <v>384</v>
      </c>
      <c r="U27" s="41">
        <f>SUMPRODUCT('Энергопотребление СК'!$C$8:$C$78*COUNTIF(U3:U26,'Энергопотребление СК'!$A$8:$A$78))</f>
        <v>384</v>
      </c>
      <c r="V27" s="41">
        <f>SUMPRODUCT('Энергопотребление СК'!$C$8:$C$78*COUNTIF(V3:V26,'Энергопотребление СК'!$A$8:$A$78))</f>
        <v>384</v>
      </c>
      <c r="W27" s="41">
        <f>SUMPRODUCT('Энергопотребление СК'!$C$8:$C$78*COUNTIF(W3:W26,'Энергопотребление СК'!$A$8:$A$78))</f>
        <v>384</v>
      </c>
      <c r="X27" s="41">
        <f>SUMPRODUCT('Энергопотребление СК'!$C$8:$C$78*COUNTIF(X3:X26,'Энергопотребление СК'!$A$8:$A$78))</f>
        <v>384</v>
      </c>
      <c r="Y27" s="41">
        <f>SUMPRODUCT('Энергопотребление СК'!$C$8:$C$78*COUNTIF(Y3:Y26,'Энергопотребление СК'!$A$8:$A$78))</f>
        <v>384</v>
      </c>
      <c r="Z27" s="41">
        <f>SUMPRODUCT('Энергопотребление СК'!$C$8:$C$78*COUNTIF(Z3:Z26,'Энергопотребление СК'!$A$8:$A$78))</f>
        <v>384</v>
      </c>
      <c r="AA27" s="41">
        <f>SUMPRODUCT('Энергопотребление СК'!$C$8:$C$78*COUNTIF(AA3:AA26,'Энергопотребление СК'!$A$8:$A$78))</f>
        <v>384</v>
      </c>
      <c r="AB27" s="41">
        <f>SUMPRODUCT('Энергопотребление СК'!$C$8:$C$78*COUNTIF(AB3:AB26,'Энергопотребление СК'!$A$8:$A$78))</f>
        <v>384</v>
      </c>
      <c r="AC27" s="41">
        <f>SUMPRODUCT('Энергопотребление СК'!$C$8:$C$78*COUNTIF(AC3:AC26,'Энергопотребление СК'!$A$8:$A$78))</f>
        <v>384</v>
      </c>
      <c r="AD27" s="41">
        <f>SUMPRODUCT('Энергопотребление СК'!$C$8:$C$78*COUNTIF(AD3:AD26,'Энергопотребление СК'!$A$8:$A$78))</f>
        <v>384</v>
      </c>
      <c r="AE27" s="41">
        <f>SUMPRODUCT('Энергопотребление СК'!$C$8:$C$78*COUNTIF(AE3:AE26,'Энергопотребление СК'!$A$8:$A$78))</f>
        <v>384</v>
      </c>
      <c r="AF27" s="41">
        <f>SUMPRODUCT('Энергопотребление СК'!$C$8:$C$78*COUNTIF(AF3:AF26,'Энергопотребление СК'!$A$8:$A$78))</f>
        <v>384</v>
      </c>
      <c r="AG27" s="47">
        <f>SUMPRODUCT('Энергопотребление СК'!$C$8:$C$78*COUNTIF(AG3:AG26,'Энергопотребление СК'!$A$8:$A$78))</f>
        <v>384</v>
      </c>
      <c r="AI27" s="59">
        <f>SUM(AI3:AI26)</f>
        <v>384</v>
      </c>
    </row>
    <row r="28" spans="1:35" ht="37.5" customHeight="1" thickBot="1" x14ac:dyDescent="0.45">
      <c r="A28" s="130"/>
      <c r="B28" s="130"/>
      <c r="C28" s="136" t="s">
        <v>13</v>
      </c>
      <c r="D28" s="137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9"/>
    </row>
    <row r="29" spans="1:35" ht="37.5" customHeight="1" thickBot="1" x14ac:dyDescent="0.3">
      <c r="A29" s="135" t="s">
        <v>11</v>
      </c>
      <c r="B29" s="127"/>
      <c r="C29" s="46">
        <v>1</v>
      </c>
      <c r="D29" s="38">
        <v>2</v>
      </c>
      <c r="E29" s="38">
        <v>3</v>
      </c>
      <c r="F29" s="38">
        <v>4</v>
      </c>
      <c r="G29" s="38">
        <v>5</v>
      </c>
      <c r="H29" s="38">
        <v>6</v>
      </c>
      <c r="I29" s="38">
        <v>7</v>
      </c>
      <c r="J29" s="38">
        <v>8</v>
      </c>
      <c r="K29" s="38">
        <v>9</v>
      </c>
      <c r="L29" s="38">
        <v>10</v>
      </c>
      <c r="M29" s="38">
        <v>11</v>
      </c>
      <c r="N29" s="38">
        <v>12</v>
      </c>
      <c r="O29" s="38">
        <v>13</v>
      </c>
      <c r="P29" s="38">
        <v>14</v>
      </c>
      <c r="Q29" s="38">
        <v>15</v>
      </c>
      <c r="R29" s="38">
        <v>16</v>
      </c>
      <c r="S29" s="38">
        <v>17</v>
      </c>
      <c r="T29" s="38">
        <v>18</v>
      </c>
      <c r="U29" s="38">
        <v>19</v>
      </c>
      <c r="V29" s="38">
        <v>20</v>
      </c>
      <c r="W29" s="38">
        <v>21</v>
      </c>
      <c r="X29" s="38">
        <v>22</v>
      </c>
      <c r="Y29" s="38">
        <v>23</v>
      </c>
      <c r="Z29" s="38">
        <v>24</v>
      </c>
      <c r="AA29" s="38">
        <v>25</v>
      </c>
      <c r="AB29" s="38">
        <v>26</v>
      </c>
      <c r="AC29" s="38">
        <v>27</v>
      </c>
      <c r="AD29" s="38">
        <v>28</v>
      </c>
      <c r="AE29" s="38"/>
      <c r="AF29" s="38"/>
      <c r="AG29" s="47"/>
    </row>
    <row r="30" spans="1:35" x14ac:dyDescent="0.25">
      <c r="A30" s="128">
        <v>4.1666666666666664E-2</v>
      </c>
      <c r="B30" s="129"/>
      <c r="C30" s="48">
        <v>-32</v>
      </c>
      <c r="D30" s="43">
        <v>-35</v>
      </c>
      <c r="E30" s="43">
        <v>-22</v>
      </c>
      <c r="F30" s="43">
        <v>-13</v>
      </c>
      <c r="G30" s="43">
        <v>-14</v>
      </c>
      <c r="H30" s="43">
        <v>-23</v>
      </c>
      <c r="I30" s="43">
        <v>-29</v>
      </c>
      <c r="J30" s="43">
        <v>-25</v>
      </c>
      <c r="K30" s="43">
        <v>-16</v>
      </c>
      <c r="L30" s="43">
        <v>-17</v>
      </c>
      <c r="M30" s="43">
        <v>-17</v>
      </c>
      <c r="N30" s="43">
        <v>-11</v>
      </c>
      <c r="O30" s="43">
        <v>-6</v>
      </c>
      <c r="P30" s="43">
        <v>0</v>
      </c>
      <c r="Q30" s="43">
        <v>-4</v>
      </c>
      <c r="R30" s="43">
        <v>-8</v>
      </c>
      <c r="S30" s="43">
        <v>-8</v>
      </c>
      <c r="T30" s="43">
        <v>-7</v>
      </c>
      <c r="U30" s="43">
        <v>-1</v>
      </c>
      <c r="V30" s="43">
        <v>0</v>
      </c>
      <c r="W30" s="43">
        <v>-6</v>
      </c>
      <c r="X30" s="43">
        <v>-19</v>
      </c>
      <c r="Y30" s="43">
        <v>-29</v>
      </c>
      <c r="Z30" s="43">
        <v>-24</v>
      </c>
      <c r="AA30" s="43">
        <v>-21</v>
      </c>
      <c r="AB30" s="43">
        <v>-16</v>
      </c>
      <c r="AC30" s="43">
        <v>-15</v>
      </c>
      <c r="AD30" s="43">
        <v>-19</v>
      </c>
      <c r="AE30" s="43"/>
      <c r="AF30" s="43"/>
      <c r="AG30" s="44"/>
    </row>
    <row r="31" spans="1:35" x14ac:dyDescent="0.25">
      <c r="A31" s="122">
        <v>8.3333333333333329E-2</v>
      </c>
      <c r="B31" s="123"/>
      <c r="C31" s="49">
        <v>-32</v>
      </c>
      <c r="D31" s="40">
        <v>-35</v>
      </c>
      <c r="E31" s="40">
        <v>-21</v>
      </c>
      <c r="F31" s="40">
        <v>-13</v>
      </c>
      <c r="G31" s="40">
        <v>-15</v>
      </c>
      <c r="H31" s="40">
        <v>-23</v>
      </c>
      <c r="I31" s="40">
        <v>-30</v>
      </c>
      <c r="J31" s="40">
        <v>-23</v>
      </c>
      <c r="K31" s="40">
        <v>-16</v>
      </c>
      <c r="L31" s="40">
        <v>-18</v>
      </c>
      <c r="M31" s="40">
        <v>-17</v>
      </c>
      <c r="N31" s="40">
        <v>-11</v>
      </c>
      <c r="O31" s="40">
        <v>-6</v>
      </c>
      <c r="P31" s="40">
        <v>0</v>
      </c>
      <c r="Q31" s="40">
        <v>-5</v>
      </c>
      <c r="R31" s="40">
        <v>-8</v>
      </c>
      <c r="S31" s="40">
        <v>-7</v>
      </c>
      <c r="T31" s="40">
        <v>-8</v>
      </c>
      <c r="U31" s="40">
        <v>-1</v>
      </c>
      <c r="V31" s="40">
        <v>0</v>
      </c>
      <c r="W31" s="40">
        <v>-5</v>
      </c>
      <c r="X31" s="40">
        <v>-19</v>
      </c>
      <c r="Y31" s="42">
        <v>-28</v>
      </c>
      <c r="Z31" s="40">
        <v>-24</v>
      </c>
      <c r="AA31" s="42">
        <v>-21</v>
      </c>
      <c r="AB31" s="40">
        <v>-16</v>
      </c>
      <c r="AC31" s="40">
        <v>-15</v>
      </c>
      <c r="AD31" s="40">
        <v>-18</v>
      </c>
      <c r="AE31" s="40"/>
      <c r="AF31" s="40"/>
      <c r="AG31" s="50"/>
    </row>
    <row r="32" spans="1:35" x14ac:dyDescent="0.25">
      <c r="A32" s="122">
        <v>0.125</v>
      </c>
      <c r="B32" s="123"/>
      <c r="C32" s="49">
        <v>-32</v>
      </c>
      <c r="D32" s="40">
        <v>-34</v>
      </c>
      <c r="E32" s="40">
        <v>-21</v>
      </c>
      <c r="F32" s="40">
        <v>-12</v>
      </c>
      <c r="G32" s="40">
        <v>-16</v>
      </c>
      <c r="H32" s="40">
        <v>-24</v>
      </c>
      <c r="I32" s="40">
        <v>-31</v>
      </c>
      <c r="J32" s="40">
        <v>-22</v>
      </c>
      <c r="K32" s="40">
        <v>-16</v>
      </c>
      <c r="L32" s="40">
        <v>-19</v>
      </c>
      <c r="M32" s="40">
        <v>-17</v>
      </c>
      <c r="N32" s="40">
        <v>-12</v>
      </c>
      <c r="O32" s="40">
        <v>-5</v>
      </c>
      <c r="P32" s="40">
        <v>0</v>
      </c>
      <c r="Q32" s="40">
        <v>-5</v>
      </c>
      <c r="R32" s="40">
        <v>-7</v>
      </c>
      <c r="S32" s="40">
        <v>-7</v>
      </c>
      <c r="T32" s="40">
        <v>-7</v>
      </c>
      <c r="U32" s="40">
        <v>-1</v>
      </c>
      <c r="V32" s="40">
        <v>-1</v>
      </c>
      <c r="W32" s="40">
        <v>-4</v>
      </c>
      <c r="X32" s="40">
        <v>-19</v>
      </c>
      <c r="Y32" s="42">
        <v>-27</v>
      </c>
      <c r="Z32" s="40">
        <v>-24</v>
      </c>
      <c r="AA32" s="42">
        <v>-21</v>
      </c>
      <c r="AB32" s="40">
        <v>-16</v>
      </c>
      <c r="AC32" s="40">
        <v>-15</v>
      </c>
      <c r="AD32" s="40">
        <v>-17</v>
      </c>
      <c r="AE32" s="40"/>
      <c r="AF32" s="40"/>
      <c r="AG32" s="50"/>
    </row>
    <row r="33" spans="1:33" x14ac:dyDescent="0.25">
      <c r="A33" s="122">
        <v>0.16666666666666666</v>
      </c>
      <c r="B33" s="123"/>
      <c r="C33" s="49">
        <v>-32</v>
      </c>
      <c r="D33" s="40">
        <v>-34</v>
      </c>
      <c r="E33" s="40">
        <v>-20</v>
      </c>
      <c r="F33" s="40">
        <v>-12</v>
      </c>
      <c r="G33" s="40">
        <v>-16</v>
      </c>
      <c r="H33" s="40">
        <v>-24</v>
      </c>
      <c r="I33" s="40">
        <v>-32</v>
      </c>
      <c r="J33" s="40">
        <v>-22</v>
      </c>
      <c r="K33" s="40">
        <v>-16</v>
      </c>
      <c r="L33" s="40">
        <v>-20</v>
      </c>
      <c r="M33" s="40">
        <v>-17</v>
      </c>
      <c r="N33" s="40">
        <v>-12</v>
      </c>
      <c r="O33" s="40">
        <v>-5</v>
      </c>
      <c r="P33" s="40">
        <v>0</v>
      </c>
      <c r="Q33" s="40">
        <v>-6</v>
      </c>
      <c r="R33" s="40">
        <v>-7</v>
      </c>
      <c r="S33" s="40">
        <v>-7</v>
      </c>
      <c r="T33" s="40">
        <v>-6</v>
      </c>
      <c r="U33" s="40">
        <v>-1</v>
      </c>
      <c r="V33" s="40">
        <v>-1</v>
      </c>
      <c r="W33" s="40">
        <v>-3</v>
      </c>
      <c r="X33" s="40">
        <v>-20</v>
      </c>
      <c r="Y33" s="42">
        <v>-24</v>
      </c>
      <c r="Z33" s="40">
        <v>-24</v>
      </c>
      <c r="AA33" s="42">
        <v>-21</v>
      </c>
      <c r="AB33" s="40">
        <v>-16</v>
      </c>
      <c r="AC33" s="40">
        <v>-15</v>
      </c>
      <c r="AD33" s="40">
        <v>-17</v>
      </c>
      <c r="AE33" s="40"/>
      <c r="AF33" s="40"/>
      <c r="AG33" s="45"/>
    </row>
    <row r="34" spans="1:33" x14ac:dyDescent="0.25">
      <c r="A34" s="122">
        <v>0.20833333333333334</v>
      </c>
      <c r="B34" s="123"/>
      <c r="C34" s="49">
        <v>-33</v>
      </c>
      <c r="D34" s="40">
        <v>-34</v>
      </c>
      <c r="E34" s="40">
        <v>-19</v>
      </c>
      <c r="F34" s="40">
        <v>-12</v>
      </c>
      <c r="G34" s="40">
        <v>-16</v>
      </c>
      <c r="H34" s="40">
        <v>-24</v>
      </c>
      <c r="I34" s="40">
        <v>-31</v>
      </c>
      <c r="J34" s="40">
        <v>-21</v>
      </c>
      <c r="K34" s="40">
        <v>-16</v>
      </c>
      <c r="L34" s="40">
        <v>-20</v>
      </c>
      <c r="M34" s="40">
        <v>-17</v>
      </c>
      <c r="N34" s="40">
        <v>-11</v>
      </c>
      <c r="O34" s="40">
        <v>-5</v>
      </c>
      <c r="P34" s="40">
        <v>0</v>
      </c>
      <c r="Q34" s="40">
        <v>-7</v>
      </c>
      <c r="R34" s="40">
        <v>-8</v>
      </c>
      <c r="S34" s="40">
        <v>-7</v>
      </c>
      <c r="T34" s="40">
        <v>-6</v>
      </c>
      <c r="U34" s="40">
        <v>-2</v>
      </c>
      <c r="V34" s="40">
        <v>-1</v>
      </c>
      <c r="W34" s="40">
        <v>-3</v>
      </c>
      <c r="X34" s="40">
        <v>-21</v>
      </c>
      <c r="Y34" s="42">
        <v>-23</v>
      </c>
      <c r="Z34" s="40">
        <v>-23</v>
      </c>
      <c r="AA34" s="42">
        <v>-21</v>
      </c>
      <c r="AB34" s="40">
        <v>-16</v>
      </c>
      <c r="AC34" s="40">
        <v>-16</v>
      </c>
      <c r="AD34" s="40">
        <v>-17</v>
      </c>
      <c r="AE34" s="40"/>
      <c r="AF34" s="40"/>
      <c r="AG34" s="45"/>
    </row>
    <row r="35" spans="1:33" x14ac:dyDescent="0.25">
      <c r="A35" s="122">
        <v>0.25</v>
      </c>
      <c r="B35" s="123"/>
      <c r="C35" s="49">
        <v>-34</v>
      </c>
      <c r="D35" s="40">
        <v>-35</v>
      </c>
      <c r="E35" s="40">
        <v>-19</v>
      </c>
      <c r="F35" s="40">
        <v>-12</v>
      </c>
      <c r="G35" s="40">
        <v>-17</v>
      </c>
      <c r="H35" s="40">
        <v>-24</v>
      </c>
      <c r="I35" s="40">
        <v>-30</v>
      </c>
      <c r="J35" s="40">
        <v>-20</v>
      </c>
      <c r="K35" s="40">
        <v>-16</v>
      </c>
      <c r="L35" s="40">
        <v>-21</v>
      </c>
      <c r="M35" s="40">
        <v>-17</v>
      </c>
      <c r="N35" s="40">
        <v>-11</v>
      </c>
      <c r="O35" s="40">
        <v>-4</v>
      </c>
      <c r="P35" s="40">
        <v>0</v>
      </c>
      <c r="Q35" s="40">
        <v>-8</v>
      </c>
      <c r="R35" s="40">
        <v>-9</v>
      </c>
      <c r="S35" s="40">
        <v>-7</v>
      </c>
      <c r="T35" s="40">
        <v>-6</v>
      </c>
      <c r="U35" s="40">
        <v>-3</v>
      </c>
      <c r="V35" s="40">
        <v>-1</v>
      </c>
      <c r="W35" s="40">
        <v>-3</v>
      </c>
      <c r="X35" s="40">
        <v>-22</v>
      </c>
      <c r="Y35" s="42">
        <v>-22</v>
      </c>
      <c r="Z35" s="40">
        <v>-22</v>
      </c>
      <c r="AA35" s="42">
        <v>-21</v>
      </c>
      <c r="AB35" s="40">
        <v>-16</v>
      </c>
      <c r="AC35" s="40">
        <v>-17</v>
      </c>
      <c r="AD35" s="40">
        <v>-17</v>
      </c>
      <c r="AE35" s="40"/>
      <c r="AF35" s="40"/>
      <c r="AG35" s="45"/>
    </row>
    <row r="36" spans="1:33" x14ac:dyDescent="0.25">
      <c r="A36" s="122">
        <v>0.29166666666666669</v>
      </c>
      <c r="B36" s="123"/>
      <c r="C36" s="49">
        <v>-34</v>
      </c>
      <c r="D36" s="40">
        <v>-36</v>
      </c>
      <c r="E36" s="40">
        <v>-19</v>
      </c>
      <c r="F36" s="40">
        <v>-12</v>
      </c>
      <c r="G36" s="40">
        <v>-17</v>
      </c>
      <c r="H36" s="40">
        <v>-25</v>
      </c>
      <c r="I36" s="40">
        <v>-30</v>
      </c>
      <c r="J36" s="40">
        <v>-20</v>
      </c>
      <c r="K36" s="40">
        <v>-16</v>
      </c>
      <c r="L36" s="40">
        <v>-21</v>
      </c>
      <c r="M36" s="40">
        <v>-17</v>
      </c>
      <c r="N36" s="40">
        <v>-11</v>
      </c>
      <c r="O36" s="40">
        <v>-4</v>
      </c>
      <c r="P36" s="40">
        <v>0</v>
      </c>
      <c r="Q36" s="40">
        <v>-9</v>
      </c>
      <c r="R36" s="40">
        <v>-9</v>
      </c>
      <c r="S36" s="40">
        <v>-7</v>
      </c>
      <c r="T36" s="40">
        <v>-6</v>
      </c>
      <c r="U36" s="40">
        <v>-4</v>
      </c>
      <c r="V36" s="40">
        <v>-1</v>
      </c>
      <c r="W36" s="40">
        <v>-3</v>
      </c>
      <c r="X36" s="40">
        <v>-23</v>
      </c>
      <c r="Y36" s="42">
        <v>-22</v>
      </c>
      <c r="Z36" s="40">
        <v>-22</v>
      </c>
      <c r="AA36" s="40">
        <v>-21</v>
      </c>
      <c r="AB36" s="40">
        <v>-16</v>
      </c>
      <c r="AC36" s="40">
        <v>-18</v>
      </c>
      <c r="AD36" s="40">
        <v>-18</v>
      </c>
      <c r="AE36" s="40"/>
      <c r="AF36" s="40"/>
      <c r="AG36" s="45"/>
    </row>
    <row r="37" spans="1:33" x14ac:dyDescent="0.25">
      <c r="A37" s="122">
        <v>0.33333333333333331</v>
      </c>
      <c r="B37" s="123"/>
      <c r="C37" s="49">
        <v>-33</v>
      </c>
      <c r="D37" s="40">
        <v>-33</v>
      </c>
      <c r="E37" s="40">
        <v>-18</v>
      </c>
      <c r="F37" s="40">
        <v>-12</v>
      </c>
      <c r="G37" s="40">
        <v>-18</v>
      </c>
      <c r="H37" s="40">
        <v>-24</v>
      </c>
      <c r="I37" s="40">
        <v>-29</v>
      </c>
      <c r="J37" s="40">
        <v>-20</v>
      </c>
      <c r="K37" s="40">
        <v>-16</v>
      </c>
      <c r="L37" s="40">
        <v>-21</v>
      </c>
      <c r="M37" s="40">
        <v>-17</v>
      </c>
      <c r="N37" s="40">
        <v>-10</v>
      </c>
      <c r="O37" s="40">
        <v>-3</v>
      </c>
      <c r="P37" s="40">
        <v>0</v>
      </c>
      <c r="Q37" s="40">
        <v>-9</v>
      </c>
      <c r="R37" s="40">
        <v>-8</v>
      </c>
      <c r="S37" s="40">
        <v>-7</v>
      </c>
      <c r="T37" s="40">
        <v>-6</v>
      </c>
      <c r="U37" s="40">
        <v>-3</v>
      </c>
      <c r="V37" s="40">
        <v>-1</v>
      </c>
      <c r="W37" s="40">
        <v>-3</v>
      </c>
      <c r="X37" s="40">
        <v>-23</v>
      </c>
      <c r="Y37" s="42">
        <v>-22</v>
      </c>
      <c r="Z37" s="40">
        <v>-22</v>
      </c>
      <c r="AA37" s="40">
        <v>-20</v>
      </c>
      <c r="AB37" s="40">
        <v>-15</v>
      </c>
      <c r="AC37" s="40">
        <v>-14</v>
      </c>
      <c r="AD37" s="40">
        <v>-14</v>
      </c>
      <c r="AE37" s="40"/>
      <c r="AF37" s="40"/>
      <c r="AG37" s="45"/>
    </row>
    <row r="38" spans="1:33" x14ac:dyDescent="0.25">
      <c r="A38" s="122">
        <v>0.375</v>
      </c>
      <c r="B38" s="123"/>
      <c r="C38" s="49">
        <v>-33</v>
      </c>
      <c r="D38" s="40">
        <v>-30</v>
      </c>
      <c r="E38" s="40">
        <v>-18</v>
      </c>
      <c r="F38" s="40">
        <v>-12</v>
      </c>
      <c r="G38" s="40">
        <v>-19</v>
      </c>
      <c r="H38" s="40">
        <v>-23</v>
      </c>
      <c r="I38" s="40">
        <v>-28</v>
      </c>
      <c r="J38" s="40">
        <v>-19</v>
      </c>
      <c r="K38" s="40">
        <v>-15</v>
      </c>
      <c r="L38" s="40">
        <v>-20</v>
      </c>
      <c r="M38" s="40">
        <v>-17</v>
      </c>
      <c r="N38" s="40">
        <v>-9</v>
      </c>
      <c r="O38" s="40">
        <v>-2</v>
      </c>
      <c r="P38" s="40">
        <v>0</v>
      </c>
      <c r="Q38" s="40">
        <v>-9</v>
      </c>
      <c r="R38" s="40">
        <v>-8</v>
      </c>
      <c r="S38" s="40">
        <v>-6</v>
      </c>
      <c r="T38" s="40">
        <v>-5</v>
      </c>
      <c r="U38" s="40">
        <v>-1</v>
      </c>
      <c r="V38" s="40">
        <v>-1</v>
      </c>
      <c r="W38" s="40">
        <v>-2</v>
      </c>
      <c r="X38" s="40">
        <v>-23</v>
      </c>
      <c r="Y38" s="40">
        <v>-22</v>
      </c>
      <c r="Z38" s="40">
        <v>-21</v>
      </c>
      <c r="AA38" s="40">
        <v>-19</v>
      </c>
      <c r="AB38" s="40">
        <v>-14</v>
      </c>
      <c r="AC38" s="40">
        <v>-12</v>
      </c>
      <c r="AD38" s="40">
        <v>-12</v>
      </c>
      <c r="AE38" s="40"/>
      <c r="AF38" s="40"/>
      <c r="AG38" s="45"/>
    </row>
    <row r="39" spans="1:33" x14ac:dyDescent="0.25">
      <c r="A39" s="122">
        <v>0.41666666666666669</v>
      </c>
      <c r="B39" s="123"/>
      <c r="C39" s="49">
        <v>-32</v>
      </c>
      <c r="D39" s="40">
        <v>-29</v>
      </c>
      <c r="E39" s="40">
        <v>-17</v>
      </c>
      <c r="F39" s="40">
        <v>-12</v>
      </c>
      <c r="G39" s="40">
        <v>-20</v>
      </c>
      <c r="H39" s="40">
        <v>-23</v>
      </c>
      <c r="I39" s="40">
        <v>-27</v>
      </c>
      <c r="J39" s="40">
        <v>-19</v>
      </c>
      <c r="K39" s="40">
        <v>-15</v>
      </c>
      <c r="L39" s="40">
        <v>-20</v>
      </c>
      <c r="M39" s="40">
        <v>-17</v>
      </c>
      <c r="N39" s="40">
        <v>-9</v>
      </c>
      <c r="O39" s="40">
        <v>-1</v>
      </c>
      <c r="P39" s="40">
        <v>-1</v>
      </c>
      <c r="Q39" s="40">
        <v>-9</v>
      </c>
      <c r="R39" s="40">
        <v>-7</v>
      </c>
      <c r="S39" s="40">
        <v>-6</v>
      </c>
      <c r="T39" s="40">
        <v>-5</v>
      </c>
      <c r="U39" s="40">
        <v>0</v>
      </c>
      <c r="V39" s="40">
        <v>-1</v>
      </c>
      <c r="W39" s="40">
        <v>-2</v>
      </c>
      <c r="X39" s="40">
        <v>-23</v>
      </c>
      <c r="Y39" s="40">
        <v>-23</v>
      </c>
      <c r="Z39" s="40">
        <v>-20</v>
      </c>
      <c r="AA39" s="40">
        <v>-17</v>
      </c>
      <c r="AB39" s="40">
        <v>-13</v>
      </c>
      <c r="AC39" s="40">
        <v>-8</v>
      </c>
      <c r="AD39" s="40">
        <v>-9</v>
      </c>
      <c r="AE39" s="40"/>
      <c r="AF39" s="40"/>
      <c r="AG39" s="45"/>
    </row>
    <row r="40" spans="1:33" x14ac:dyDescent="0.25">
      <c r="A40" s="122">
        <v>0.45833333333333331</v>
      </c>
      <c r="B40" s="123"/>
      <c r="C40" s="49">
        <v>-30</v>
      </c>
      <c r="D40" s="40">
        <v>-27</v>
      </c>
      <c r="E40" s="40">
        <v>-17</v>
      </c>
      <c r="F40" s="40">
        <v>-12</v>
      </c>
      <c r="G40" s="40">
        <v>-19</v>
      </c>
      <c r="H40" s="40">
        <v>-22</v>
      </c>
      <c r="I40" s="40">
        <v>-26</v>
      </c>
      <c r="J40" s="40">
        <v>-18</v>
      </c>
      <c r="K40" s="40">
        <v>-15</v>
      </c>
      <c r="L40" s="40">
        <v>-19</v>
      </c>
      <c r="M40" s="40">
        <v>-16</v>
      </c>
      <c r="N40" s="40">
        <v>-8</v>
      </c>
      <c r="O40" s="40">
        <v>-1</v>
      </c>
      <c r="P40" s="40">
        <v>-1</v>
      </c>
      <c r="Q40" s="40">
        <v>-8</v>
      </c>
      <c r="R40" s="40">
        <v>-6</v>
      </c>
      <c r="S40" s="40">
        <v>-5</v>
      </c>
      <c r="T40" s="40">
        <v>-4</v>
      </c>
      <c r="U40" s="40">
        <v>0</v>
      </c>
      <c r="V40" s="40">
        <v>-1</v>
      </c>
      <c r="W40" s="40">
        <v>-2</v>
      </c>
      <c r="X40" s="40">
        <v>-22</v>
      </c>
      <c r="Y40" s="40">
        <v>-22</v>
      </c>
      <c r="Z40" s="40">
        <v>-19</v>
      </c>
      <c r="AA40" s="40">
        <v>-16</v>
      </c>
      <c r="AB40" s="40">
        <v>-12</v>
      </c>
      <c r="AC40" s="40">
        <v>-7</v>
      </c>
      <c r="AD40" s="40">
        <v>-8</v>
      </c>
      <c r="AE40" s="40"/>
      <c r="AF40" s="40"/>
      <c r="AG40" s="45"/>
    </row>
    <row r="41" spans="1:33" x14ac:dyDescent="0.25">
      <c r="A41" s="122">
        <v>0.5</v>
      </c>
      <c r="B41" s="123"/>
      <c r="C41" s="49">
        <v>-28</v>
      </c>
      <c r="D41" s="40">
        <v>-25</v>
      </c>
      <c r="E41" s="40">
        <v>-16</v>
      </c>
      <c r="F41" s="40">
        <v>-11</v>
      </c>
      <c r="G41" s="40">
        <v>-18</v>
      </c>
      <c r="H41" s="40">
        <v>-21</v>
      </c>
      <c r="I41" s="40">
        <v>-25</v>
      </c>
      <c r="J41" s="40">
        <v>-18</v>
      </c>
      <c r="K41" s="40">
        <v>-14</v>
      </c>
      <c r="L41" s="40">
        <v>-18</v>
      </c>
      <c r="M41" s="40">
        <v>-15</v>
      </c>
      <c r="N41" s="40">
        <v>-7</v>
      </c>
      <c r="O41" s="40">
        <v>0</v>
      </c>
      <c r="P41" s="40">
        <v>0</v>
      </c>
      <c r="Q41" s="40">
        <v>-7</v>
      </c>
      <c r="R41" s="40">
        <v>-5</v>
      </c>
      <c r="S41" s="40">
        <v>-4</v>
      </c>
      <c r="T41" s="40">
        <v>-3</v>
      </c>
      <c r="U41" s="40">
        <v>0</v>
      </c>
      <c r="V41" s="40">
        <v>0</v>
      </c>
      <c r="W41" s="40">
        <v>-2</v>
      </c>
      <c r="X41" s="40">
        <v>-21</v>
      </c>
      <c r="Y41" s="40">
        <v>-21</v>
      </c>
      <c r="Z41" s="40">
        <v>-18</v>
      </c>
      <c r="AA41" s="40">
        <v>-15</v>
      </c>
      <c r="AB41" s="40">
        <v>-11</v>
      </c>
      <c r="AC41" s="40">
        <v>-6</v>
      </c>
      <c r="AD41" s="40">
        <v>-8</v>
      </c>
      <c r="AE41" s="40"/>
      <c r="AF41" s="40"/>
      <c r="AG41" s="45"/>
    </row>
    <row r="42" spans="1:33" x14ac:dyDescent="0.25">
      <c r="A42" s="122">
        <v>0.54166666666666663</v>
      </c>
      <c r="B42" s="123"/>
      <c r="C42" s="49">
        <v>-25</v>
      </c>
      <c r="D42" s="40">
        <v>-23</v>
      </c>
      <c r="E42" s="40">
        <v>-15</v>
      </c>
      <c r="F42" s="40">
        <v>-11</v>
      </c>
      <c r="G42" s="40">
        <v>-18</v>
      </c>
      <c r="H42" s="40">
        <v>-20</v>
      </c>
      <c r="I42" s="40">
        <v>-24</v>
      </c>
      <c r="J42" s="40">
        <v>-17</v>
      </c>
      <c r="K42" s="40">
        <v>-14</v>
      </c>
      <c r="L42" s="40">
        <v>-17</v>
      </c>
      <c r="M42" s="40">
        <v>-15</v>
      </c>
      <c r="N42" s="40">
        <v>-7</v>
      </c>
      <c r="O42" s="40">
        <v>0</v>
      </c>
      <c r="P42" s="40">
        <v>0</v>
      </c>
      <c r="Q42" s="40">
        <v>-6</v>
      </c>
      <c r="R42" s="40">
        <v>-4</v>
      </c>
      <c r="S42" s="40">
        <v>-4</v>
      </c>
      <c r="T42" s="40">
        <v>-3</v>
      </c>
      <c r="U42" s="40">
        <v>1</v>
      </c>
      <c r="V42" s="40">
        <v>0</v>
      </c>
      <c r="W42" s="40">
        <v>-1</v>
      </c>
      <c r="X42" s="40">
        <v>-20</v>
      </c>
      <c r="Y42" s="40">
        <v>-20</v>
      </c>
      <c r="Z42" s="40">
        <v>-18</v>
      </c>
      <c r="AA42" s="40">
        <v>-14</v>
      </c>
      <c r="AB42" s="40">
        <v>-9</v>
      </c>
      <c r="AC42" s="40">
        <v>-5</v>
      </c>
      <c r="AD42" s="40">
        <v>-7</v>
      </c>
      <c r="AE42" s="40"/>
      <c r="AF42" s="40"/>
      <c r="AG42" s="45"/>
    </row>
    <row r="43" spans="1:33" x14ac:dyDescent="0.25">
      <c r="A43" s="122">
        <v>0.58333333333333337</v>
      </c>
      <c r="B43" s="123"/>
      <c r="C43" s="49">
        <v>-23</v>
      </c>
      <c r="D43" s="40">
        <v>-24</v>
      </c>
      <c r="E43" s="40">
        <v>-15</v>
      </c>
      <c r="F43" s="40">
        <v>-11</v>
      </c>
      <c r="G43" s="40">
        <v>-18</v>
      </c>
      <c r="H43" s="40">
        <v>-20</v>
      </c>
      <c r="I43" s="40">
        <v>-24</v>
      </c>
      <c r="J43" s="40">
        <v>-17</v>
      </c>
      <c r="K43" s="40">
        <v>-14</v>
      </c>
      <c r="L43" s="40">
        <v>-17</v>
      </c>
      <c r="M43" s="40">
        <v>-14</v>
      </c>
      <c r="N43" s="40">
        <v>-7</v>
      </c>
      <c r="O43" s="40">
        <v>1</v>
      </c>
      <c r="P43" s="40">
        <v>0</v>
      </c>
      <c r="Q43" s="40">
        <v>-6</v>
      </c>
      <c r="R43" s="40">
        <v>-4</v>
      </c>
      <c r="S43" s="40">
        <v>-4</v>
      </c>
      <c r="T43" s="40">
        <v>-2</v>
      </c>
      <c r="U43" s="40">
        <v>0</v>
      </c>
      <c r="V43" s="40">
        <v>0</v>
      </c>
      <c r="W43" s="40">
        <v>-1</v>
      </c>
      <c r="X43" s="40">
        <v>-20</v>
      </c>
      <c r="Y43" s="40">
        <v>-20</v>
      </c>
      <c r="Z43" s="40">
        <v>-18</v>
      </c>
      <c r="AA43" s="40">
        <v>-14</v>
      </c>
      <c r="AB43" s="40">
        <v>-9</v>
      </c>
      <c r="AC43" s="40">
        <v>-6</v>
      </c>
      <c r="AD43" s="40">
        <v>-7</v>
      </c>
      <c r="AE43" s="40"/>
      <c r="AF43" s="40"/>
      <c r="AG43" s="45"/>
    </row>
    <row r="44" spans="1:33" x14ac:dyDescent="0.25">
      <c r="A44" s="122">
        <v>0.625</v>
      </c>
      <c r="B44" s="123"/>
      <c r="C44" s="49">
        <v>-25</v>
      </c>
      <c r="D44" s="40">
        <v>-25</v>
      </c>
      <c r="E44" s="40">
        <v>-14</v>
      </c>
      <c r="F44" s="40">
        <v>-11</v>
      </c>
      <c r="G44" s="40">
        <v>-17</v>
      </c>
      <c r="H44" s="40">
        <v>-20</v>
      </c>
      <c r="I44" s="40">
        <v>-24</v>
      </c>
      <c r="J44" s="40">
        <v>-16</v>
      </c>
      <c r="K44" s="40">
        <v>-14</v>
      </c>
      <c r="L44" s="40">
        <v>-17</v>
      </c>
      <c r="M44" s="40">
        <v>-13</v>
      </c>
      <c r="N44" s="40">
        <v>-6</v>
      </c>
      <c r="O44" s="40">
        <v>1</v>
      </c>
      <c r="P44" s="40">
        <v>0</v>
      </c>
      <c r="Q44" s="40">
        <v>-6</v>
      </c>
      <c r="R44" s="40">
        <v>-4</v>
      </c>
      <c r="S44" s="40">
        <v>-3</v>
      </c>
      <c r="T44" s="40">
        <v>-1</v>
      </c>
      <c r="U44" s="40">
        <v>0</v>
      </c>
      <c r="V44" s="40">
        <v>0</v>
      </c>
      <c r="W44" s="40">
        <v>-1</v>
      </c>
      <c r="X44" s="40">
        <v>-20</v>
      </c>
      <c r="Y44" s="40">
        <v>-20</v>
      </c>
      <c r="Z44" s="40">
        <v>-17</v>
      </c>
      <c r="AA44" s="40">
        <v>-13</v>
      </c>
      <c r="AB44" s="40">
        <v>-9</v>
      </c>
      <c r="AC44" s="40">
        <v>-7</v>
      </c>
      <c r="AD44" s="40">
        <v>-7</v>
      </c>
      <c r="AE44" s="40"/>
      <c r="AF44" s="40"/>
      <c r="AG44" s="45"/>
    </row>
    <row r="45" spans="1:33" x14ac:dyDescent="0.25">
      <c r="A45" s="122">
        <v>0.66666666666666696</v>
      </c>
      <c r="B45" s="123"/>
      <c r="C45" s="49">
        <v>-27</v>
      </c>
      <c r="D45" s="40">
        <v>-25</v>
      </c>
      <c r="E45" s="40">
        <v>-14</v>
      </c>
      <c r="F45" s="40">
        <v>-11</v>
      </c>
      <c r="G45" s="40">
        <v>-17</v>
      </c>
      <c r="H45" s="40">
        <v>-21</v>
      </c>
      <c r="I45" s="40">
        <v>-25</v>
      </c>
      <c r="J45" s="40">
        <v>-16</v>
      </c>
      <c r="K45" s="40">
        <v>-14</v>
      </c>
      <c r="L45" s="40">
        <v>-18</v>
      </c>
      <c r="M45" s="40">
        <v>-12</v>
      </c>
      <c r="N45" s="40">
        <v>-6</v>
      </c>
      <c r="O45" s="40">
        <v>1</v>
      </c>
      <c r="P45" s="40">
        <v>0</v>
      </c>
      <c r="Q45" s="40">
        <v>-6</v>
      </c>
      <c r="R45" s="40">
        <v>-3</v>
      </c>
      <c r="S45" s="40">
        <v>-3</v>
      </c>
      <c r="T45" s="40">
        <v>-1</v>
      </c>
      <c r="U45" s="40">
        <v>0</v>
      </c>
      <c r="V45" s="40">
        <v>0</v>
      </c>
      <c r="W45" s="40">
        <v>-2</v>
      </c>
      <c r="X45" s="40">
        <v>-19</v>
      </c>
      <c r="Y45" s="40">
        <v>-20</v>
      </c>
      <c r="Z45" s="40">
        <v>-17</v>
      </c>
      <c r="AA45" s="40">
        <v>-13</v>
      </c>
      <c r="AB45" s="40">
        <v>-8</v>
      </c>
      <c r="AC45" s="40">
        <v>-7</v>
      </c>
      <c r="AD45" s="40">
        <v>-6</v>
      </c>
      <c r="AE45" s="40"/>
      <c r="AF45" s="40"/>
      <c r="AG45" s="45"/>
    </row>
    <row r="46" spans="1:33" x14ac:dyDescent="0.25">
      <c r="A46" s="122">
        <v>0.70833333333333337</v>
      </c>
      <c r="B46" s="123"/>
      <c r="C46" s="49">
        <v>-30</v>
      </c>
      <c r="D46" s="40">
        <v>-25</v>
      </c>
      <c r="E46" s="40">
        <v>-14</v>
      </c>
      <c r="F46" s="40">
        <v>-11</v>
      </c>
      <c r="G46" s="40">
        <v>-17</v>
      </c>
      <c r="H46" s="40">
        <v>-22</v>
      </c>
      <c r="I46" s="40">
        <v>-26</v>
      </c>
      <c r="J46" s="40">
        <v>-16</v>
      </c>
      <c r="K46" s="40">
        <v>-14</v>
      </c>
      <c r="L46" s="40">
        <v>-19</v>
      </c>
      <c r="M46" s="40">
        <v>-12</v>
      </c>
      <c r="N46" s="40">
        <v>-6</v>
      </c>
      <c r="O46" s="40">
        <v>0</v>
      </c>
      <c r="P46" s="40">
        <v>-1</v>
      </c>
      <c r="Q46" s="40">
        <v>-7</v>
      </c>
      <c r="R46" s="40">
        <v>-3</v>
      </c>
      <c r="S46" s="40">
        <v>-3</v>
      </c>
      <c r="T46" s="40">
        <v>-1</v>
      </c>
      <c r="U46" s="40">
        <v>0</v>
      </c>
      <c r="V46" s="40">
        <v>-1</v>
      </c>
      <c r="W46" s="40">
        <v>-4</v>
      </c>
      <c r="X46" s="40">
        <v>-20</v>
      </c>
      <c r="Y46" s="40">
        <v>-21</v>
      </c>
      <c r="Z46" s="40">
        <v>-18</v>
      </c>
      <c r="AA46" s="40">
        <v>-14</v>
      </c>
      <c r="AB46" s="40">
        <v>-10</v>
      </c>
      <c r="AC46" s="40">
        <v>-14</v>
      </c>
      <c r="AD46" s="40">
        <v>-7</v>
      </c>
      <c r="AE46" s="40"/>
      <c r="AF46" s="40"/>
      <c r="AG46" s="45"/>
    </row>
    <row r="47" spans="1:33" x14ac:dyDescent="0.25">
      <c r="A47" s="122">
        <v>0.75</v>
      </c>
      <c r="B47" s="123"/>
      <c r="C47" s="49">
        <v>-33</v>
      </c>
      <c r="D47" s="40">
        <v>-25</v>
      </c>
      <c r="E47" s="40">
        <v>-14</v>
      </c>
      <c r="F47" s="40">
        <v>-11</v>
      </c>
      <c r="G47" s="40">
        <v>-19</v>
      </c>
      <c r="H47" s="40">
        <v>-23</v>
      </c>
      <c r="I47" s="40">
        <v>-27</v>
      </c>
      <c r="J47" s="40">
        <v>-16</v>
      </c>
      <c r="K47" s="40">
        <v>-15</v>
      </c>
      <c r="L47" s="40">
        <v>-19</v>
      </c>
      <c r="M47" s="40">
        <v>-12</v>
      </c>
      <c r="N47" s="40">
        <v>-6</v>
      </c>
      <c r="O47" s="40">
        <v>0</v>
      </c>
      <c r="P47" s="40">
        <v>-2</v>
      </c>
      <c r="Q47" s="40">
        <v>-8</v>
      </c>
      <c r="R47" s="40">
        <v>-3</v>
      </c>
      <c r="S47" s="40">
        <v>-3</v>
      </c>
      <c r="T47" s="40">
        <v>-1</v>
      </c>
      <c r="U47" s="40">
        <v>0</v>
      </c>
      <c r="V47" s="40">
        <v>-2</v>
      </c>
      <c r="W47" s="40">
        <v>-5</v>
      </c>
      <c r="X47" s="40">
        <v>-22</v>
      </c>
      <c r="Y47" s="40">
        <v>-22</v>
      </c>
      <c r="Z47" s="40">
        <v>-19</v>
      </c>
      <c r="AA47" s="40">
        <v>-15</v>
      </c>
      <c r="AB47" s="40">
        <v>-11</v>
      </c>
      <c r="AC47" s="40">
        <v>-18</v>
      </c>
      <c r="AD47" s="40">
        <v>-8</v>
      </c>
      <c r="AE47" s="40"/>
      <c r="AF47" s="40"/>
      <c r="AG47" s="45"/>
    </row>
    <row r="48" spans="1:33" x14ac:dyDescent="0.25">
      <c r="A48" s="122">
        <v>0.79166666666666696</v>
      </c>
      <c r="B48" s="123"/>
      <c r="C48" s="49">
        <v>-34</v>
      </c>
      <c r="D48" s="40">
        <v>-25</v>
      </c>
      <c r="E48" s="40">
        <v>-14</v>
      </c>
      <c r="F48" s="40">
        <v>-11</v>
      </c>
      <c r="G48" s="40">
        <v>-19</v>
      </c>
      <c r="H48" s="40">
        <v>-24</v>
      </c>
      <c r="I48" s="40">
        <v>-28</v>
      </c>
      <c r="J48" s="40">
        <v>-16</v>
      </c>
      <c r="K48" s="40">
        <v>-15</v>
      </c>
      <c r="L48" s="40">
        <v>-18</v>
      </c>
      <c r="M48" s="40">
        <v>-12</v>
      </c>
      <c r="N48" s="40">
        <v>-6</v>
      </c>
      <c r="O48" s="40">
        <v>0</v>
      </c>
      <c r="P48" s="40">
        <v>-2</v>
      </c>
      <c r="Q48" s="40">
        <v>-9</v>
      </c>
      <c r="R48" s="40">
        <v>-4</v>
      </c>
      <c r="S48" s="40">
        <v>-4</v>
      </c>
      <c r="T48" s="40">
        <v>-1</v>
      </c>
      <c r="U48" s="40">
        <v>0</v>
      </c>
      <c r="V48" s="40">
        <v>-2</v>
      </c>
      <c r="W48" s="40">
        <v>-7</v>
      </c>
      <c r="X48" s="40">
        <v>-24</v>
      </c>
      <c r="Y48" s="40">
        <v>-23</v>
      </c>
      <c r="Z48" s="40">
        <v>-20</v>
      </c>
      <c r="AA48" s="40">
        <v>-16</v>
      </c>
      <c r="AB48" s="40">
        <v>-13</v>
      </c>
      <c r="AC48" s="40">
        <v>-19</v>
      </c>
      <c r="AD48" s="40">
        <v>-8</v>
      </c>
      <c r="AE48" s="40"/>
      <c r="AF48" s="40"/>
      <c r="AG48" s="45"/>
    </row>
    <row r="49" spans="1:33" x14ac:dyDescent="0.25">
      <c r="A49" s="122">
        <v>0.83333333333333337</v>
      </c>
      <c r="B49" s="123"/>
      <c r="C49" s="49">
        <v>-36</v>
      </c>
      <c r="D49" s="40">
        <v>-25</v>
      </c>
      <c r="E49" s="40">
        <v>-14</v>
      </c>
      <c r="F49" s="40">
        <v>-11</v>
      </c>
      <c r="G49" s="40">
        <v>-20</v>
      </c>
      <c r="H49" s="40">
        <v>-25</v>
      </c>
      <c r="I49" s="40">
        <v>-27</v>
      </c>
      <c r="J49" s="40">
        <v>-16</v>
      </c>
      <c r="K49" s="40">
        <v>-15</v>
      </c>
      <c r="L49" s="40">
        <v>-17</v>
      </c>
      <c r="M49" s="40">
        <v>-12</v>
      </c>
      <c r="N49" s="40">
        <v>-6</v>
      </c>
      <c r="O49" s="40">
        <v>0</v>
      </c>
      <c r="P49" s="40">
        <v>-2</v>
      </c>
      <c r="Q49" s="40">
        <v>-9</v>
      </c>
      <c r="R49" s="40">
        <v>-4</v>
      </c>
      <c r="S49" s="40">
        <v>-4</v>
      </c>
      <c r="T49" s="40">
        <v>-1</v>
      </c>
      <c r="U49" s="40">
        <v>0</v>
      </c>
      <c r="V49" s="40">
        <v>-3</v>
      </c>
      <c r="W49" s="40">
        <v>-8</v>
      </c>
      <c r="X49" s="40">
        <v>-25</v>
      </c>
      <c r="Y49" s="40">
        <v>-23</v>
      </c>
      <c r="Z49" s="40">
        <v>-20</v>
      </c>
      <c r="AA49" s="40">
        <v>-16</v>
      </c>
      <c r="AB49" s="40">
        <v>-14</v>
      </c>
      <c r="AC49" s="40">
        <v>-19</v>
      </c>
      <c r="AD49" s="40">
        <v>-9</v>
      </c>
      <c r="AE49" s="40"/>
      <c r="AF49" s="40"/>
      <c r="AG49" s="45"/>
    </row>
    <row r="50" spans="1:33" x14ac:dyDescent="0.25">
      <c r="A50" s="122">
        <v>0.875</v>
      </c>
      <c r="B50" s="123"/>
      <c r="C50" s="49">
        <v>-36</v>
      </c>
      <c r="D50" s="40">
        <v>-24</v>
      </c>
      <c r="E50" s="40">
        <v>-13</v>
      </c>
      <c r="F50" s="40">
        <v>-11</v>
      </c>
      <c r="G50" s="40">
        <v>-20</v>
      </c>
      <c r="H50" s="40">
        <v>-26</v>
      </c>
      <c r="I50" s="40">
        <v>-26</v>
      </c>
      <c r="J50" s="40">
        <v>-16</v>
      </c>
      <c r="K50" s="40">
        <v>-15</v>
      </c>
      <c r="L50" s="40">
        <v>-17</v>
      </c>
      <c r="M50" s="40">
        <v>-11</v>
      </c>
      <c r="N50" s="40">
        <v>-6</v>
      </c>
      <c r="O50" s="40">
        <v>0</v>
      </c>
      <c r="P50" s="40">
        <v>-2</v>
      </c>
      <c r="Q50" s="40">
        <v>-9</v>
      </c>
      <c r="R50" s="40">
        <v>-4</v>
      </c>
      <c r="S50" s="40">
        <v>-5</v>
      </c>
      <c r="T50" s="40">
        <v>0</v>
      </c>
      <c r="U50" s="40">
        <v>0</v>
      </c>
      <c r="V50" s="40">
        <v>-3</v>
      </c>
      <c r="W50" s="40">
        <v>-12</v>
      </c>
      <c r="X50" s="40">
        <v>-25</v>
      </c>
      <c r="Y50" s="40">
        <v>-23</v>
      </c>
      <c r="Z50" s="40">
        <v>-21</v>
      </c>
      <c r="AA50" s="40">
        <v>-16</v>
      </c>
      <c r="AB50" s="40">
        <v>-15</v>
      </c>
      <c r="AC50" s="40">
        <v>-19</v>
      </c>
      <c r="AD50" s="40">
        <v>-10</v>
      </c>
      <c r="AE50" s="40"/>
      <c r="AF50" s="40"/>
      <c r="AG50" s="45"/>
    </row>
    <row r="51" spans="1:33" x14ac:dyDescent="0.25">
      <c r="A51" s="122">
        <v>0.91666666666666663</v>
      </c>
      <c r="B51" s="123"/>
      <c r="C51" s="49">
        <v>-36</v>
      </c>
      <c r="D51" s="40">
        <v>-24</v>
      </c>
      <c r="E51" s="40">
        <v>-13</v>
      </c>
      <c r="F51" s="40">
        <v>-11</v>
      </c>
      <c r="G51" s="40">
        <v>-21</v>
      </c>
      <c r="H51" s="40">
        <v>-26</v>
      </c>
      <c r="I51" s="40">
        <v>-26</v>
      </c>
      <c r="J51" s="40">
        <v>-16</v>
      </c>
      <c r="K51" s="40">
        <v>-15</v>
      </c>
      <c r="L51" s="40">
        <v>-17</v>
      </c>
      <c r="M51" s="40">
        <v>-11</v>
      </c>
      <c r="N51" s="40">
        <v>-6</v>
      </c>
      <c r="O51" s="40">
        <v>0</v>
      </c>
      <c r="P51" s="40">
        <v>-2</v>
      </c>
      <c r="Q51" s="40">
        <v>-9</v>
      </c>
      <c r="R51" s="40">
        <v>-4</v>
      </c>
      <c r="S51" s="40">
        <v>-5</v>
      </c>
      <c r="T51" s="40">
        <v>0</v>
      </c>
      <c r="U51" s="40">
        <v>0</v>
      </c>
      <c r="V51" s="40">
        <v>-4</v>
      </c>
      <c r="W51" s="40">
        <v>-14</v>
      </c>
      <c r="X51" s="40">
        <v>-26</v>
      </c>
      <c r="Y51" s="40">
        <v>-24</v>
      </c>
      <c r="Z51" s="40">
        <v>-21</v>
      </c>
      <c r="AA51" s="40">
        <v>-16</v>
      </c>
      <c r="AB51" s="40">
        <v>-16</v>
      </c>
      <c r="AC51" s="40">
        <v>-19</v>
      </c>
      <c r="AD51" s="40">
        <v>-10</v>
      </c>
      <c r="AE51" s="40"/>
      <c r="AF51" s="40"/>
      <c r="AG51" s="45"/>
    </row>
    <row r="52" spans="1:33" x14ac:dyDescent="0.25">
      <c r="A52" s="122">
        <v>0.95833333333333337</v>
      </c>
      <c r="B52" s="123"/>
      <c r="C52" s="49">
        <v>-36</v>
      </c>
      <c r="D52" s="40">
        <v>-23</v>
      </c>
      <c r="E52" s="40">
        <v>-13</v>
      </c>
      <c r="F52" s="40">
        <v>-12</v>
      </c>
      <c r="G52" s="40">
        <v>-22</v>
      </c>
      <c r="H52" s="40">
        <v>-27</v>
      </c>
      <c r="I52" s="40">
        <v>-26</v>
      </c>
      <c r="J52" s="40">
        <v>-16</v>
      </c>
      <c r="K52" s="40">
        <v>-16</v>
      </c>
      <c r="L52" s="40">
        <v>-17</v>
      </c>
      <c r="M52" s="40">
        <v>-11</v>
      </c>
      <c r="N52" s="40">
        <v>-6</v>
      </c>
      <c r="O52" s="40">
        <v>0</v>
      </c>
      <c r="P52" s="40">
        <v>-3</v>
      </c>
      <c r="Q52" s="40">
        <v>-9</v>
      </c>
      <c r="R52" s="40">
        <v>-5</v>
      </c>
      <c r="S52" s="40">
        <v>-6</v>
      </c>
      <c r="T52" s="40">
        <v>0</v>
      </c>
      <c r="U52" s="40">
        <v>0</v>
      </c>
      <c r="V52" s="40">
        <v>-5</v>
      </c>
      <c r="W52" s="40">
        <v>-15</v>
      </c>
      <c r="X52" s="40">
        <v>-27</v>
      </c>
      <c r="Y52" s="40">
        <v>-24</v>
      </c>
      <c r="Z52" s="40">
        <v>-21</v>
      </c>
      <c r="AA52" s="40">
        <v>-16</v>
      </c>
      <c r="AB52" s="40">
        <v>-16</v>
      </c>
      <c r="AC52" s="40">
        <v>-19</v>
      </c>
      <c r="AD52" s="40">
        <v>-10</v>
      </c>
      <c r="AE52" s="40"/>
      <c r="AF52" s="40"/>
      <c r="AG52" s="45"/>
    </row>
    <row r="53" spans="1:33" ht="15.75" thickBot="1" x14ac:dyDescent="0.3">
      <c r="A53" s="124">
        <v>0</v>
      </c>
      <c r="B53" s="125"/>
      <c r="C53" s="51">
        <v>-36</v>
      </c>
      <c r="D53" s="52">
        <v>-22</v>
      </c>
      <c r="E53" s="52">
        <v>-13</v>
      </c>
      <c r="F53" s="52">
        <v>-13</v>
      </c>
      <c r="G53" s="52">
        <v>-23</v>
      </c>
      <c r="H53" s="52">
        <v>-28</v>
      </c>
      <c r="I53" s="52">
        <v>-25</v>
      </c>
      <c r="J53" s="52">
        <v>-16</v>
      </c>
      <c r="K53" s="52">
        <v>-16</v>
      </c>
      <c r="L53" s="52">
        <v>-17</v>
      </c>
      <c r="M53" s="52">
        <v>-11</v>
      </c>
      <c r="N53" s="52">
        <v>-6</v>
      </c>
      <c r="O53" s="52">
        <v>0</v>
      </c>
      <c r="P53" s="52">
        <v>-4</v>
      </c>
      <c r="Q53" s="52">
        <v>-8</v>
      </c>
      <c r="R53" s="52">
        <v>-6</v>
      </c>
      <c r="S53" s="52">
        <v>-7</v>
      </c>
      <c r="T53" s="52">
        <v>-1</v>
      </c>
      <c r="U53" s="52">
        <v>0</v>
      </c>
      <c r="V53" s="52">
        <v>-6</v>
      </c>
      <c r="W53" s="52">
        <v>-17</v>
      </c>
      <c r="X53" s="52">
        <v>-28</v>
      </c>
      <c r="Y53" s="52">
        <v>-24</v>
      </c>
      <c r="Z53" s="52">
        <v>-21</v>
      </c>
      <c r="AA53" s="52">
        <v>-16</v>
      </c>
      <c r="AB53" s="52">
        <v>-15</v>
      </c>
      <c r="AC53" s="52">
        <v>-19</v>
      </c>
      <c r="AD53" s="52">
        <v>-10</v>
      </c>
      <c r="AE53" s="52"/>
      <c r="AF53" s="52"/>
      <c r="AG53" s="53"/>
    </row>
    <row r="54" spans="1:33" ht="52.5" customHeight="1" thickBot="1" x14ac:dyDescent="0.3">
      <c r="A54" s="126" t="s">
        <v>25</v>
      </c>
      <c r="B54" s="141"/>
      <c r="C54" s="58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7"/>
    </row>
    <row r="55" spans="1:33" ht="37.5" customHeight="1" thickBot="1" x14ac:dyDescent="0.45">
      <c r="A55" s="130"/>
      <c r="B55" s="130"/>
      <c r="C55" s="136" t="s">
        <v>24</v>
      </c>
      <c r="D55" s="137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9"/>
    </row>
    <row r="56" spans="1:33" ht="37.5" customHeight="1" thickBot="1" x14ac:dyDescent="0.3">
      <c r="A56" s="135" t="s">
        <v>11</v>
      </c>
      <c r="B56" s="127"/>
      <c r="C56" s="46">
        <v>1</v>
      </c>
      <c r="D56" s="38">
        <v>2</v>
      </c>
      <c r="E56" s="38">
        <v>3</v>
      </c>
      <c r="F56" s="38">
        <v>4</v>
      </c>
      <c r="G56" s="38">
        <v>5</v>
      </c>
      <c r="H56" s="38">
        <v>6</v>
      </c>
      <c r="I56" s="38">
        <v>7</v>
      </c>
      <c r="J56" s="38">
        <v>8</v>
      </c>
      <c r="K56" s="38">
        <v>9</v>
      </c>
      <c r="L56" s="38">
        <v>10</v>
      </c>
      <c r="M56" s="38">
        <v>11</v>
      </c>
      <c r="N56" s="38">
        <v>12</v>
      </c>
      <c r="O56" s="38">
        <v>13</v>
      </c>
      <c r="P56" s="38">
        <v>14</v>
      </c>
      <c r="Q56" s="38">
        <v>15</v>
      </c>
      <c r="R56" s="38">
        <v>16</v>
      </c>
      <c r="S56" s="38">
        <v>17</v>
      </c>
      <c r="T56" s="38">
        <v>18</v>
      </c>
      <c r="U56" s="38">
        <v>19</v>
      </c>
      <c r="V56" s="38">
        <v>20</v>
      </c>
      <c r="W56" s="38">
        <v>21</v>
      </c>
      <c r="X56" s="38">
        <v>22</v>
      </c>
      <c r="Y56" s="38">
        <v>23</v>
      </c>
      <c r="Z56" s="38">
        <v>24</v>
      </c>
      <c r="AA56" s="38">
        <v>25</v>
      </c>
      <c r="AB56" s="38">
        <v>26</v>
      </c>
      <c r="AC56" s="38">
        <v>27</v>
      </c>
      <c r="AD56" s="38">
        <v>28</v>
      </c>
      <c r="AE56" s="38">
        <v>29</v>
      </c>
      <c r="AF56" s="38">
        <v>30</v>
      </c>
      <c r="AG56" s="47">
        <v>31</v>
      </c>
    </row>
    <row r="57" spans="1:33" x14ac:dyDescent="0.25">
      <c r="A57" s="128">
        <v>4.1666666666666664E-2</v>
      </c>
      <c r="B57" s="129"/>
      <c r="C57" s="48">
        <v>-10</v>
      </c>
      <c r="D57" s="43">
        <v>-9</v>
      </c>
      <c r="E57" s="43">
        <v>-13</v>
      </c>
      <c r="F57" s="43">
        <v>-13</v>
      </c>
      <c r="G57" s="43">
        <v>-16</v>
      </c>
      <c r="H57" s="43">
        <v>-12</v>
      </c>
      <c r="I57" s="43">
        <v>-4</v>
      </c>
      <c r="J57" s="43">
        <v>-9</v>
      </c>
      <c r="K57" s="43">
        <v>-5</v>
      </c>
      <c r="L57" s="43">
        <v>-3</v>
      </c>
      <c r="M57" s="43">
        <v>-3</v>
      </c>
      <c r="N57" s="43">
        <v>-6</v>
      </c>
      <c r="O57" s="43">
        <v>-1</v>
      </c>
      <c r="P57" s="43">
        <v>1</v>
      </c>
      <c r="Q57" s="43">
        <v>1</v>
      </c>
      <c r="R57" s="43">
        <v>-3</v>
      </c>
      <c r="S57" s="43">
        <v>3</v>
      </c>
      <c r="T57" s="43">
        <v>-2</v>
      </c>
      <c r="U57" s="43">
        <v>-2</v>
      </c>
      <c r="V57" s="43">
        <v>-5</v>
      </c>
      <c r="W57" s="43">
        <v>-4</v>
      </c>
      <c r="X57" s="43">
        <v>-6</v>
      </c>
      <c r="Y57" s="43">
        <v>2</v>
      </c>
      <c r="Z57" s="43">
        <v>2</v>
      </c>
      <c r="AA57" s="43">
        <v>1</v>
      </c>
      <c r="AB57" s="43">
        <v>0</v>
      </c>
      <c r="AC57" s="43">
        <v>1</v>
      </c>
      <c r="AD57" s="43">
        <v>-5</v>
      </c>
      <c r="AE57" s="43">
        <v>-4</v>
      </c>
      <c r="AF57" s="43">
        <v>-3</v>
      </c>
      <c r="AG57" s="44">
        <v>-3</v>
      </c>
    </row>
    <row r="58" spans="1:33" x14ac:dyDescent="0.25">
      <c r="A58" s="122">
        <v>8.3333333333333329E-2</v>
      </c>
      <c r="B58" s="123"/>
      <c r="C58" s="49">
        <v>-10</v>
      </c>
      <c r="D58" s="40">
        <v>-9</v>
      </c>
      <c r="E58" s="40">
        <v>-14</v>
      </c>
      <c r="F58" s="40">
        <v>-13</v>
      </c>
      <c r="G58" s="40">
        <v>-17</v>
      </c>
      <c r="H58" s="40">
        <v>-13</v>
      </c>
      <c r="I58" s="40">
        <v>-5</v>
      </c>
      <c r="J58" s="40">
        <v>-9</v>
      </c>
      <c r="K58" s="40">
        <v>-6</v>
      </c>
      <c r="L58" s="40">
        <v>-3</v>
      </c>
      <c r="M58" s="40">
        <v>-4</v>
      </c>
      <c r="N58" s="40">
        <v>-6</v>
      </c>
      <c r="O58" s="40">
        <v>-1</v>
      </c>
      <c r="P58" s="40">
        <v>1</v>
      </c>
      <c r="Q58" s="40">
        <v>1</v>
      </c>
      <c r="R58" s="40">
        <v>-3</v>
      </c>
      <c r="S58" s="40">
        <v>3</v>
      </c>
      <c r="T58" s="40">
        <v>-2</v>
      </c>
      <c r="U58" s="40">
        <v>-1</v>
      </c>
      <c r="V58" s="40">
        <v>-4</v>
      </c>
      <c r="W58" s="40">
        <v>-4</v>
      </c>
      <c r="X58" s="40">
        <v>-6</v>
      </c>
      <c r="Y58" s="42">
        <v>2</v>
      </c>
      <c r="Z58" s="40">
        <v>2</v>
      </c>
      <c r="AA58" s="42">
        <v>1</v>
      </c>
      <c r="AB58" s="40">
        <v>0</v>
      </c>
      <c r="AC58" s="40">
        <v>0</v>
      </c>
      <c r="AD58" s="40">
        <v>-5</v>
      </c>
      <c r="AE58" s="40">
        <v>-5</v>
      </c>
      <c r="AF58" s="40">
        <v>-3</v>
      </c>
      <c r="AG58" s="50">
        <v>-3</v>
      </c>
    </row>
    <row r="59" spans="1:33" x14ac:dyDescent="0.25">
      <c r="A59" s="122">
        <v>0.125</v>
      </c>
      <c r="B59" s="123"/>
      <c r="C59" s="49">
        <v>-10</v>
      </c>
      <c r="D59" s="40">
        <v>-8</v>
      </c>
      <c r="E59" s="40">
        <v>-14</v>
      </c>
      <c r="F59" s="40">
        <v>-13</v>
      </c>
      <c r="G59" s="40">
        <v>-18</v>
      </c>
      <c r="H59" s="40">
        <v>-14</v>
      </c>
      <c r="I59" s="40">
        <v>-6</v>
      </c>
      <c r="J59" s="40">
        <v>-8</v>
      </c>
      <c r="K59" s="40">
        <v>-7</v>
      </c>
      <c r="L59" s="40">
        <v>-2</v>
      </c>
      <c r="M59" s="40">
        <v>-5</v>
      </c>
      <c r="N59" s="40">
        <v>-5</v>
      </c>
      <c r="O59" s="40">
        <v>-1</v>
      </c>
      <c r="P59" s="40">
        <v>1</v>
      </c>
      <c r="Q59" s="40">
        <v>1</v>
      </c>
      <c r="R59" s="40">
        <v>-3</v>
      </c>
      <c r="S59" s="40">
        <v>2</v>
      </c>
      <c r="T59" s="40">
        <v>-2</v>
      </c>
      <c r="U59" s="40">
        <v>0</v>
      </c>
      <c r="V59" s="40">
        <v>-3</v>
      </c>
      <c r="W59" s="40">
        <v>-4</v>
      </c>
      <c r="X59" s="40">
        <v>-5</v>
      </c>
      <c r="Y59" s="42">
        <v>2</v>
      </c>
      <c r="Z59" s="40">
        <v>2</v>
      </c>
      <c r="AA59" s="42">
        <v>1</v>
      </c>
      <c r="AB59" s="40">
        <v>1</v>
      </c>
      <c r="AC59" s="40">
        <v>-1</v>
      </c>
      <c r="AD59" s="40">
        <v>-4</v>
      </c>
      <c r="AE59" s="40">
        <v>-5</v>
      </c>
      <c r="AF59" s="40">
        <v>-3</v>
      </c>
      <c r="AG59" s="50">
        <v>-3</v>
      </c>
    </row>
    <row r="60" spans="1:33" x14ac:dyDescent="0.25">
      <c r="A60" s="122">
        <v>0.16666666666666666</v>
      </c>
      <c r="B60" s="123"/>
      <c r="C60" s="49">
        <v>-10</v>
      </c>
      <c r="D60" s="40">
        <v>-8</v>
      </c>
      <c r="E60" s="40">
        <v>-14</v>
      </c>
      <c r="F60" s="40">
        <v>-13</v>
      </c>
      <c r="G60" s="40">
        <v>-18</v>
      </c>
      <c r="H60" s="40">
        <v>-15</v>
      </c>
      <c r="I60" s="40">
        <v>-7</v>
      </c>
      <c r="J60" s="40">
        <v>-8</v>
      </c>
      <c r="K60" s="40">
        <v>-7</v>
      </c>
      <c r="L60" s="40">
        <v>-2</v>
      </c>
      <c r="M60" s="40">
        <v>-5</v>
      </c>
      <c r="N60" s="40">
        <v>-5</v>
      </c>
      <c r="O60" s="40">
        <v>-1</v>
      </c>
      <c r="P60" s="40">
        <v>1</v>
      </c>
      <c r="Q60" s="40">
        <v>1</v>
      </c>
      <c r="R60" s="40">
        <v>-3</v>
      </c>
      <c r="S60" s="40">
        <v>2</v>
      </c>
      <c r="T60" s="40">
        <v>-2</v>
      </c>
      <c r="U60" s="40">
        <v>0</v>
      </c>
      <c r="V60" s="40">
        <v>-2</v>
      </c>
      <c r="W60" s="40">
        <v>-4</v>
      </c>
      <c r="X60" s="40">
        <v>-5</v>
      </c>
      <c r="Y60" s="42">
        <v>2</v>
      </c>
      <c r="Z60" s="40">
        <v>2</v>
      </c>
      <c r="AA60" s="42">
        <v>1</v>
      </c>
      <c r="AB60" s="40">
        <v>1</v>
      </c>
      <c r="AC60" s="40">
        <v>-2</v>
      </c>
      <c r="AD60" s="40">
        <v>-4</v>
      </c>
      <c r="AE60" s="40">
        <v>-5</v>
      </c>
      <c r="AF60" s="40">
        <v>-3</v>
      </c>
      <c r="AG60" s="45">
        <v>-3</v>
      </c>
    </row>
    <row r="61" spans="1:33" x14ac:dyDescent="0.25">
      <c r="A61" s="122">
        <v>0.20833333333333334</v>
      </c>
      <c r="B61" s="123"/>
      <c r="C61" s="49">
        <v>-10</v>
      </c>
      <c r="D61" s="40">
        <v>-8</v>
      </c>
      <c r="E61" s="40">
        <v>-14</v>
      </c>
      <c r="F61" s="40">
        <v>-13</v>
      </c>
      <c r="G61" s="40">
        <v>-19</v>
      </c>
      <c r="H61" s="40">
        <v>-15</v>
      </c>
      <c r="I61" s="40">
        <v>-7</v>
      </c>
      <c r="J61" s="40">
        <v>-8</v>
      </c>
      <c r="K61" s="40">
        <v>-7</v>
      </c>
      <c r="L61" s="40">
        <v>-2</v>
      </c>
      <c r="M61" s="40">
        <v>-5</v>
      </c>
      <c r="N61" s="40">
        <v>-5</v>
      </c>
      <c r="O61" s="40">
        <v>-2</v>
      </c>
      <c r="P61" s="40">
        <v>1</v>
      </c>
      <c r="Q61" s="40">
        <v>1</v>
      </c>
      <c r="R61" s="40">
        <v>-2</v>
      </c>
      <c r="S61" s="40">
        <v>1</v>
      </c>
      <c r="T61" s="40">
        <v>-2</v>
      </c>
      <c r="U61" s="40">
        <v>0</v>
      </c>
      <c r="V61" s="40">
        <v>-1</v>
      </c>
      <c r="W61" s="40">
        <v>-4</v>
      </c>
      <c r="X61" s="40">
        <v>-5</v>
      </c>
      <c r="Y61" s="42">
        <v>1</v>
      </c>
      <c r="Z61" s="40">
        <v>1</v>
      </c>
      <c r="AA61" s="42">
        <v>0</v>
      </c>
      <c r="AB61" s="40">
        <v>1</v>
      </c>
      <c r="AC61" s="40">
        <v>-3</v>
      </c>
      <c r="AD61" s="40">
        <v>-4</v>
      </c>
      <c r="AE61" s="40">
        <v>-5</v>
      </c>
      <c r="AF61" s="40">
        <v>-3</v>
      </c>
      <c r="AG61" s="45">
        <v>-3</v>
      </c>
    </row>
    <row r="62" spans="1:33" x14ac:dyDescent="0.25">
      <c r="A62" s="122">
        <v>0.25</v>
      </c>
      <c r="B62" s="123"/>
      <c r="C62" s="49">
        <v>-11</v>
      </c>
      <c r="D62" s="40">
        <v>-8</v>
      </c>
      <c r="E62" s="40">
        <v>-14</v>
      </c>
      <c r="F62" s="40">
        <v>-14</v>
      </c>
      <c r="G62" s="40">
        <v>-20</v>
      </c>
      <c r="H62" s="40">
        <v>-14</v>
      </c>
      <c r="I62" s="40">
        <v>-7</v>
      </c>
      <c r="J62" s="40">
        <v>-8</v>
      </c>
      <c r="K62" s="40">
        <v>-7</v>
      </c>
      <c r="L62" s="40">
        <v>-3</v>
      </c>
      <c r="M62" s="40">
        <v>-5</v>
      </c>
      <c r="N62" s="40">
        <v>-5</v>
      </c>
      <c r="O62" s="40">
        <v>-4</v>
      </c>
      <c r="P62" s="40">
        <v>1</v>
      </c>
      <c r="Q62" s="40">
        <v>1</v>
      </c>
      <c r="R62" s="40">
        <v>-1</v>
      </c>
      <c r="S62" s="40">
        <v>1</v>
      </c>
      <c r="T62" s="40">
        <v>-2</v>
      </c>
      <c r="U62" s="40">
        <v>-1</v>
      </c>
      <c r="V62" s="40">
        <v>0</v>
      </c>
      <c r="W62" s="40">
        <v>-5</v>
      </c>
      <c r="X62" s="40">
        <v>-4</v>
      </c>
      <c r="Y62" s="42">
        <v>1</v>
      </c>
      <c r="Z62" s="40">
        <v>1</v>
      </c>
      <c r="AA62" s="42">
        <v>-1</v>
      </c>
      <c r="AB62" s="40">
        <v>0</v>
      </c>
      <c r="AC62" s="40">
        <v>-4</v>
      </c>
      <c r="AD62" s="40">
        <v>-3</v>
      </c>
      <c r="AE62" s="40">
        <v>-5</v>
      </c>
      <c r="AF62" s="40">
        <v>-3</v>
      </c>
      <c r="AG62" s="45">
        <v>-3</v>
      </c>
    </row>
    <row r="63" spans="1:33" x14ac:dyDescent="0.25">
      <c r="A63" s="122">
        <v>0.29166666666666669</v>
      </c>
      <c r="B63" s="123"/>
      <c r="C63" s="49">
        <v>-11</v>
      </c>
      <c r="D63" s="40">
        <v>-9</v>
      </c>
      <c r="E63" s="40">
        <v>-14</v>
      </c>
      <c r="F63" s="40">
        <v>-14</v>
      </c>
      <c r="G63" s="40">
        <v>-20</v>
      </c>
      <c r="H63" s="40">
        <v>-14</v>
      </c>
      <c r="I63" s="40">
        <v>-8</v>
      </c>
      <c r="J63" s="40">
        <v>-9</v>
      </c>
      <c r="K63" s="40">
        <v>-7</v>
      </c>
      <c r="L63" s="40">
        <v>-3</v>
      </c>
      <c r="M63" s="40">
        <v>-4</v>
      </c>
      <c r="N63" s="40">
        <v>-5</v>
      </c>
      <c r="O63" s="40">
        <v>-5</v>
      </c>
      <c r="P63" s="40">
        <v>1</v>
      </c>
      <c r="Q63" s="40">
        <v>1</v>
      </c>
      <c r="R63" s="40">
        <v>-1</v>
      </c>
      <c r="S63" s="40">
        <v>1</v>
      </c>
      <c r="T63" s="40">
        <v>-2</v>
      </c>
      <c r="U63" s="40">
        <v>-1</v>
      </c>
      <c r="V63" s="40">
        <v>1</v>
      </c>
      <c r="W63" s="40">
        <v>-5</v>
      </c>
      <c r="X63" s="40">
        <v>-4</v>
      </c>
      <c r="Y63" s="42">
        <v>1</v>
      </c>
      <c r="Z63" s="40">
        <v>1</v>
      </c>
      <c r="AA63" s="40">
        <v>-1</v>
      </c>
      <c r="AB63" s="40">
        <v>0</v>
      </c>
      <c r="AC63" s="40">
        <v>-5</v>
      </c>
      <c r="AD63" s="40">
        <v>-3</v>
      </c>
      <c r="AE63" s="40">
        <v>-5</v>
      </c>
      <c r="AF63" s="40">
        <v>-3</v>
      </c>
      <c r="AG63" s="45">
        <v>-3</v>
      </c>
    </row>
    <row r="64" spans="1:33" x14ac:dyDescent="0.25">
      <c r="A64" s="122">
        <v>0.33333333333333331</v>
      </c>
      <c r="B64" s="123"/>
      <c r="C64" s="49">
        <v>-11</v>
      </c>
      <c r="D64" s="40">
        <v>-9</v>
      </c>
      <c r="E64" s="40">
        <v>-13</v>
      </c>
      <c r="F64" s="40">
        <v>-13</v>
      </c>
      <c r="G64" s="40">
        <v>-18</v>
      </c>
      <c r="H64" s="40">
        <v>-12</v>
      </c>
      <c r="I64" s="40">
        <v>-8</v>
      </c>
      <c r="J64" s="40">
        <v>-8</v>
      </c>
      <c r="K64" s="40">
        <v>-6</v>
      </c>
      <c r="L64" s="40">
        <v>-3</v>
      </c>
      <c r="M64" s="40">
        <v>-3</v>
      </c>
      <c r="N64" s="40">
        <v>-4</v>
      </c>
      <c r="O64" s="40">
        <v>-3</v>
      </c>
      <c r="P64" s="40">
        <v>1</v>
      </c>
      <c r="Q64" s="40">
        <v>1</v>
      </c>
      <c r="R64" s="40">
        <v>0</v>
      </c>
      <c r="S64" s="40">
        <v>1</v>
      </c>
      <c r="T64" s="40">
        <v>-1</v>
      </c>
      <c r="U64" s="40">
        <v>-1</v>
      </c>
      <c r="V64" s="40">
        <v>1</v>
      </c>
      <c r="W64" s="40">
        <v>-5</v>
      </c>
      <c r="X64" s="40">
        <v>-4</v>
      </c>
      <c r="Y64" s="42">
        <v>2</v>
      </c>
      <c r="Z64" s="40">
        <v>2</v>
      </c>
      <c r="AA64" s="40">
        <v>0</v>
      </c>
      <c r="AB64" s="40">
        <v>1</v>
      </c>
      <c r="AC64" s="40">
        <v>-4</v>
      </c>
      <c r="AD64" s="40">
        <v>-2</v>
      </c>
      <c r="AE64" s="40">
        <v>-4</v>
      </c>
      <c r="AF64" s="40">
        <v>-3</v>
      </c>
      <c r="AG64" s="45">
        <v>-2</v>
      </c>
    </row>
    <row r="65" spans="1:33" x14ac:dyDescent="0.25">
      <c r="A65" s="122">
        <v>0.375</v>
      </c>
      <c r="B65" s="123"/>
      <c r="C65" s="49">
        <v>-10</v>
      </c>
      <c r="D65" s="40">
        <v>-9</v>
      </c>
      <c r="E65" s="40">
        <v>-12</v>
      </c>
      <c r="F65" s="40">
        <v>-12</v>
      </c>
      <c r="G65" s="40">
        <v>-15</v>
      </c>
      <c r="H65" s="40">
        <v>-11</v>
      </c>
      <c r="I65" s="40">
        <v>-7</v>
      </c>
      <c r="J65" s="40">
        <v>-7</v>
      </c>
      <c r="K65" s="40">
        <v>-5</v>
      </c>
      <c r="L65" s="40">
        <v>-3</v>
      </c>
      <c r="M65" s="40">
        <v>-3</v>
      </c>
      <c r="N65" s="40">
        <v>-2</v>
      </c>
      <c r="O65" s="40">
        <v>-1</v>
      </c>
      <c r="P65" s="40">
        <v>0</v>
      </c>
      <c r="Q65" s="40">
        <v>1</v>
      </c>
      <c r="R65" s="40">
        <v>1</v>
      </c>
      <c r="S65" s="40">
        <v>1</v>
      </c>
      <c r="T65" s="40">
        <v>0</v>
      </c>
      <c r="U65" s="40">
        <v>-1</v>
      </c>
      <c r="V65" s="40">
        <v>1</v>
      </c>
      <c r="W65" s="40">
        <v>-4</v>
      </c>
      <c r="X65" s="40">
        <v>-3</v>
      </c>
      <c r="Y65" s="40">
        <v>2</v>
      </c>
      <c r="Z65" s="40">
        <v>2</v>
      </c>
      <c r="AA65" s="40">
        <v>1</v>
      </c>
      <c r="AB65" s="40">
        <v>1</v>
      </c>
      <c r="AC65" s="40">
        <v>-3</v>
      </c>
      <c r="AD65" s="40">
        <v>0</v>
      </c>
      <c r="AE65" s="40">
        <v>-3</v>
      </c>
      <c r="AF65" s="40">
        <v>-2</v>
      </c>
      <c r="AG65" s="45">
        <v>-2</v>
      </c>
    </row>
    <row r="66" spans="1:33" x14ac:dyDescent="0.25">
      <c r="A66" s="122">
        <v>0.41666666666666669</v>
      </c>
      <c r="B66" s="123"/>
      <c r="C66" s="49">
        <v>-10</v>
      </c>
      <c r="D66" s="40">
        <v>-9</v>
      </c>
      <c r="E66" s="40">
        <v>-12</v>
      </c>
      <c r="F66" s="40">
        <v>-11</v>
      </c>
      <c r="G66" s="40">
        <v>-11</v>
      </c>
      <c r="H66" s="40">
        <v>-9</v>
      </c>
      <c r="I66" s="40">
        <v>-7</v>
      </c>
      <c r="J66" s="40">
        <v>-6</v>
      </c>
      <c r="K66" s="40">
        <v>-5</v>
      </c>
      <c r="L66" s="40">
        <v>-4</v>
      </c>
      <c r="M66" s="40">
        <v>-2</v>
      </c>
      <c r="N66" s="40">
        <v>0</v>
      </c>
      <c r="O66" s="40">
        <v>0</v>
      </c>
      <c r="P66" s="40">
        <v>0</v>
      </c>
      <c r="Q66" s="40">
        <v>1</v>
      </c>
      <c r="R66" s="40">
        <v>2</v>
      </c>
      <c r="S66" s="40">
        <v>1</v>
      </c>
      <c r="T66" s="40">
        <v>0</v>
      </c>
      <c r="U66" s="40">
        <v>-1</v>
      </c>
      <c r="V66" s="40">
        <v>1</v>
      </c>
      <c r="W66" s="40">
        <v>-4</v>
      </c>
      <c r="X66" s="40">
        <v>-3</v>
      </c>
      <c r="Y66" s="40">
        <v>2</v>
      </c>
      <c r="Z66" s="40">
        <v>2</v>
      </c>
      <c r="AA66" s="40">
        <v>1</v>
      </c>
      <c r="AB66" s="40">
        <v>2</v>
      </c>
      <c r="AC66" s="40">
        <v>-2</v>
      </c>
      <c r="AD66" s="40">
        <v>1</v>
      </c>
      <c r="AE66" s="40">
        <v>-2</v>
      </c>
      <c r="AF66" s="40">
        <v>-2</v>
      </c>
      <c r="AG66" s="45">
        <v>-2</v>
      </c>
    </row>
    <row r="67" spans="1:33" x14ac:dyDescent="0.25">
      <c r="A67" s="122">
        <v>0.45833333333333331</v>
      </c>
      <c r="B67" s="123"/>
      <c r="C67" s="49">
        <v>-9</v>
      </c>
      <c r="D67" s="40">
        <v>-8</v>
      </c>
      <c r="E67" s="40">
        <v>-11</v>
      </c>
      <c r="F67" s="40">
        <v>-10</v>
      </c>
      <c r="G67" s="40">
        <v>-10</v>
      </c>
      <c r="H67" s="40">
        <v>-8</v>
      </c>
      <c r="I67" s="40">
        <v>-6</v>
      </c>
      <c r="J67" s="40">
        <v>-5</v>
      </c>
      <c r="K67" s="40">
        <v>-4</v>
      </c>
      <c r="L67" s="40">
        <v>-3</v>
      </c>
      <c r="M67" s="40">
        <v>-1</v>
      </c>
      <c r="N67" s="40">
        <v>1</v>
      </c>
      <c r="O67" s="40">
        <v>1</v>
      </c>
      <c r="P67" s="40">
        <v>1</v>
      </c>
      <c r="Q67" s="40">
        <v>1</v>
      </c>
      <c r="R67" s="40">
        <v>3</v>
      </c>
      <c r="S67" s="40">
        <v>1</v>
      </c>
      <c r="T67" s="40">
        <v>0</v>
      </c>
      <c r="U67" s="40">
        <v>-1</v>
      </c>
      <c r="V67" s="40">
        <v>1</v>
      </c>
      <c r="W67" s="40">
        <v>-3</v>
      </c>
      <c r="X67" s="40">
        <v>-2</v>
      </c>
      <c r="Y67" s="40">
        <v>2</v>
      </c>
      <c r="Z67" s="40">
        <v>2</v>
      </c>
      <c r="AA67" s="40">
        <v>1</v>
      </c>
      <c r="AB67" s="40">
        <v>3</v>
      </c>
      <c r="AC67" s="40">
        <v>-1</v>
      </c>
      <c r="AD67" s="40">
        <v>2</v>
      </c>
      <c r="AE67" s="40">
        <v>-1</v>
      </c>
      <c r="AF67" s="40">
        <v>-2</v>
      </c>
      <c r="AG67" s="45">
        <v>-2</v>
      </c>
    </row>
    <row r="68" spans="1:33" x14ac:dyDescent="0.25">
      <c r="A68" s="122">
        <v>0.5</v>
      </c>
      <c r="B68" s="123"/>
      <c r="C68" s="49">
        <v>-9</v>
      </c>
      <c r="D68" s="40">
        <v>-7</v>
      </c>
      <c r="E68" s="40">
        <v>-10</v>
      </c>
      <c r="F68" s="40">
        <v>-9</v>
      </c>
      <c r="G68" s="40">
        <v>-10</v>
      </c>
      <c r="H68" s="40">
        <v>-6</v>
      </c>
      <c r="I68" s="40">
        <v>-5</v>
      </c>
      <c r="J68" s="40">
        <v>-4</v>
      </c>
      <c r="K68" s="40">
        <v>-3</v>
      </c>
      <c r="L68" s="40">
        <v>-2</v>
      </c>
      <c r="M68" s="40">
        <v>0</v>
      </c>
      <c r="N68" s="40">
        <v>1</v>
      </c>
      <c r="O68" s="40">
        <v>1</v>
      </c>
      <c r="P68" s="40">
        <v>1</v>
      </c>
      <c r="Q68" s="40">
        <v>1</v>
      </c>
      <c r="R68" s="40">
        <v>4</v>
      </c>
      <c r="S68" s="40">
        <v>1</v>
      </c>
      <c r="T68" s="40">
        <v>0</v>
      </c>
      <c r="U68" s="40">
        <v>-1</v>
      </c>
      <c r="V68" s="40">
        <v>0</v>
      </c>
      <c r="W68" s="40">
        <v>-2</v>
      </c>
      <c r="X68" s="40">
        <v>-1</v>
      </c>
      <c r="Y68" s="40">
        <v>2</v>
      </c>
      <c r="Z68" s="40">
        <v>2</v>
      </c>
      <c r="AA68" s="40">
        <v>1</v>
      </c>
      <c r="AB68" s="40">
        <v>4</v>
      </c>
      <c r="AC68" s="40">
        <v>0</v>
      </c>
      <c r="AD68" s="40">
        <v>2</v>
      </c>
      <c r="AE68" s="40">
        <v>0</v>
      </c>
      <c r="AF68" s="40">
        <v>-1</v>
      </c>
      <c r="AG68" s="45">
        <v>-1</v>
      </c>
    </row>
    <row r="69" spans="1:33" x14ac:dyDescent="0.25">
      <c r="A69" s="122">
        <v>0.54166666666666663</v>
      </c>
      <c r="B69" s="123"/>
      <c r="C69" s="49">
        <v>-8</v>
      </c>
      <c r="D69" s="40">
        <v>-6</v>
      </c>
      <c r="E69" s="40">
        <v>-9</v>
      </c>
      <c r="F69" s="40">
        <v>-8</v>
      </c>
      <c r="G69" s="40">
        <v>-9</v>
      </c>
      <c r="H69" s="40">
        <v>-5</v>
      </c>
      <c r="I69" s="40">
        <v>-4</v>
      </c>
      <c r="J69" s="40">
        <v>-3</v>
      </c>
      <c r="K69" s="40">
        <v>-2</v>
      </c>
      <c r="L69" s="40">
        <v>-1</v>
      </c>
      <c r="M69" s="40">
        <v>0</v>
      </c>
      <c r="N69" s="40">
        <v>1</v>
      </c>
      <c r="O69" s="40">
        <v>1</v>
      </c>
      <c r="P69" s="40">
        <v>1</v>
      </c>
      <c r="Q69" s="40">
        <v>1</v>
      </c>
      <c r="R69" s="40">
        <v>5</v>
      </c>
      <c r="S69" s="40">
        <v>1</v>
      </c>
      <c r="T69" s="40">
        <v>0</v>
      </c>
      <c r="U69" s="40">
        <v>-1</v>
      </c>
      <c r="V69" s="40">
        <v>0</v>
      </c>
      <c r="W69" s="40">
        <v>-2</v>
      </c>
      <c r="X69" s="40">
        <v>0</v>
      </c>
      <c r="Y69" s="40">
        <v>2</v>
      </c>
      <c r="Z69" s="40">
        <v>2</v>
      </c>
      <c r="AA69" s="40">
        <v>2</v>
      </c>
      <c r="AB69" s="40">
        <v>4</v>
      </c>
      <c r="AC69" s="40">
        <v>0</v>
      </c>
      <c r="AD69" s="40">
        <v>3</v>
      </c>
      <c r="AE69" s="40">
        <v>0</v>
      </c>
      <c r="AF69" s="40">
        <v>-1</v>
      </c>
      <c r="AG69" s="45">
        <v>-1</v>
      </c>
    </row>
    <row r="70" spans="1:33" x14ac:dyDescent="0.25">
      <c r="A70" s="122">
        <v>0.58333333333333337</v>
      </c>
      <c r="B70" s="123"/>
      <c r="C70" s="49">
        <v>-8</v>
      </c>
      <c r="D70" s="40">
        <v>-6</v>
      </c>
      <c r="E70" s="40">
        <v>-8</v>
      </c>
      <c r="F70" s="40">
        <v>-8</v>
      </c>
      <c r="G70" s="40">
        <v>-8</v>
      </c>
      <c r="H70" s="40">
        <v>-4</v>
      </c>
      <c r="I70" s="40">
        <v>-4</v>
      </c>
      <c r="J70" s="40">
        <v>-2</v>
      </c>
      <c r="K70" s="40">
        <v>-2</v>
      </c>
      <c r="L70" s="40">
        <v>-1</v>
      </c>
      <c r="M70" s="40">
        <v>-1</v>
      </c>
      <c r="N70" s="40">
        <v>1</v>
      </c>
      <c r="O70" s="40">
        <v>1</v>
      </c>
      <c r="P70" s="40">
        <v>1</v>
      </c>
      <c r="Q70" s="40">
        <v>1</v>
      </c>
      <c r="R70" s="40">
        <v>5</v>
      </c>
      <c r="S70" s="40">
        <v>1</v>
      </c>
      <c r="T70" s="40">
        <v>0</v>
      </c>
      <c r="U70" s="40">
        <v>-1</v>
      </c>
      <c r="V70" s="40">
        <v>0</v>
      </c>
      <c r="W70" s="40">
        <v>-2</v>
      </c>
      <c r="X70" s="40">
        <v>1</v>
      </c>
      <c r="Y70" s="40">
        <v>2</v>
      </c>
      <c r="Z70" s="40">
        <v>2</v>
      </c>
      <c r="AA70" s="40">
        <v>2</v>
      </c>
      <c r="AB70" s="40">
        <v>4</v>
      </c>
      <c r="AC70" s="40">
        <v>0</v>
      </c>
      <c r="AD70" s="40">
        <v>3</v>
      </c>
      <c r="AE70" s="40">
        <v>0</v>
      </c>
      <c r="AF70" s="40">
        <v>-1</v>
      </c>
      <c r="AG70" s="45">
        <v>-1</v>
      </c>
    </row>
    <row r="71" spans="1:33" x14ac:dyDescent="0.25">
      <c r="A71" s="122">
        <v>0.625</v>
      </c>
      <c r="B71" s="123"/>
      <c r="C71" s="49">
        <v>-7</v>
      </c>
      <c r="D71" s="40">
        <v>-6</v>
      </c>
      <c r="E71" s="40">
        <v>-7</v>
      </c>
      <c r="F71" s="40">
        <v>-7</v>
      </c>
      <c r="G71" s="40">
        <v>-7</v>
      </c>
      <c r="H71" s="40">
        <v>-4</v>
      </c>
      <c r="I71" s="40">
        <v>-3</v>
      </c>
      <c r="J71" s="40">
        <v>-1</v>
      </c>
      <c r="K71" s="40">
        <v>-2</v>
      </c>
      <c r="L71" s="40">
        <v>-1</v>
      </c>
      <c r="M71" s="40">
        <v>-1</v>
      </c>
      <c r="N71" s="40">
        <v>1</v>
      </c>
      <c r="O71" s="40">
        <v>1</v>
      </c>
      <c r="P71" s="40">
        <v>1</v>
      </c>
      <c r="Q71" s="40">
        <v>1</v>
      </c>
      <c r="R71" s="40">
        <v>5</v>
      </c>
      <c r="S71" s="40">
        <v>1</v>
      </c>
      <c r="T71" s="40">
        <v>1</v>
      </c>
      <c r="U71" s="40">
        <v>-1</v>
      </c>
      <c r="V71" s="40">
        <v>0</v>
      </c>
      <c r="W71" s="40">
        <v>-1</v>
      </c>
      <c r="X71" s="40">
        <v>1</v>
      </c>
      <c r="Y71" s="40">
        <v>2</v>
      </c>
      <c r="Z71" s="40">
        <v>2</v>
      </c>
      <c r="AA71" s="40">
        <v>2</v>
      </c>
      <c r="AB71" s="40">
        <v>5</v>
      </c>
      <c r="AC71" s="40">
        <v>1</v>
      </c>
      <c r="AD71" s="40">
        <v>3</v>
      </c>
      <c r="AE71" s="40">
        <v>1</v>
      </c>
      <c r="AF71" s="40">
        <v>0</v>
      </c>
      <c r="AG71" s="45">
        <v>0</v>
      </c>
    </row>
    <row r="72" spans="1:33" x14ac:dyDescent="0.25">
      <c r="A72" s="122">
        <v>0.66666666666666696</v>
      </c>
      <c r="B72" s="123"/>
      <c r="C72" s="49">
        <v>-7</v>
      </c>
      <c r="D72" s="40">
        <v>-6</v>
      </c>
      <c r="E72" s="40">
        <v>-7</v>
      </c>
      <c r="F72" s="40">
        <v>-7</v>
      </c>
      <c r="G72" s="40">
        <v>-7</v>
      </c>
      <c r="H72" s="40">
        <v>-3</v>
      </c>
      <c r="I72" s="40">
        <v>-3</v>
      </c>
      <c r="J72" s="40">
        <v>-1</v>
      </c>
      <c r="K72" s="40">
        <v>-2</v>
      </c>
      <c r="L72" s="40">
        <v>-1</v>
      </c>
      <c r="M72" s="40">
        <v>-2</v>
      </c>
      <c r="N72" s="40">
        <v>1</v>
      </c>
      <c r="O72" s="40">
        <v>1</v>
      </c>
      <c r="P72" s="40">
        <v>1</v>
      </c>
      <c r="Q72" s="40">
        <v>1</v>
      </c>
      <c r="R72" s="40">
        <v>6</v>
      </c>
      <c r="S72" s="40">
        <v>0</v>
      </c>
      <c r="T72" s="40">
        <v>1</v>
      </c>
      <c r="U72" s="40">
        <v>-1</v>
      </c>
      <c r="V72" s="40">
        <v>0</v>
      </c>
      <c r="W72" s="40">
        <v>-1</v>
      </c>
      <c r="X72" s="40">
        <v>1</v>
      </c>
      <c r="Y72" s="40">
        <v>2</v>
      </c>
      <c r="Z72" s="40">
        <v>3</v>
      </c>
      <c r="AA72" s="40">
        <v>2</v>
      </c>
      <c r="AB72" s="40">
        <v>5</v>
      </c>
      <c r="AC72" s="40">
        <v>1</v>
      </c>
      <c r="AD72" s="40">
        <v>4</v>
      </c>
      <c r="AE72" s="40">
        <v>1</v>
      </c>
      <c r="AF72" s="40">
        <v>0</v>
      </c>
      <c r="AG72" s="45">
        <v>0</v>
      </c>
    </row>
    <row r="73" spans="1:33" x14ac:dyDescent="0.25">
      <c r="A73" s="122">
        <v>0.70833333333333337</v>
      </c>
      <c r="B73" s="123"/>
      <c r="C73" s="49">
        <v>-7</v>
      </c>
      <c r="D73" s="40">
        <v>-8</v>
      </c>
      <c r="E73" s="40">
        <v>-8</v>
      </c>
      <c r="F73" s="40">
        <v>-9</v>
      </c>
      <c r="G73" s="40">
        <v>-7</v>
      </c>
      <c r="H73" s="40">
        <v>-3</v>
      </c>
      <c r="I73" s="40">
        <v>-5</v>
      </c>
      <c r="J73" s="40">
        <v>-2</v>
      </c>
      <c r="K73" s="40">
        <v>-3</v>
      </c>
      <c r="L73" s="40">
        <v>-2</v>
      </c>
      <c r="M73" s="40">
        <v>-3</v>
      </c>
      <c r="N73" s="40">
        <v>0</v>
      </c>
      <c r="O73" s="40">
        <v>1</v>
      </c>
      <c r="P73" s="40">
        <v>1</v>
      </c>
      <c r="Q73" s="40">
        <v>1</v>
      </c>
      <c r="R73" s="40">
        <v>5</v>
      </c>
      <c r="S73" s="40">
        <v>0</v>
      </c>
      <c r="T73" s="40">
        <v>1</v>
      </c>
      <c r="U73" s="40">
        <v>-2</v>
      </c>
      <c r="V73" s="40">
        <v>-1</v>
      </c>
      <c r="W73" s="40">
        <v>-3</v>
      </c>
      <c r="X73" s="40">
        <v>1</v>
      </c>
      <c r="Y73" s="40">
        <v>2</v>
      </c>
      <c r="Z73" s="40">
        <v>2</v>
      </c>
      <c r="AA73" s="40">
        <v>2</v>
      </c>
      <c r="AB73" s="40">
        <v>4</v>
      </c>
      <c r="AC73" s="40">
        <v>-3</v>
      </c>
      <c r="AD73" s="40">
        <v>1</v>
      </c>
      <c r="AE73" s="40">
        <v>1</v>
      </c>
      <c r="AF73" s="40">
        <v>0</v>
      </c>
      <c r="AG73" s="45">
        <v>-1</v>
      </c>
    </row>
    <row r="74" spans="1:33" x14ac:dyDescent="0.25">
      <c r="A74" s="122">
        <v>0.75</v>
      </c>
      <c r="B74" s="123"/>
      <c r="C74" s="49">
        <v>-7</v>
      </c>
      <c r="D74" s="40">
        <v>-9</v>
      </c>
      <c r="E74" s="40">
        <v>-9</v>
      </c>
      <c r="F74" s="40">
        <v>-10</v>
      </c>
      <c r="G74" s="40">
        <v>-7</v>
      </c>
      <c r="H74" s="40">
        <v>-3</v>
      </c>
      <c r="I74" s="40">
        <v>-7</v>
      </c>
      <c r="J74" s="40">
        <v>-2</v>
      </c>
      <c r="K74" s="40">
        <v>-4</v>
      </c>
      <c r="L74" s="40">
        <v>-3</v>
      </c>
      <c r="M74" s="40">
        <v>-4</v>
      </c>
      <c r="N74" s="40">
        <v>0</v>
      </c>
      <c r="O74" s="40">
        <v>1</v>
      </c>
      <c r="P74" s="40">
        <v>1</v>
      </c>
      <c r="Q74" s="40">
        <v>1</v>
      </c>
      <c r="R74" s="40">
        <v>4</v>
      </c>
      <c r="S74" s="40">
        <v>0</v>
      </c>
      <c r="T74" s="40">
        <v>0</v>
      </c>
      <c r="U74" s="40">
        <v>-3</v>
      </c>
      <c r="V74" s="40">
        <v>-2</v>
      </c>
      <c r="W74" s="40">
        <v>-4</v>
      </c>
      <c r="X74" s="40">
        <v>1</v>
      </c>
      <c r="Y74" s="40">
        <v>2</v>
      </c>
      <c r="Z74" s="40">
        <v>1</v>
      </c>
      <c r="AA74" s="40">
        <v>1</v>
      </c>
      <c r="AB74" s="40">
        <v>3</v>
      </c>
      <c r="AC74" s="40">
        <v>-5</v>
      </c>
      <c r="AD74" s="40">
        <v>0</v>
      </c>
      <c r="AE74" s="40">
        <v>0</v>
      </c>
      <c r="AF74" s="40">
        <v>-1</v>
      </c>
      <c r="AG74" s="45">
        <v>-2</v>
      </c>
    </row>
    <row r="75" spans="1:33" x14ac:dyDescent="0.25">
      <c r="A75" s="122">
        <v>0.79166666666666696</v>
      </c>
      <c r="B75" s="123"/>
      <c r="C75" s="49">
        <v>-8</v>
      </c>
      <c r="D75" s="40">
        <v>-10</v>
      </c>
      <c r="E75" s="40">
        <v>-10</v>
      </c>
      <c r="F75" s="40">
        <v>-11</v>
      </c>
      <c r="G75" s="40">
        <v>-7</v>
      </c>
      <c r="H75" s="40">
        <v>-3</v>
      </c>
      <c r="I75" s="40">
        <v>-8</v>
      </c>
      <c r="J75" s="40">
        <v>-3</v>
      </c>
      <c r="K75" s="40">
        <v>-4</v>
      </c>
      <c r="L75" s="40">
        <v>-3</v>
      </c>
      <c r="M75" s="40">
        <v>-4</v>
      </c>
      <c r="N75" s="40">
        <v>0</v>
      </c>
      <c r="O75" s="40">
        <v>1</v>
      </c>
      <c r="P75" s="40">
        <v>1</v>
      </c>
      <c r="Q75" s="40">
        <v>0</v>
      </c>
      <c r="R75" s="40">
        <v>3</v>
      </c>
      <c r="S75" s="40">
        <v>0</v>
      </c>
      <c r="T75" s="40">
        <v>0</v>
      </c>
      <c r="U75" s="40">
        <v>-4</v>
      </c>
      <c r="V75" s="40">
        <v>-2</v>
      </c>
      <c r="W75" s="40">
        <v>-6</v>
      </c>
      <c r="X75" s="40">
        <v>1</v>
      </c>
      <c r="Y75" s="40">
        <v>2</v>
      </c>
      <c r="Z75" s="40">
        <v>1</v>
      </c>
      <c r="AA75" s="40">
        <v>1</v>
      </c>
      <c r="AB75" s="40">
        <v>3</v>
      </c>
      <c r="AC75" s="40">
        <v>-7</v>
      </c>
      <c r="AD75" s="40">
        <v>-1</v>
      </c>
      <c r="AE75" s="40">
        <v>0</v>
      </c>
      <c r="AF75" s="40">
        <v>-1</v>
      </c>
      <c r="AG75" s="45">
        <v>-2</v>
      </c>
    </row>
    <row r="76" spans="1:33" x14ac:dyDescent="0.25">
      <c r="A76" s="122">
        <v>0.83333333333333337</v>
      </c>
      <c r="B76" s="123"/>
      <c r="C76" s="49">
        <v>-8</v>
      </c>
      <c r="D76" s="40">
        <v>-11</v>
      </c>
      <c r="E76" s="40">
        <v>-11</v>
      </c>
      <c r="F76" s="40">
        <v>-12</v>
      </c>
      <c r="G76" s="40">
        <v>-8</v>
      </c>
      <c r="H76" s="40">
        <v>-3</v>
      </c>
      <c r="I76" s="40">
        <v>-9</v>
      </c>
      <c r="J76" s="40">
        <v>-3</v>
      </c>
      <c r="K76" s="40">
        <v>-4</v>
      </c>
      <c r="L76" s="40">
        <v>-3</v>
      </c>
      <c r="M76" s="40">
        <v>-5</v>
      </c>
      <c r="N76" s="40">
        <v>0</v>
      </c>
      <c r="O76" s="40">
        <v>1</v>
      </c>
      <c r="P76" s="40">
        <v>1</v>
      </c>
      <c r="Q76" s="40">
        <v>0</v>
      </c>
      <c r="R76" s="40">
        <v>3</v>
      </c>
      <c r="S76" s="40">
        <v>0</v>
      </c>
      <c r="T76" s="40">
        <v>-1</v>
      </c>
      <c r="U76" s="40">
        <v>-5</v>
      </c>
      <c r="V76" s="40">
        <v>-2</v>
      </c>
      <c r="W76" s="40">
        <v>-8</v>
      </c>
      <c r="X76" s="40">
        <v>1</v>
      </c>
      <c r="Y76" s="40">
        <v>2</v>
      </c>
      <c r="Z76" s="40">
        <v>1</v>
      </c>
      <c r="AA76" s="40">
        <v>1</v>
      </c>
      <c r="AB76" s="40">
        <v>2</v>
      </c>
      <c r="AC76" s="40">
        <v>-7</v>
      </c>
      <c r="AD76" s="40">
        <v>-1</v>
      </c>
      <c r="AE76" s="40">
        <v>-1</v>
      </c>
      <c r="AF76" s="40">
        <v>-1</v>
      </c>
      <c r="AG76" s="45">
        <v>-2</v>
      </c>
    </row>
    <row r="77" spans="1:33" x14ac:dyDescent="0.25">
      <c r="A77" s="122">
        <v>0.875</v>
      </c>
      <c r="B77" s="123"/>
      <c r="C77" s="49">
        <v>-8</v>
      </c>
      <c r="D77" s="40">
        <v>-12</v>
      </c>
      <c r="E77" s="40">
        <v>-11</v>
      </c>
      <c r="F77" s="40">
        <v>-13</v>
      </c>
      <c r="G77" s="40">
        <v>-9</v>
      </c>
      <c r="H77" s="40">
        <v>-3</v>
      </c>
      <c r="I77" s="40">
        <v>-10</v>
      </c>
      <c r="J77" s="40">
        <v>-4</v>
      </c>
      <c r="K77" s="40">
        <v>-3</v>
      </c>
      <c r="L77" s="40">
        <v>-3</v>
      </c>
      <c r="M77" s="40">
        <v>-6</v>
      </c>
      <c r="N77" s="40">
        <v>0</v>
      </c>
      <c r="O77" s="40">
        <v>1</v>
      </c>
      <c r="P77" s="40">
        <v>1</v>
      </c>
      <c r="Q77" s="40">
        <v>-1</v>
      </c>
      <c r="R77" s="40">
        <v>3</v>
      </c>
      <c r="S77" s="40">
        <v>-1</v>
      </c>
      <c r="T77" s="40">
        <v>-1</v>
      </c>
      <c r="U77" s="40">
        <v>-6</v>
      </c>
      <c r="V77" s="40">
        <v>-2</v>
      </c>
      <c r="W77" s="40">
        <v>-10</v>
      </c>
      <c r="X77" s="40">
        <v>1</v>
      </c>
      <c r="Y77" s="40">
        <v>2</v>
      </c>
      <c r="Z77" s="40">
        <v>1</v>
      </c>
      <c r="AA77" s="40">
        <v>0</v>
      </c>
      <c r="AB77" s="40">
        <v>1</v>
      </c>
      <c r="AC77" s="40">
        <v>-8</v>
      </c>
      <c r="AD77" s="40">
        <v>-2</v>
      </c>
      <c r="AE77" s="40">
        <v>-2</v>
      </c>
      <c r="AF77" s="40">
        <v>-2</v>
      </c>
      <c r="AG77" s="45">
        <v>-2</v>
      </c>
    </row>
    <row r="78" spans="1:33" x14ac:dyDescent="0.25">
      <c r="A78" s="122">
        <v>0.91666666666666663</v>
      </c>
      <c r="B78" s="123"/>
      <c r="C78" s="49">
        <v>-8</v>
      </c>
      <c r="D78" s="40">
        <v>-13</v>
      </c>
      <c r="E78" s="40">
        <v>-12</v>
      </c>
      <c r="F78" s="40">
        <v>-14</v>
      </c>
      <c r="G78" s="40">
        <v>-10</v>
      </c>
      <c r="H78" s="40">
        <v>-3</v>
      </c>
      <c r="I78" s="40">
        <v>-10</v>
      </c>
      <c r="J78" s="40">
        <v>-4</v>
      </c>
      <c r="K78" s="40">
        <v>-3</v>
      </c>
      <c r="L78" s="40">
        <v>-3</v>
      </c>
      <c r="M78" s="40">
        <v>-6</v>
      </c>
      <c r="N78" s="40">
        <v>0</v>
      </c>
      <c r="O78" s="40">
        <v>1</v>
      </c>
      <c r="P78" s="40">
        <v>1</v>
      </c>
      <c r="Q78" s="40">
        <v>-1</v>
      </c>
      <c r="R78" s="40">
        <v>3</v>
      </c>
      <c r="S78" s="40">
        <v>-1</v>
      </c>
      <c r="T78" s="40">
        <v>-1</v>
      </c>
      <c r="U78" s="40">
        <v>-6</v>
      </c>
      <c r="V78" s="40">
        <v>-2</v>
      </c>
      <c r="W78" s="40">
        <v>-12</v>
      </c>
      <c r="X78" s="40">
        <v>1</v>
      </c>
      <c r="Y78" s="40">
        <v>2</v>
      </c>
      <c r="Z78" s="40">
        <v>1</v>
      </c>
      <c r="AA78" s="40">
        <v>0</v>
      </c>
      <c r="AB78" s="40">
        <v>1</v>
      </c>
      <c r="AC78" s="40">
        <v>-8</v>
      </c>
      <c r="AD78" s="40">
        <v>-2</v>
      </c>
      <c r="AE78" s="40">
        <v>-2</v>
      </c>
      <c r="AF78" s="40">
        <v>-2</v>
      </c>
      <c r="AG78" s="45">
        <v>-2</v>
      </c>
    </row>
    <row r="79" spans="1:33" x14ac:dyDescent="0.25">
      <c r="A79" s="122">
        <v>0.95833333333333337</v>
      </c>
      <c r="B79" s="123"/>
      <c r="C79" s="49">
        <v>-8</v>
      </c>
      <c r="D79" s="40">
        <v>-13</v>
      </c>
      <c r="E79" s="40">
        <v>-12</v>
      </c>
      <c r="F79" s="40">
        <v>-15</v>
      </c>
      <c r="G79" s="40">
        <v>-11</v>
      </c>
      <c r="H79" s="40">
        <v>-3</v>
      </c>
      <c r="I79" s="40">
        <v>-10</v>
      </c>
      <c r="J79" s="40">
        <v>-4</v>
      </c>
      <c r="K79" s="40">
        <v>-3</v>
      </c>
      <c r="L79" s="40">
        <v>-3</v>
      </c>
      <c r="M79" s="40">
        <v>-6</v>
      </c>
      <c r="N79" s="40">
        <v>0</v>
      </c>
      <c r="O79" s="40">
        <v>1</v>
      </c>
      <c r="P79" s="40">
        <v>1</v>
      </c>
      <c r="Q79" s="40">
        <v>-2</v>
      </c>
      <c r="R79" s="40">
        <v>3</v>
      </c>
      <c r="S79" s="40">
        <v>-1</v>
      </c>
      <c r="T79" s="40">
        <v>-2</v>
      </c>
      <c r="U79" s="40">
        <v>-6</v>
      </c>
      <c r="V79" s="40">
        <v>-3</v>
      </c>
      <c r="W79" s="40">
        <v>-10</v>
      </c>
      <c r="X79" s="40">
        <v>2</v>
      </c>
      <c r="Y79" s="40">
        <v>2</v>
      </c>
      <c r="Z79" s="40">
        <v>1</v>
      </c>
      <c r="AA79" s="40">
        <v>0</v>
      </c>
      <c r="AB79" s="40">
        <v>1</v>
      </c>
      <c r="AC79" s="40">
        <v>-7</v>
      </c>
      <c r="AD79" s="40">
        <v>-3</v>
      </c>
      <c r="AE79" s="40">
        <v>-2</v>
      </c>
      <c r="AF79" s="40">
        <v>-2</v>
      </c>
      <c r="AG79" s="45">
        <v>-2</v>
      </c>
    </row>
    <row r="80" spans="1:33" ht="15.75" thickBot="1" x14ac:dyDescent="0.3">
      <c r="A80" s="124">
        <v>0</v>
      </c>
      <c r="B80" s="125"/>
      <c r="C80" s="51">
        <v>-9</v>
      </c>
      <c r="D80" s="52">
        <v>-13</v>
      </c>
      <c r="E80" s="52">
        <v>-13</v>
      </c>
      <c r="F80" s="52">
        <v>-16</v>
      </c>
      <c r="G80" s="52">
        <v>-12</v>
      </c>
      <c r="H80" s="52">
        <v>-4</v>
      </c>
      <c r="I80" s="52">
        <v>-9</v>
      </c>
      <c r="J80" s="52">
        <v>-5</v>
      </c>
      <c r="K80" s="52">
        <v>-3</v>
      </c>
      <c r="L80" s="52">
        <v>-3</v>
      </c>
      <c r="M80" s="52">
        <v>-6</v>
      </c>
      <c r="N80" s="52">
        <v>0</v>
      </c>
      <c r="O80" s="52">
        <v>0</v>
      </c>
      <c r="P80" s="52">
        <v>1</v>
      </c>
      <c r="Q80" s="52">
        <v>-3</v>
      </c>
      <c r="R80" s="52">
        <v>3</v>
      </c>
      <c r="S80" s="52">
        <v>-2</v>
      </c>
      <c r="T80" s="52">
        <v>-2</v>
      </c>
      <c r="U80" s="52">
        <v>-5</v>
      </c>
      <c r="V80" s="52">
        <v>-4</v>
      </c>
      <c r="W80" s="52">
        <v>-8</v>
      </c>
      <c r="X80" s="52">
        <v>2</v>
      </c>
      <c r="Y80" s="52">
        <v>2</v>
      </c>
      <c r="Z80" s="52">
        <v>1</v>
      </c>
      <c r="AA80" s="52">
        <v>0</v>
      </c>
      <c r="AB80" s="52">
        <v>1</v>
      </c>
      <c r="AC80" s="52">
        <v>-6</v>
      </c>
      <c r="AD80" s="52">
        <v>-4</v>
      </c>
      <c r="AE80" s="52">
        <v>-3</v>
      </c>
      <c r="AF80" s="52">
        <v>-3</v>
      </c>
      <c r="AG80" s="53">
        <v>-4</v>
      </c>
    </row>
    <row r="81" spans="1:33" ht="52.5" customHeight="1" thickBot="1" x14ac:dyDescent="0.3">
      <c r="A81" s="126" t="s">
        <v>25</v>
      </c>
      <c r="B81" s="127"/>
      <c r="C81" s="55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7"/>
    </row>
    <row r="82" spans="1:33" ht="37.5" customHeight="1" thickBot="1" x14ac:dyDescent="0.45">
      <c r="A82" s="130"/>
      <c r="B82" s="130"/>
      <c r="C82" s="131" t="s">
        <v>14</v>
      </c>
      <c r="D82" s="13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4"/>
    </row>
    <row r="83" spans="1:33" ht="37.5" customHeight="1" thickBot="1" x14ac:dyDescent="0.3">
      <c r="A83" s="135" t="s">
        <v>11</v>
      </c>
      <c r="B83" s="127"/>
      <c r="C83" s="46">
        <v>1</v>
      </c>
      <c r="D83" s="38">
        <v>2</v>
      </c>
      <c r="E83" s="38">
        <v>3</v>
      </c>
      <c r="F83" s="38">
        <v>4</v>
      </c>
      <c r="G83" s="38">
        <v>5</v>
      </c>
      <c r="H83" s="38">
        <v>6</v>
      </c>
      <c r="I83" s="38">
        <v>7</v>
      </c>
      <c r="J83" s="38">
        <v>8</v>
      </c>
      <c r="K83" s="38">
        <v>9</v>
      </c>
      <c r="L83" s="38">
        <v>10</v>
      </c>
      <c r="M83" s="38">
        <v>11</v>
      </c>
      <c r="N83" s="38">
        <v>12</v>
      </c>
      <c r="O83" s="38">
        <v>13</v>
      </c>
      <c r="P83" s="38">
        <v>14</v>
      </c>
      <c r="Q83" s="38">
        <v>15</v>
      </c>
      <c r="R83" s="38">
        <v>16</v>
      </c>
      <c r="S83" s="38">
        <v>17</v>
      </c>
      <c r="T83" s="38">
        <v>18</v>
      </c>
      <c r="U83" s="38">
        <v>19</v>
      </c>
      <c r="V83" s="38">
        <v>20</v>
      </c>
      <c r="W83" s="38">
        <v>21</v>
      </c>
      <c r="X83" s="38">
        <v>22</v>
      </c>
      <c r="Y83" s="38">
        <v>23</v>
      </c>
      <c r="Z83" s="38">
        <v>24</v>
      </c>
      <c r="AA83" s="38">
        <v>25</v>
      </c>
      <c r="AB83" s="38">
        <v>26</v>
      </c>
      <c r="AC83" s="38">
        <v>27</v>
      </c>
      <c r="AD83" s="38">
        <v>28</v>
      </c>
      <c r="AE83" s="38">
        <v>29</v>
      </c>
      <c r="AF83" s="38">
        <v>30</v>
      </c>
      <c r="AG83" s="47"/>
    </row>
    <row r="84" spans="1:33" x14ac:dyDescent="0.25">
      <c r="A84" s="128">
        <v>4.1666666666666664E-2</v>
      </c>
      <c r="B84" s="129"/>
      <c r="C84" s="48">
        <v>-6</v>
      </c>
      <c r="D84" s="43">
        <v>1</v>
      </c>
      <c r="E84" s="43">
        <v>-5</v>
      </c>
      <c r="F84" s="43">
        <v>-4</v>
      </c>
      <c r="G84" s="43">
        <v>0</v>
      </c>
      <c r="H84" s="43">
        <v>0</v>
      </c>
      <c r="I84" s="43">
        <v>0</v>
      </c>
      <c r="J84" s="43">
        <v>1</v>
      </c>
      <c r="K84" s="43">
        <v>0</v>
      </c>
      <c r="L84" s="43">
        <v>-2</v>
      </c>
      <c r="M84" s="43">
        <v>-5</v>
      </c>
      <c r="N84" s="43">
        <v>13</v>
      </c>
      <c r="O84" s="43">
        <v>-2</v>
      </c>
      <c r="P84" s="43">
        <v>1</v>
      </c>
      <c r="Q84" s="43">
        <v>4</v>
      </c>
      <c r="R84" s="43">
        <v>5</v>
      </c>
      <c r="S84" s="43">
        <v>7</v>
      </c>
      <c r="T84" s="43">
        <v>7</v>
      </c>
      <c r="U84" s="43">
        <v>4</v>
      </c>
      <c r="V84" s="43">
        <v>6</v>
      </c>
      <c r="W84" s="43">
        <v>10</v>
      </c>
      <c r="X84" s="43">
        <v>5</v>
      </c>
      <c r="Y84" s="43">
        <v>7</v>
      </c>
      <c r="Z84" s="43">
        <v>11</v>
      </c>
      <c r="AA84" s="43">
        <v>1</v>
      </c>
      <c r="AB84" s="43">
        <v>2</v>
      </c>
      <c r="AC84" s="43">
        <v>-1</v>
      </c>
      <c r="AD84" s="43">
        <v>4</v>
      </c>
      <c r="AE84" s="43">
        <v>9</v>
      </c>
      <c r="AF84" s="43">
        <v>9</v>
      </c>
      <c r="AG84" s="44"/>
    </row>
    <row r="85" spans="1:33" x14ac:dyDescent="0.25">
      <c r="A85" s="122">
        <v>8.3333333333333329E-2</v>
      </c>
      <c r="B85" s="123"/>
      <c r="C85" s="49">
        <v>-6</v>
      </c>
      <c r="D85" s="40">
        <v>1</v>
      </c>
      <c r="E85" s="40">
        <v>-5</v>
      </c>
      <c r="F85" s="40">
        <v>-4</v>
      </c>
      <c r="G85" s="40">
        <v>1</v>
      </c>
      <c r="H85" s="40">
        <v>-1</v>
      </c>
      <c r="I85" s="40">
        <v>0</v>
      </c>
      <c r="J85" s="40">
        <v>1</v>
      </c>
      <c r="K85" s="40">
        <v>-1</v>
      </c>
      <c r="L85" s="40">
        <v>-2</v>
      </c>
      <c r="M85" s="40">
        <v>-5</v>
      </c>
      <c r="N85" s="40">
        <v>13</v>
      </c>
      <c r="O85" s="40">
        <v>-2</v>
      </c>
      <c r="P85" s="40">
        <v>1</v>
      </c>
      <c r="Q85" s="40">
        <v>4</v>
      </c>
      <c r="R85" s="40">
        <v>4</v>
      </c>
      <c r="S85" s="40">
        <v>7</v>
      </c>
      <c r="T85" s="40">
        <v>6</v>
      </c>
      <c r="U85" s="40">
        <v>3</v>
      </c>
      <c r="V85" s="40">
        <v>5</v>
      </c>
      <c r="W85" s="40">
        <v>9</v>
      </c>
      <c r="X85" s="40">
        <v>4</v>
      </c>
      <c r="Y85" s="42">
        <v>7</v>
      </c>
      <c r="Z85" s="40">
        <v>11</v>
      </c>
      <c r="AA85" s="42">
        <v>0</v>
      </c>
      <c r="AB85" s="40">
        <v>2</v>
      </c>
      <c r="AC85" s="40">
        <v>-1</v>
      </c>
      <c r="AD85" s="40">
        <v>4</v>
      </c>
      <c r="AE85" s="40">
        <v>8</v>
      </c>
      <c r="AF85" s="40">
        <v>9</v>
      </c>
      <c r="AG85" s="50"/>
    </row>
    <row r="86" spans="1:33" x14ac:dyDescent="0.25">
      <c r="A86" s="122">
        <v>0.125</v>
      </c>
      <c r="B86" s="123"/>
      <c r="C86" s="49">
        <v>-7</v>
      </c>
      <c r="D86" s="40">
        <v>1</v>
      </c>
      <c r="E86" s="40">
        <v>-5</v>
      </c>
      <c r="F86" s="40">
        <v>-4</v>
      </c>
      <c r="G86" s="40">
        <v>1</v>
      </c>
      <c r="H86" s="40">
        <v>-2</v>
      </c>
      <c r="I86" s="40">
        <v>0</v>
      </c>
      <c r="J86" s="40">
        <v>1</v>
      </c>
      <c r="K86" s="40">
        <v>-2</v>
      </c>
      <c r="L86" s="40">
        <v>-2</v>
      </c>
      <c r="M86" s="40">
        <v>-5</v>
      </c>
      <c r="N86" s="40">
        <v>13</v>
      </c>
      <c r="O86" s="40">
        <v>-2</v>
      </c>
      <c r="P86" s="40">
        <v>1</v>
      </c>
      <c r="Q86" s="40">
        <v>4</v>
      </c>
      <c r="R86" s="40">
        <v>4</v>
      </c>
      <c r="S86" s="40">
        <v>7</v>
      </c>
      <c r="T86" s="40">
        <v>5</v>
      </c>
      <c r="U86" s="40">
        <v>3</v>
      </c>
      <c r="V86" s="40">
        <v>4</v>
      </c>
      <c r="W86" s="40">
        <v>9</v>
      </c>
      <c r="X86" s="40">
        <v>3</v>
      </c>
      <c r="Y86" s="42">
        <v>6</v>
      </c>
      <c r="Z86" s="40">
        <v>10</v>
      </c>
      <c r="AA86" s="42">
        <v>-1</v>
      </c>
      <c r="AB86" s="40">
        <v>2</v>
      </c>
      <c r="AC86" s="40">
        <v>-1</v>
      </c>
      <c r="AD86" s="40">
        <v>4</v>
      </c>
      <c r="AE86" s="40">
        <v>7</v>
      </c>
      <c r="AF86" s="40">
        <v>8</v>
      </c>
      <c r="AG86" s="50"/>
    </row>
    <row r="87" spans="1:33" x14ac:dyDescent="0.25">
      <c r="A87" s="122">
        <v>0.16666666666666666</v>
      </c>
      <c r="B87" s="123"/>
      <c r="C87" s="49">
        <v>-7</v>
      </c>
      <c r="D87" s="40">
        <v>1</v>
      </c>
      <c r="E87" s="40">
        <v>-5</v>
      </c>
      <c r="F87" s="40">
        <v>-4</v>
      </c>
      <c r="G87" s="40">
        <v>1</v>
      </c>
      <c r="H87" s="40">
        <v>-2</v>
      </c>
      <c r="I87" s="40">
        <v>0</v>
      </c>
      <c r="J87" s="40">
        <v>1</v>
      </c>
      <c r="K87" s="40">
        <v>-2</v>
      </c>
      <c r="L87" s="40">
        <v>-3</v>
      </c>
      <c r="M87" s="40">
        <v>-5</v>
      </c>
      <c r="N87" s="40">
        <v>13</v>
      </c>
      <c r="O87" s="40">
        <v>-2</v>
      </c>
      <c r="P87" s="40">
        <v>1</v>
      </c>
      <c r="Q87" s="40">
        <v>4</v>
      </c>
      <c r="R87" s="40">
        <v>4</v>
      </c>
      <c r="S87" s="40">
        <v>7</v>
      </c>
      <c r="T87" s="40">
        <v>5</v>
      </c>
      <c r="U87" s="40">
        <v>3</v>
      </c>
      <c r="V87" s="40">
        <v>4</v>
      </c>
      <c r="W87" s="40">
        <v>9</v>
      </c>
      <c r="X87" s="40">
        <v>3</v>
      </c>
      <c r="Y87" s="42">
        <v>6</v>
      </c>
      <c r="Z87" s="40">
        <v>9</v>
      </c>
      <c r="AA87" s="42">
        <v>-1</v>
      </c>
      <c r="AB87" s="40">
        <v>1</v>
      </c>
      <c r="AC87" s="40">
        <v>-1</v>
      </c>
      <c r="AD87" s="40">
        <v>4</v>
      </c>
      <c r="AE87" s="40">
        <v>7</v>
      </c>
      <c r="AF87" s="40">
        <v>8</v>
      </c>
      <c r="AG87" s="45"/>
    </row>
    <row r="88" spans="1:33" x14ac:dyDescent="0.25">
      <c r="A88" s="122">
        <v>0.20833333333333334</v>
      </c>
      <c r="B88" s="123"/>
      <c r="C88" s="49">
        <v>-6</v>
      </c>
      <c r="D88" s="40">
        <v>0</v>
      </c>
      <c r="E88" s="40">
        <v>-5</v>
      </c>
      <c r="F88" s="40">
        <v>-4</v>
      </c>
      <c r="G88" s="40">
        <v>0</v>
      </c>
      <c r="H88" s="40">
        <v>-2</v>
      </c>
      <c r="I88" s="40">
        <v>0</v>
      </c>
      <c r="J88" s="40">
        <v>1</v>
      </c>
      <c r="K88" s="40">
        <v>-2</v>
      </c>
      <c r="L88" s="40">
        <v>-4</v>
      </c>
      <c r="M88" s="40">
        <v>-6</v>
      </c>
      <c r="N88" s="40">
        <v>13</v>
      </c>
      <c r="O88" s="40">
        <v>-2</v>
      </c>
      <c r="P88" s="40">
        <v>1</v>
      </c>
      <c r="Q88" s="40">
        <v>4</v>
      </c>
      <c r="R88" s="40">
        <v>4</v>
      </c>
      <c r="S88" s="40">
        <v>7</v>
      </c>
      <c r="T88" s="40">
        <v>5</v>
      </c>
      <c r="U88" s="40">
        <v>3</v>
      </c>
      <c r="V88" s="40">
        <v>5</v>
      </c>
      <c r="W88" s="40">
        <v>9</v>
      </c>
      <c r="X88" s="40">
        <v>3</v>
      </c>
      <c r="Y88" s="42">
        <v>6</v>
      </c>
      <c r="Z88" s="40">
        <v>8</v>
      </c>
      <c r="AA88" s="42">
        <v>-1</v>
      </c>
      <c r="AB88" s="40">
        <v>1</v>
      </c>
      <c r="AC88" s="40">
        <v>0</v>
      </c>
      <c r="AD88" s="40">
        <v>4</v>
      </c>
      <c r="AE88" s="40">
        <v>7</v>
      </c>
      <c r="AF88" s="40">
        <v>8</v>
      </c>
      <c r="AG88" s="45"/>
    </row>
    <row r="89" spans="1:33" x14ac:dyDescent="0.25">
      <c r="A89" s="122">
        <v>0.25</v>
      </c>
      <c r="B89" s="123"/>
      <c r="C89" s="49">
        <v>-5</v>
      </c>
      <c r="D89" s="40">
        <v>-1</v>
      </c>
      <c r="E89" s="40">
        <v>-6</v>
      </c>
      <c r="F89" s="40">
        <v>-3</v>
      </c>
      <c r="G89" s="40">
        <v>0</v>
      </c>
      <c r="H89" s="40">
        <v>-2</v>
      </c>
      <c r="I89" s="40">
        <v>0</v>
      </c>
      <c r="J89" s="40">
        <v>2</v>
      </c>
      <c r="K89" s="40">
        <v>-2</v>
      </c>
      <c r="L89" s="40">
        <v>-5</v>
      </c>
      <c r="M89" s="40">
        <v>-7</v>
      </c>
      <c r="N89" s="40">
        <v>13</v>
      </c>
      <c r="O89" s="40">
        <v>-2</v>
      </c>
      <c r="P89" s="40">
        <v>2</v>
      </c>
      <c r="Q89" s="40">
        <v>4</v>
      </c>
      <c r="R89" s="40">
        <v>4</v>
      </c>
      <c r="S89" s="40">
        <v>7</v>
      </c>
      <c r="T89" s="40">
        <v>5</v>
      </c>
      <c r="U89" s="40">
        <v>3</v>
      </c>
      <c r="V89" s="40">
        <v>6</v>
      </c>
      <c r="W89" s="40">
        <v>9</v>
      </c>
      <c r="X89" s="40">
        <v>3</v>
      </c>
      <c r="Y89" s="42">
        <v>6</v>
      </c>
      <c r="Z89" s="40">
        <v>7</v>
      </c>
      <c r="AA89" s="42">
        <v>0</v>
      </c>
      <c r="AB89" s="40">
        <v>1</v>
      </c>
      <c r="AC89" s="40">
        <v>1</v>
      </c>
      <c r="AD89" s="40">
        <v>5</v>
      </c>
      <c r="AE89" s="40">
        <v>8</v>
      </c>
      <c r="AF89" s="40">
        <v>9</v>
      </c>
      <c r="AG89" s="45"/>
    </row>
    <row r="90" spans="1:33" x14ac:dyDescent="0.25">
      <c r="A90" s="122">
        <v>0.29166666666666669</v>
      </c>
      <c r="B90" s="123"/>
      <c r="C90" s="49">
        <v>-4</v>
      </c>
      <c r="D90" s="40">
        <v>-1</v>
      </c>
      <c r="E90" s="40">
        <v>-6</v>
      </c>
      <c r="F90" s="40">
        <v>-3</v>
      </c>
      <c r="G90" s="40">
        <v>0</v>
      </c>
      <c r="H90" s="40">
        <v>-2</v>
      </c>
      <c r="I90" s="40">
        <v>0</v>
      </c>
      <c r="J90" s="40">
        <v>2</v>
      </c>
      <c r="K90" s="40">
        <v>-2</v>
      </c>
      <c r="L90" s="40">
        <v>-5</v>
      </c>
      <c r="M90" s="40">
        <v>-8</v>
      </c>
      <c r="N90" s="40">
        <v>13</v>
      </c>
      <c r="O90" s="40">
        <v>-2</v>
      </c>
      <c r="P90" s="40">
        <v>2</v>
      </c>
      <c r="Q90" s="40">
        <v>4</v>
      </c>
      <c r="R90" s="40">
        <v>5</v>
      </c>
      <c r="S90" s="40">
        <v>8</v>
      </c>
      <c r="T90" s="40">
        <v>5</v>
      </c>
      <c r="U90" s="40">
        <v>3</v>
      </c>
      <c r="V90" s="40">
        <v>6</v>
      </c>
      <c r="W90" s="40">
        <v>9</v>
      </c>
      <c r="X90" s="40">
        <v>3</v>
      </c>
      <c r="Y90" s="42">
        <v>6</v>
      </c>
      <c r="Z90" s="40">
        <v>5</v>
      </c>
      <c r="AA90" s="40">
        <v>0</v>
      </c>
      <c r="AB90" s="40">
        <v>2</v>
      </c>
      <c r="AC90" s="40">
        <v>2</v>
      </c>
      <c r="AD90" s="40">
        <v>5</v>
      </c>
      <c r="AE90" s="40">
        <v>8</v>
      </c>
      <c r="AF90" s="40">
        <v>9</v>
      </c>
      <c r="AG90" s="45"/>
    </row>
    <row r="91" spans="1:33" x14ac:dyDescent="0.25">
      <c r="A91" s="122">
        <v>0.33333333333333331</v>
      </c>
      <c r="B91" s="123"/>
      <c r="C91" s="49">
        <v>-3</v>
      </c>
      <c r="D91" s="40">
        <v>-1</v>
      </c>
      <c r="E91" s="40">
        <v>-5</v>
      </c>
      <c r="F91" s="40">
        <v>-2</v>
      </c>
      <c r="G91" s="40">
        <v>0</v>
      </c>
      <c r="H91" s="40">
        <v>-1</v>
      </c>
      <c r="I91" s="40">
        <v>1</v>
      </c>
      <c r="J91" s="40">
        <v>2</v>
      </c>
      <c r="K91" s="40">
        <v>-1</v>
      </c>
      <c r="L91" s="40">
        <v>-4</v>
      </c>
      <c r="M91" s="40">
        <v>-7</v>
      </c>
      <c r="N91" s="40">
        <v>10</v>
      </c>
      <c r="O91" s="40">
        <v>-1</v>
      </c>
      <c r="P91" s="40">
        <v>4</v>
      </c>
      <c r="Q91" s="40">
        <v>6</v>
      </c>
      <c r="R91" s="40">
        <v>6</v>
      </c>
      <c r="S91" s="40">
        <v>9</v>
      </c>
      <c r="T91" s="40">
        <v>8</v>
      </c>
      <c r="U91" s="40">
        <v>5</v>
      </c>
      <c r="V91" s="40">
        <v>8</v>
      </c>
      <c r="W91" s="40">
        <v>11</v>
      </c>
      <c r="X91" s="40">
        <v>5</v>
      </c>
      <c r="Y91" s="42">
        <v>8</v>
      </c>
      <c r="Z91" s="40">
        <v>4</v>
      </c>
      <c r="AA91" s="40">
        <v>1</v>
      </c>
      <c r="AB91" s="40">
        <v>3</v>
      </c>
      <c r="AC91" s="40">
        <v>4</v>
      </c>
      <c r="AD91" s="40">
        <v>8</v>
      </c>
      <c r="AE91" s="40">
        <v>10</v>
      </c>
      <c r="AF91" s="40">
        <v>10</v>
      </c>
      <c r="AG91" s="45"/>
    </row>
    <row r="92" spans="1:33" x14ac:dyDescent="0.25">
      <c r="A92" s="122">
        <v>0.375</v>
      </c>
      <c r="B92" s="123"/>
      <c r="C92" s="49">
        <v>-2</v>
      </c>
      <c r="D92" s="40">
        <v>0</v>
      </c>
      <c r="E92" s="40">
        <v>-4</v>
      </c>
      <c r="F92" s="40">
        <v>-1</v>
      </c>
      <c r="G92" s="40">
        <v>0</v>
      </c>
      <c r="H92" s="40">
        <v>0</v>
      </c>
      <c r="I92" s="40">
        <v>2</v>
      </c>
      <c r="J92" s="40">
        <v>3</v>
      </c>
      <c r="K92" s="40">
        <v>0</v>
      </c>
      <c r="L92" s="40">
        <v>-3</v>
      </c>
      <c r="M92" s="40">
        <v>-5</v>
      </c>
      <c r="N92" s="40">
        <v>6</v>
      </c>
      <c r="O92" s="40">
        <v>1</v>
      </c>
      <c r="P92" s="40">
        <v>5</v>
      </c>
      <c r="Q92" s="40">
        <v>7</v>
      </c>
      <c r="R92" s="40">
        <v>7</v>
      </c>
      <c r="S92" s="40">
        <v>10</v>
      </c>
      <c r="T92" s="40">
        <v>9</v>
      </c>
      <c r="U92" s="40">
        <v>7</v>
      </c>
      <c r="V92" s="40">
        <v>11</v>
      </c>
      <c r="W92" s="40">
        <v>12</v>
      </c>
      <c r="X92" s="40">
        <v>6</v>
      </c>
      <c r="Y92" s="40">
        <v>10</v>
      </c>
      <c r="Z92" s="40">
        <v>3</v>
      </c>
      <c r="AA92" s="40">
        <v>3</v>
      </c>
      <c r="AB92" s="40">
        <v>4</v>
      </c>
      <c r="AC92" s="40">
        <v>5</v>
      </c>
      <c r="AD92" s="40">
        <v>10</v>
      </c>
      <c r="AE92" s="40">
        <v>12</v>
      </c>
      <c r="AF92" s="40">
        <v>11</v>
      </c>
      <c r="AG92" s="45"/>
    </row>
    <row r="93" spans="1:33" x14ac:dyDescent="0.25">
      <c r="A93" s="122">
        <v>0.41666666666666669</v>
      </c>
      <c r="B93" s="123"/>
      <c r="C93" s="49">
        <v>-1</v>
      </c>
      <c r="D93" s="40">
        <v>0</v>
      </c>
      <c r="E93" s="40">
        <v>-2</v>
      </c>
      <c r="F93" s="40">
        <v>0</v>
      </c>
      <c r="G93" s="40">
        <v>1</v>
      </c>
      <c r="H93" s="40">
        <v>1</v>
      </c>
      <c r="I93" s="40">
        <v>3</v>
      </c>
      <c r="J93" s="40">
        <v>4</v>
      </c>
      <c r="K93" s="40">
        <v>1</v>
      </c>
      <c r="L93" s="40">
        <v>-1</v>
      </c>
      <c r="M93" s="40">
        <v>-4</v>
      </c>
      <c r="N93" s="40">
        <v>0</v>
      </c>
      <c r="O93" s="40">
        <v>3</v>
      </c>
      <c r="P93" s="40">
        <v>6</v>
      </c>
      <c r="Q93" s="40">
        <v>9</v>
      </c>
      <c r="R93" s="40">
        <v>8</v>
      </c>
      <c r="S93" s="40">
        <v>10</v>
      </c>
      <c r="T93" s="40">
        <v>9</v>
      </c>
      <c r="U93" s="40">
        <v>9</v>
      </c>
      <c r="V93" s="40">
        <v>13</v>
      </c>
      <c r="W93" s="40">
        <v>15</v>
      </c>
      <c r="X93" s="40">
        <v>7</v>
      </c>
      <c r="Y93" s="40">
        <v>12</v>
      </c>
      <c r="Z93" s="40">
        <v>3</v>
      </c>
      <c r="AA93" s="40">
        <v>4</v>
      </c>
      <c r="AB93" s="40">
        <v>5</v>
      </c>
      <c r="AC93" s="40">
        <v>7</v>
      </c>
      <c r="AD93" s="40">
        <v>12</v>
      </c>
      <c r="AE93" s="40">
        <v>14</v>
      </c>
      <c r="AF93" s="40">
        <v>12</v>
      </c>
      <c r="AG93" s="45"/>
    </row>
    <row r="94" spans="1:33" x14ac:dyDescent="0.25">
      <c r="A94" s="122">
        <v>0.45833333333333331</v>
      </c>
      <c r="B94" s="123"/>
      <c r="C94" s="49">
        <v>-1</v>
      </c>
      <c r="D94" s="40">
        <v>0</v>
      </c>
      <c r="E94" s="40">
        <v>-1</v>
      </c>
      <c r="F94" s="40">
        <v>0</v>
      </c>
      <c r="G94" s="40">
        <v>1</v>
      </c>
      <c r="H94" s="40">
        <v>1</v>
      </c>
      <c r="I94" s="40">
        <v>4</v>
      </c>
      <c r="J94" s="40">
        <v>4</v>
      </c>
      <c r="K94" s="40">
        <v>1</v>
      </c>
      <c r="L94" s="40">
        <v>-1</v>
      </c>
      <c r="M94" s="40">
        <v>-3</v>
      </c>
      <c r="N94" s="40">
        <v>1</v>
      </c>
      <c r="O94" s="40">
        <v>4</v>
      </c>
      <c r="P94" s="40">
        <v>7</v>
      </c>
      <c r="Q94" s="40">
        <v>10</v>
      </c>
      <c r="R94" s="40">
        <v>10</v>
      </c>
      <c r="S94" s="40">
        <v>10</v>
      </c>
      <c r="T94" s="40">
        <v>10</v>
      </c>
      <c r="U94" s="40">
        <v>10</v>
      </c>
      <c r="V94" s="40">
        <v>14</v>
      </c>
      <c r="W94" s="40">
        <v>16</v>
      </c>
      <c r="X94" s="40">
        <v>9</v>
      </c>
      <c r="Y94" s="40">
        <v>13</v>
      </c>
      <c r="Z94" s="40">
        <v>4</v>
      </c>
      <c r="AA94" s="40">
        <v>5</v>
      </c>
      <c r="AB94" s="40">
        <v>5</v>
      </c>
      <c r="AC94" s="40">
        <v>8</v>
      </c>
      <c r="AD94" s="40">
        <v>14</v>
      </c>
      <c r="AE94" s="40">
        <v>16</v>
      </c>
      <c r="AF94" s="40">
        <v>13</v>
      </c>
      <c r="AG94" s="45"/>
    </row>
    <row r="95" spans="1:33" x14ac:dyDescent="0.25">
      <c r="A95" s="122">
        <v>0.5</v>
      </c>
      <c r="B95" s="123"/>
      <c r="C95" s="49">
        <v>0</v>
      </c>
      <c r="D95" s="40">
        <v>0</v>
      </c>
      <c r="E95" s="40">
        <v>-1</v>
      </c>
      <c r="F95" s="40">
        <v>1</v>
      </c>
      <c r="G95" s="40">
        <v>1</v>
      </c>
      <c r="H95" s="40">
        <v>1</v>
      </c>
      <c r="I95" s="40">
        <v>5</v>
      </c>
      <c r="J95" s="40">
        <v>5</v>
      </c>
      <c r="K95" s="40">
        <v>2</v>
      </c>
      <c r="L95" s="40">
        <v>0</v>
      </c>
      <c r="M95" s="40">
        <v>-2</v>
      </c>
      <c r="N95" s="40">
        <v>2</v>
      </c>
      <c r="O95" s="40">
        <v>5</v>
      </c>
      <c r="P95" s="40">
        <v>8</v>
      </c>
      <c r="Q95" s="40">
        <v>11</v>
      </c>
      <c r="R95" s="40">
        <v>11</v>
      </c>
      <c r="S95" s="40">
        <v>10</v>
      </c>
      <c r="T95" s="40">
        <v>11</v>
      </c>
      <c r="U95" s="40">
        <v>11</v>
      </c>
      <c r="V95" s="40">
        <v>15</v>
      </c>
      <c r="W95" s="40">
        <v>17</v>
      </c>
      <c r="X95" s="40">
        <v>10</v>
      </c>
      <c r="Y95" s="40">
        <v>14</v>
      </c>
      <c r="Z95" s="40">
        <v>5</v>
      </c>
      <c r="AA95" s="40">
        <v>6</v>
      </c>
      <c r="AB95" s="40">
        <v>5</v>
      </c>
      <c r="AC95" s="40">
        <v>9</v>
      </c>
      <c r="AD95" s="40">
        <v>15</v>
      </c>
      <c r="AE95" s="40">
        <v>17</v>
      </c>
      <c r="AF95" s="40">
        <v>14</v>
      </c>
      <c r="AG95" s="45"/>
    </row>
    <row r="96" spans="1:33" x14ac:dyDescent="0.25">
      <c r="A96" s="122">
        <v>0.54166666666666663</v>
      </c>
      <c r="B96" s="123"/>
      <c r="C96" s="49">
        <v>0</v>
      </c>
      <c r="D96" s="40">
        <v>0</v>
      </c>
      <c r="E96" s="40">
        <v>0</v>
      </c>
      <c r="F96" s="40">
        <v>1</v>
      </c>
      <c r="G96" s="40">
        <v>1</v>
      </c>
      <c r="H96" s="40">
        <v>2</v>
      </c>
      <c r="I96" s="40">
        <v>7</v>
      </c>
      <c r="J96" s="40">
        <v>5</v>
      </c>
      <c r="K96" s="40">
        <v>2</v>
      </c>
      <c r="L96" s="40">
        <v>0</v>
      </c>
      <c r="M96" s="40">
        <v>-1</v>
      </c>
      <c r="N96" s="40">
        <v>2</v>
      </c>
      <c r="O96" s="40">
        <v>6</v>
      </c>
      <c r="P96" s="40">
        <v>10</v>
      </c>
      <c r="Q96" s="40">
        <v>12</v>
      </c>
      <c r="R96" s="40">
        <v>12</v>
      </c>
      <c r="S96" s="40">
        <v>11</v>
      </c>
      <c r="T96" s="40">
        <v>11</v>
      </c>
      <c r="U96" s="40">
        <v>12</v>
      </c>
      <c r="V96" s="40">
        <v>16</v>
      </c>
      <c r="W96" s="40">
        <v>18</v>
      </c>
      <c r="X96" s="40">
        <v>11</v>
      </c>
      <c r="Y96" s="40">
        <v>15</v>
      </c>
      <c r="Z96" s="40">
        <v>6</v>
      </c>
      <c r="AA96" s="40">
        <v>7</v>
      </c>
      <c r="AB96" s="40">
        <v>6</v>
      </c>
      <c r="AC96" s="40">
        <v>10</v>
      </c>
      <c r="AD96" s="40">
        <v>16</v>
      </c>
      <c r="AE96" s="40">
        <v>18</v>
      </c>
      <c r="AF96" s="40">
        <v>15</v>
      </c>
      <c r="AG96" s="45"/>
    </row>
    <row r="97" spans="1:33" x14ac:dyDescent="0.25">
      <c r="A97" s="122">
        <v>0.58333333333333337</v>
      </c>
      <c r="B97" s="123"/>
      <c r="C97" s="49">
        <v>0</v>
      </c>
      <c r="D97" s="40">
        <v>0</v>
      </c>
      <c r="E97" s="40">
        <v>0</v>
      </c>
      <c r="F97" s="40">
        <v>1</v>
      </c>
      <c r="G97" s="40">
        <v>1</v>
      </c>
      <c r="H97" s="40">
        <v>3</v>
      </c>
      <c r="I97" s="40">
        <v>8</v>
      </c>
      <c r="J97" s="40">
        <v>5</v>
      </c>
      <c r="K97" s="40">
        <v>2</v>
      </c>
      <c r="L97" s="40">
        <v>0</v>
      </c>
      <c r="M97" s="40">
        <v>0</v>
      </c>
      <c r="N97" s="40">
        <v>2</v>
      </c>
      <c r="O97" s="40">
        <v>6</v>
      </c>
      <c r="P97" s="40">
        <v>10</v>
      </c>
      <c r="Q97" s="40">
        <v>11</v>
      </c>
      <c r="R97" s="40">
        <v>12</v>
      </c>
      <c r="S97" s="40">
        <v>11</v>
      </c>
      <c r="T97" s="40">
        <v>12</v>
      </c>
      <c r="U97" s="40">
        <v>13</v>
      </c>
      <c r="V97" s="40">
        <v>16</v>
      </c>
      <c r="W97" s="40">
        <v>18</v>
      </c>
      <c r="X97" s="40">
        <v>12</v>
      </c>
      <c r="Y97" s="40">
        <v>15</v>
      </c>
      <c r="Z97" s="40">
        <v>6</v>
      </c>
      <c r="AA97" s="40">
        <v>6</v>
      </c>
      <c r="AB97" s="40">
        <v>6</v>
      </c>
      <c r="AC97" s="40">
        <v>10</v>
      </c>
      <c r="AD97" s="40">
        <v>16</v>
      </c>
      <c r="AE97" s="40">
        <v>18</v>
      </c>
      <c r="AF97" s="40">
        <v>16</v>
      </c>
      <c r="AG97" s="45"/>
    </row>
    <row r="98" spans="1:33" x14ac:dyDescent="0.25">
      <c r="A98" s="122">
        <v>0.625</v>
      </c>
      <c r="B98" s="123"/>
      <c r="C98" s="49">
        <v>1</v>
      </c>
      <c r="D98" s="40">
        <v>0</v>
      </c>
      <c r="E98" s="40">
        <v>1</v>
      </c>
      <c r="F98" s="40">
        <v>2</v>
      </c>
      <c r="G98" s="40">
        <v>1</v>
      </c>
      <c r="H98" s="40">
        <v>4</v>
      </c>
      <c r="I98" s="40">
        <v>9</v>
      </c>
      <c r="J98" s="40">
        <v>6</v>
      </c>
      <c r="K98" s="40">
        <v>2</v>
      </c>
      <c r="L98" s="40">
        <v>1</v>
      </c>
      <c r="M98" s="40">
        <v>0</v>
      </c>
      <c r="N98" s="40">
        <v>3</v>
      </c>
      <c r="O98" s="40">
        <v>7</v>
      </c>
      <c r="P98" s="40">
        <v>10</v>
      </c>
      <c r="Q98" s="40">
        <v>10</v>
      </c>
      <c r="R98" s="40">
        <v>13</v>
      </c>
      <c r="S98" s="40">
        <v>12</v>
      </c>
      <c r="T98" s="40">
        <v>12</v>
      </c>
      <c r="U98" s="40">
        <v>14</v>
      </c>
      <c r="V98" s="40">
        <v>17</v>
      </c>
      <c r="W98" s="40">
        <v>18</v>
      </c>
      <c r="X98" s="40">
        <v>13</v>
      </c>
      <c r="Y98" s="40">
        <v>16</v>
      </c>
      <c r="Z98" s="40">
        <v>6</v>
      </c>
      <c r="AA98" s="40">
        <v>6</v>
      </c>
      <c r="AB98" s="40">
        <v>7</v>
      </c>
      <c r="AC98" s="40">
        <v>10</v>
      </c>
      <c r="AD98" s="40">
        <v>16</v>
      </c>
      <c r="AE98" s="40">
        <v>17</v>
      </c>
      <c r="AF98" s="40">
        <v>17</v>
      </c>
      <c r="AG98" s="45"/>
    </row>
    <row r="99" spans="1:33" x14ac:dyDescent="0.25">
      <c r="A99" s="122">
        <v>0.66666666666666696</v>
      </c>
      <c r="B99" s="123"/>
      <c r="C99" s="49">
        <v>1</v>
      </c>
      <c r="D99" s="40">
        <v>0</v>
      </c>
      <c r="E99" s="40">
        <v>1</v>
      </c>
      <c r="F99" s="40">
        <v>2</v>
      </c>
      <c r="G99" s="40">
        <v>1</v>
      </c>
      <c r="H99" s="40">
        <v>4</v>
      </c>
      <c r="I99" s="40">
        <v>9</v>
      </c>
      <c r="J99" s="40">
        <v>6</v>
      </c>
      <c r="K99" s="40">
        <v>3</v>
      </c>
      <c r="L99" s="40">
        <v>1</v>
      </c>
      <c r="M99" s="40">
        <v>0</v>
      </c>
      <c r="N99" s="40">
        <v>3</v>
      </c>
      <c r="O99" s="40">
        <v>7</v>
      </c>
      <c r="P99" s="40">
        <v>11</v>
      </c>
      <c r="Q99" s="40">
        <v>9</v>
      </c>
      <c r="R99" s="40">
        <v>14</v>
      </c>
      <c r="S99" s="40">
        <v>12</v>
      </c>
      <c r="T99" s="40">
        <v>11</v>
      </c>
      <c r="U99" s="40">
        <v>14</v>
      </c>
      <c r="V99" s="40">
        <v>17</v>
      </c>
      <c r="W99" s="40">
        <v>18</v>
      </c>
      <c r="X99" s="40">
        <v>13</v>
      </c>
      <c r="Y99" s="40">
        <v>17</v>
      </c>
      <c r="Z99" s="40">
        <v>6</v>
      </c>
      <c r="AA99" s="40">
        <v>6</v>
      </c>
      <c r="AB99" s="40">
        <v>7</v>
      </c>
      <c r="AC99" s="40">
        <v>11</v>
      </c>
      <c r="AD99" s="40">
        <v>17</v>
      </c>
      <c r="AE99" s="40">
        <v>17</v>
      </c>
      <c r="AF99" s="40">
        <v>17</v>
      </c>
      <c r="AG99" s="45"/>
    </row>
    <row r="100" spans="1:33" x14ac:dyDescent="0.25">
      <c r="A100" s="122">
        <v>0.70833333333333337</v>
      </c>
      <c r="B100" s="123"/>
      <c r="C100" s="49">
        <v>1</v>
      </c>
      <c r="D100" s="40">
        <v>-1</v>
      </c>
      <c r="E100" s="40">
        <v>0</v>
      </c>
      <c r="F100" s="40">
        <v>2</v>
      </c>
      <c r="G100" s="40">
        <v>1</v>
      </c>
      <c r="H100" s="40">
        <v>3</v>
      </c>
      <c r="I100" s="40">
        <v>8</v>
      </c>
      <c r="J100" s="40">
        <v>6</v>
      </c>
      <c r="K100" s="40">
        <v>2</v>
      </c>
      <c r="L100" s="40">
        <v>0</v>
      </c>
      <c r="M100" s="40">
        <v>-2</v>
      </c>
      <c r="N100" s="40">
        <v>2</v>
      </c>
      <c r="O100" s="40">
        <v>6</v>
      </c>
      <c r="P100" s="40">
        <v>10</v>
      </c>
      <c r="Q100" s="40">
        <v>8</v>
      </c>
      <c r="R100" s="40">
        <v>13</v>
      </c>
      <c r="S100" s="40">
        <v>11</v>
      </c>
      <c r="T100" s="40">
        <v>10</v>
      </c>
      <c r="U100" s="40">
        <v>13</v>
      </c>
      <c r="V100" s="40">
        <v>16</v>
      </c>
      <c r="W100" s="40">
        <v>17</v>
      </c>
      <c r="X100" s="40">
        <v>12</v>
      </c>
      <c r="Y100" s="40">
        <v>17</v>
      </c>
      <c r="Z100" s="40">
        <v>5</v>
      </c>
      <c r="AA100" s="40">
        <v>6</v>
      </c>
      <c r="AB100" s="40">
        <v>6</v>
      </c>
      <c r="AC100" s="40">
        <v>10</v>
      </c>
      <c r="AD100" s="40">
        <v>16</v>
      </c>
      <c r="AE100" s="40">
        <v>16</v>
      </c>
      <c r="AF100" s="40">
        <v>16</v>
      </c>
      <c r="AG100" s="45"/>
    </row>
    <row r="101" spans="1:33" x14ac:dyDescent="0.25">
      <c r="A101" s="122">
        <v>0.75</v>
      </c>
      <c r="B101" s="123"/>
      <c r="C101" s="49">
        <v>1</v>
      </c>
      <c r="D101" s="40">
        <v>-2</v>
      </c>
      <c r="E101" s="40">
        <v>-1</v>
      </c>
      <c r="F101" s="40">
        <v>1</v>
      </c>
      <c r="G101" s="40">
        <v>1</v>
      </c>
      <c r="H101" s="40">
        <v>2</v>
      </c>
      <c r="I101" s="40">
        <v>6</v>
      </c>
      <c r="J101" s="40">
        <v>5</v>
      </c>
      <c r="K101" s="40">
        <v>1</v>
      </c>
      <c r="L101" s="40">
        <v>-1</v>
      </c>
      <c r="M101" s="40">
        <v>-4</v>
      </c>
      <c r="N101" s="40">
        <v>1</v>
      </c>
      <c r="O101" s="40">
        <v>5</v>
      </c>
      <c r="P101" s="40">
        <v>9</v>
      </c>
      <c r="Q101" s="40">
        <v>7</v>
      </c>
      <c r="R101" s="40">
        <v>11</v>
      </c>
      <c r="S101" s="40">
        <v>10</v>
      </c>
      <c r="T101" s="40">
        <v>9</v>
      </c>
      <c r="U101" s="40">
        <v>12</v>
      </c>
      <c r="V101" s="40">
        <v>14</v>
      </c>
      <c r="W101" s="40">
        <v>15</v>
      </c>
      <c r="X101" s="40">
        <v>11</v>
      </c>
      <c r="Y101" s="40">
        <v>16</v>
      </c>
      <c r="Z101" s="40">
        <v>4</v>
      </c>
      <c r="AA101" s="40">
        <v>5</v>
      </c>
      <c r="AB101" s="40">
        <v>5</v>
      </c>
      <c r="AC101" s="40">
        <v>9</v>
      </c>
      <c r="AD101" s="40">
        <v>15</v>
      </c>
      <c r="AE101" s="40">
        <v>15</v>
      </c>
      <c r="AF101" s="40">
        <v>15</v>
      </c>
      <c r="AG101" s="45"/>
    </row>
    <row r="102" spans="1:33" x14ac:dyDescent="0.25">
      <c r="A102" s="122">
        <v>0.79166666666666696</v>
      </c>
      <c r="B102" s="123"/>
      <c r="C102" s="49">
        <v>1</v>
      </c>
      <c r="D102" s="40">
        <v>-2</v>
      </c>
      <c r="E102" s="40">
        <v>-2</v>
      </c>
      <c r="F102" s="40">
        <v>1</v>
      </c>
      <c r="G102" s="40">
        <v>1</v>
      </c>
      <c r="H102" s="40">
        <v>2</v>
      </c>
      <c r="I102" s="40">
        <v>5</v>
      </c>
      <c r="J102" s="40">
        <v>4</v>
      </c>
      <c r="K102" s="40">
        <v>0</v>
      </c>
      <c r="L102" s="40">
        <v>-1</v>
      </c>
      <c r="M102" s="40">
        <v>-5</v>
      </c>
      <c r="N102" s="40">
        <v>0</v>
      </c>
      <c r="O102" s="40">
        <v>4</v>
      </c>
      <c r="P102" s="40">
        <v>8</v>
      </c>
      <c r="Q102" s="40">
        <v>7</v>
      </c>
      <c r="R102" s="40">
        <v>10</v>
      </c>
      <c r="S102" s="40">
        <v>10</v>
      </c>
      <c r="T102" s="40">
        <v>8</v>
      </c>
      <c r="U102" s="40">
        <v>11</v>
      </c>
      <c r="V102" s="40">
        <v>13</v>
      </c>
      <c r="W102" s="40">
        <v>13</v>
      </c>
      <c r="X102" s="40">
        <v>11</v>
      </c>
      <c r="Y102" s="40">
        <v>15</v>
      </c>
      <c r="Z102" s="40">
        <v>4</v>
      </c>
      <c r="AA102" s="40">
        <v>5</v>
      </c>
      <c r="AB102" s="40">
        <v>5</v>
      </c>
      <c r="AC102" s="40">
        <v>9</v>
      </c>
      <c r="AD102" s="40">
        <v>14</v>
      </c>
      <c r="AE102" s="40">
        <v>14</v>
      </c>
      <c r="AF102" s="40">
        <v>15</v>
      </c>
      <c r="AG102" s="45"/>
    </row>
    <row r="103" spans="1:33" x14ac:dyDescent="0.25">
      <c r="A103" s="122">
        <v>0.83333333333333337</v>
      </c>
      <c r="B103" s="123"/>
      <c r="C103" s="49">
        <v>1</v>
      </c>
      <c r="D103" s="40">
        <v>-2</v>
      </c>
      <c r="E103" s="40">
        <v>-2</v>
      </c>
      <c r="F103" s="40">
        <v>1</v>
      </c>
      <c r="G103" s="40">
        <v>1</v>
      </c>
      <c r="H103" s="40">
        <v>2</v>
      </c>
      <c r="I103" s="40">
        <v>4</v>
      </c>
      <c r="J103" s="40">
        <v>4</v>
      </c>
      <c r="K103" s="40">
        <v>-1</v>
      </c>
      <c r="L103" s="40">
        <v>-2</v>
      </c>
      <c r="M103" s="40">
        <v>-6</v>
      </c>
      <c r="N103" s="40">
        <v>-1</v>
      </c>
      <c r="O103" s="40">
        <v>3</v>
      </c>
      <c r="P103" s="40">
        <v>7</v>
      </c>
      <c r="Q103" s="40">
        <v>7</v>
      </c>
      <c r="R103" s="40">
        <v>9</v>
      </c>
      <c r="S103" s="40">
        <v>9</v>
      </c>
      <c r="T103" s="40">
        <v>7</v>
      </c>
      <c r="U103" s="40">
        <v>10</v>
      </c>
      <c r="V103" s="40">
        <v>12</v>
      </c>
      <c r="W103" s="40">
        <v>11</v>
      </c>
      <c r="X103" s="40">
        <v>10</v>
      </c>
      <c r="Y103" s="40">
        <v>14</v>
      </c>
      <c r="Z103" s="40">
        <v>4</v>
      </c>
      <c r="AA103" s="40">
        <v>5</v>
      </c>
      <c r="AB103" s="40">
        <v>4</v>
      </c>
      <c r="AC103" s="40">
        <v>8</v>
      </c>
      <c r="AD103" s="40">
        <v>13</v>
      </c>
      <c r="AE103" s="40">
        <v>12</v>
      </c>
      <c r="AF103" s="40">
        <v>14</v>
      </c>
      <c r="AG103" s="45"/>
    </row>
    <row r="104" spans="1:33" x14ac:dyDescent="0.25">
      <c r="A104" s="122">
        <v>0.875</v>
      </c>
      <c r="B104" s="123"/>
      <c r="C104" s="49">
        <v>1</v>
      </c>
      <c r="D104" s="40">
        <v>-3</v>
      </c>
      <c r="E104" s="40">
        <v>-3</v>
      </c>
      <c r="F104" s="40">
        <v>1</v>
      </c>
      <c r="G104" s="40">
        <v>1</v>
      </c>
      <c r="H104" s="40">
        <v>2</v>
      </c>
      <c r="I104" s="40">
        <v>3</v>
      </c>
      <c r="J104" s="40">
        <v>3</v>
      </c>
      <c r="K104" s="40">
        <v>-1</v>
      </c>
      <c r="L104" s="40">
        <v>-3</v>
      </c>
      <c r="M104" s="40">
        <v>-7</v>
      </c>
      <c r="N104" s="40">
        <v>-2</v>
      </c>
      <c r="O104" s="40">
        <v>2</v>
      </c>
      <c r="P104" s="40">
        <v>6</v>
      </c>
      <c r="Q104" s="40">
        <v>6</v>
      </c>
      <c r="R104" s="40">
        <v>8</v>
      </c>
      <c r="S104" s="40">
        <v>8</v>
      </c>
      <c r="T104" s="40">
        <v>6</v>
      </c>
      <c r="U104" s="40">
        <v>9</v>
      </c>
      <c r="V104" s="40">
        <v>11</v>
      </c>
      <c r="W104" s="40">
        <v>10</v>
      </c>
      <c r="X104" s="40">
        <v>9</v>
      </c>
      <c r="Y104" s="40">
        <v>13</v>
      </c>
      <c r="Z104" s="40">
        <v>3</v>
      </c>
      <c r="AA104" s="40">
        <v>4</v>
      </c>
      <c r="AB104" s="40">
        <v>2</v>
      </c>
      <c r="AC104" s="40">
        <v>7</v>
      </c>
      <c r="AD104" s="40">
        <v>12</v>
      </c>
      <c r="AE104" s="40">
        <v>11</v>
      </c>
      <c r="AF104" s="40">
        <v>12</v>
      </c>
      <c r="AG104" s="45"/>
    </row>
    <row r="105" spans="1:33" x14ac:dyDescent="0.25">
      <c r="A105" s="122">
        <v>0.91666666666666663</v>
      </c>
      <c r="B105" s="123"/>
      <c r="C105" s="49">
        <v>0</v>
      </c>
      <c r="D105" s="40">
        <v>-3</v>
      </c>
      <c r="E105" s="40">
        <v>-3</v>
      </c>
      <c r="F105" s="40">
        <v>0</v>
      </c>
      <c r="G105" s="40">
        <v>1</v>
      </c>
      <c r="H105" s="40">
        <v>1</v>
      </c>
      <c r="I105" s="40">
        <v>2</v>
      </c>
      <c r="J105" s="40">
        <v>3</v>
      </c>
      <c r="K105" s="40">
        <v>-1</v>
      </c>
      <c r="L105" s="40">
        <v>-3</v>
      </c>
      <c r="M105" s="40">
        <v>-8</v>
      </c>
      <c r="N105" s="40">
        <v>-2</v>
      </c>
      <c r="O105" s="40">
        <v>2</v>
      </c>
      <c r="P105" s="40">
        <v>5</v>
      </c>
      <c r="Q105" s="40">
        <v>7</v>
      </c>
      <c r="R105" s="40">
        <v>7</v>
      </c>
      <c r="S105" s="40">
        <v>7</v>
      </c>
      <c r="T105" s="40">
        <v>5</v>
      </c>
      <c r="U105" s="40">
        <v>7</v>
      </c>
      <c r="V105" s="40">
        <v>10</v>
      </c>
      <c r="W105" s="40">
        <v>8</v>
      </c>
      <c r="X105" s="40">
        <v>8</v>
      </c>
      <c r="Y105" s="40">
        <v>12</v>
      </c>
      <c r="Z105" s="40">
        <v>2</v>
      </c>
      <c r="AA105" s="40">
        <v>3</v>
      </c>
      <c r="AB105" s="40">
        <v>1</v>
      </c>
      <c r="AC105" s="40">
        <v>5</v>
      </c>
      <c r="AD105" s="40">
        <v>10</v>
      </c>
      <c r="AE105" s="40">
        <v>10</v>
      </c>
      <c r="AF105" s="40">
        <v>11</v>
      </c>
      <c r="AG105" s="45"/>
    </row>
    <row r="106" spans="1:33" x14ac:dyDescent="0.25">
      <c r="A106" s="122">
        <v>0.95833333333333337</v>
      </c>
      <c r="B106" s="123"/>
      <c r="C106" s="49">
        <v>0</v>
      </c>
      <c r="D106" s="40">
        <v>-4</v>
      </c>
      <c r="E106" s="40">
        <v>-3</v>
      </c>
      <c r="F106" s="40">
        <v>0</v>
      </c>
      <c r="G106" s="40">
        <v>1</v>
      </c>
      <c r="H106" s="40">
        <v>0</v>
      </c>
      <c r="I106" s="40">
        <v>1</v>
      </c>
      <c r="J106" s="40">
        <v>2</v>
      </c>
      <c r="K106" s="40">
        <v>-1</v>
      </c>
      <c r="L106" s="40">
        <v>-4</v>
      </c>
      <c r="M106" s="40">
        <v>0</v>
      </c>
      <c r="N106" s="40">
        <v>-2</v>
      </c>
      <c r="O106" s="40">
        <v>2</v>
      </c>
      <c r="P106" s="40">
        <v>4</v>
      </c>
      <c r="Q106" s="40">
        <v>6</v>
      </c>
      <c r="R106" s="40">
        <v>7</v>
      </c>
      <c r="S106" s="40">
        <v>7</v>
      </c>
      <c r="T106" s="40">
        <v>4</v>
      </c>
      <c r="U106" s="40">
        <v>7</v>
      </c>
      <c r="V106" s="40">
        <v>10</v>
      </c>
      <c r="W106" s="40">
        <v>7</v>
      </c>
      <c r="X106" s="40">
        <v>8</v>
      </c>
      <c r="Y106" s="40">
        <v>12</v>
      </c>
      <c r="Z106" s="40">
        <v>2</v>
      </c>
      <c r="AA106" s="40">
        <v>3</v>
      </c>
      <c r="AB106" s="40">
        <v>0</v>
      </c>
      <c r="AC106" s="40">
        <v>5</v>
      </c>
      <c r="AD106" s="40">
        <v>9</v>
      </c>
      <c r="AE106" s="40">
        <v>10</v>
      </c>
      <c r="AF106" s="40">
        <v>11</v>
      </c>
      <c r="AG106" s="45"/>
    </row>
    <row r="107" spans="1:33" ht="15.75" thickBot="1" x14ac:dyDescent="0.3">
      <c r="A107" s="124">
        <v>0</v>
      </c>
      <c r="B107" s="125"/>
      <c r="C107" s="51">
        <v>1</v>
      </c>
      <c r="D107" s="52">
        <v>-5</v>
      </c>
      <c r="E107" s="52">
        <v>-4</v>
      </c>
      <c r="F107" s="52">
        <v>0</v>
      </c>
      <c r="G107" s="52">
        <v>1</v>
      </c>
      <c r="H107" s="52">
        <v>0</v>
      </c>
      <c r="I107" s="52">
        <v>1</v>
      </c>
      <c r="J107" s="52">
        <v>1</v>
      </c>
      <c r="K107" s="52">
        <v>-2</v>
      </c>
      <c r="L107" s="52">
        <v>-5</v>
      </c>
      <c r="M107" s="52">
        <v>5</v>
      </c>
      <c r="N107" s="52">
        <v>-2</v>
      </c>
      <c r="O107" s="52">
        <v>1</v>
      </c>
      <c r="P107" s="52">
        <v>4</v>
      </c>
      <c r="Q107" s="52">
        <v>6</v>
      </c>
      <c r="R107" s="52">
        <v>7</v>
      </c>
      <c r="S107" s="52">
        <v>7</v>
      </c>
      <c r="T107" s="52">
        <v>4</v>
      </c>
      <c r="U107" s="52">
        <v>7</v>
      </c>
      <c r="V107" s="52">
        <v>10</v>
      </c>
      <c r="W107" s="52">
        <v>6</v>
      </c>
      <c r="X107" s="52">
        <v>7</v>
      </c>
      <c r="Y107" s="52">
        <v>11</v>
      </c>
      <c r="Z107" s="52">
        <v>1</v>
      </c>
      <c r="AA107" s="52">
        <v>2</v>
      </c>
      <c r="AB107" s="52">
        <v>-1</v>
      </c>
      <c r="AC107" s="52">
        <v>4</v>
      </c>
      <c r="AD107" s="52">
        <v>9</v>
      </c>
      <c r="AE107" s="52">
        <v>9</v>
      </c>
      <c r="AF107" s="52">
        <v>10</v>
      </c>
      <c r="AG107" s="53"/>
    </row>
    <row r="108" spans="1:33" ht="52.5" customHeight="1" thickBot="1" x14ac:dyDescent="0.3">
      <c r="A108" s="126" t="s">
        <v>25</v>
      </c>
      <c r="B108" s="127"/>
      <c r="C108" s="55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7"/>
    </row>
    <row r="109" spans="1:33" ht="37.5" customHeight="1" thickBot="1" x14ac:dyDescent="0.45">
      <c r="A109" s="130"/>
      <c r="B109" s="130"/>
      <c r="C109" s="131" t="s">
        <v>15</v>
      </c>
      <c r="D109" s="132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4"/>
    </row>
    <row r="110" spans="1:33" ht="37.5" customHeight="1" thickBot="1" x14ac:dyDescent="0.3">
      <c r="A110" s="135" t="s">
        <v>11</v>
      </c>
      <c r="B110" s="127"/>
      <c r="C110" s="46">
        <v>1</v>
      </c>
      <c r="D110" s="38">
        <v>2</v>
      </c>
      <c r="E110" s="38">
        <v>3</v>
      </c>
      <c r="F110" s="38">
        <v>4</v>
      </c>
      <c r="G110" s="38">
        <v>5</v>
      </c>
      <c r="H110" s="38">
        <v>6</v>
      </c>
      <c r="I110" s="38">
        <v>7</v>
      </c>
      <c r="J110" s="38">
        <v>8</v>
      </c>
      <c r="K110" s="38">
        <v>9</v>
      </c>
      <c r="L110" s="38">
        <v>10</v>
      </c>
      <c r="M110" s="38">
        <v>11</v>
      </c>
      <c r="N110" s="38">
        <v>12</v>
      </c>
      <c r="O110" s="38">
        <v>13</v>
      </c>
      <c r="P110" s="38">
        <v>14</v>
      </c>
      <c r="Q110" s="38">
        <v>15</v>
      </c>
      <c r="R110" s="38">
        <v>16</v>
      </c>
      <c r="S110" s="38">
        <v>17</v>
      </c>
      <c r="T110" s="38">
        <v>18</v>
      </c>
      <c r="U110" s="38">
        <v>19</v>
      </c>
      <c r="V110" s="38">
        <v>20</v>
      </c>
      <c r="W110" s="38">
        <v>21</v>
      </c>
      <c r="X110" s="38">
        <v>22</v>
      </c>
      <c r="Y110" s="38">
        <v>23</v>
      </c>
      <c r="Z110" s="38">
        <v>24</v>
      </c>
      <c r="AA110" s="38">
        <v>25</v>
      </c>
      <c r="AB110" s="38">
        <v>26</v>
      </c>
      <c r="AC110" s="38">
        <v>27</v>
      </c>
      <c r="AD110" s="38">
        <v>28</v>
      </c>
      <c r="AE110" s="38">
        <v>29</v>
      </c>
      <c r="AF110" s="38">
        <v>30</v>
      </c>
      <c r="AG110" s="47">
        <v>31</v>
      </c>
    </row>
    <row r="111" spans="1:33" x14ac:dyDescent="0.25">
      <c r="A111" s="128">
        <v>4.1666666666666664E-2</v>
      </c>
      <c r="B111" s="129"/>
      <c r="C111" s="48">
        <v>10</v>
      </c>
      <c r="D111" s="43">
        <v>7</v>
      </c>
      <c r="E111" s="43">
        <v>12</v>
      </c>
      <c r="F111" s="43">
        <v>9</v>
      </c>
      <c r="G111" s="43">
        <v>5</v>
      </c>
      <c r="H111" s="43">
        <v>14</v>
      </c>
      <c r="I111" s="43">
        <v>10</v>
      </c>
      <c r="J111" s="43">
        <v>6</v>
      </c>
      <c r="K111" s="43">
        <v>7</v>
      </c>
      <c r="L111" s="43">
        <v>12</v>
      </c>
      <c r="M111" s="43">
        <v>15</v>
      </c>
      <c r="N111" s="43">
        <v>17</v>
      </c>
      <c r="O111" s="43">
        <v>18</v>
      </c>
      <c r="P111" s="43">
        <v>16</v>
      </c>
      <c r="Q111" s="43">
        <v>18</v>
      </c>
      <c r="R111" s="43">
        <v>18</v>
      </c>
      <c r="S111" s="43">
        <v>18</v>
      </c>
      <c r="T111" s="43">
        <v>13</v>
      </c>
      <c r="U111" s="43">
        <v>11</v>
      </c>
      <c r="V111" s="43">
        <v>11</v>
      </c>
      <c r="W111" s="43">
        <v>13</v>
      </c>
      <c r="X111" s="43">
        <v>15</v>
      </c>
      <c r="Y111" s="43">
        <v>18</v>
      </c>
      <c r="Z111" s="43">
        <v>19</v>
      </c>
      <c r="AA111" s="43">
        <v>17</v>
      </c>
      <c r="AB111" s="43">
        <v>19</v>
      </c>
      <c r="AC111" s="43">
        <v>21</v>
      </c>
      <c r="AD111" s="43">
        <v>15</v>
      </c>
      <c r="AE111" s="43">
        <v>10</v>
      </c>
      <c r="AF111" s="43">
        <v>10</v>
      </c>
      <c r="AG111" s="44">
        <v>10</v>
      </c>
    </row>
    <row r="112" spans="1:33" x14ac:dyDescent="0.25">
      <c r="A112" s="122">
        <v>8.3333333333333329E-2</v>
      </c>
      <c r="B112" s="123"/>
      <c r="C112" s="49">
        <v>10</v>
      </c>
      <c r="D112" s="40">
        <v>7</v>
      </c>
      <c r="E112" s="40">
        <v>12</v>
      </c>
      <c r="F112" s="40">
        <v>8</v>
      </c>
      <c r="G112" s="40">
        <v>4</v>
      </c>
      <c r="H112" s="40">
        <v>14</v>
      </c>
      <c r="I112" s="40">
        <v>9</v>
      </c>
      <c r="J112" s="40">
        <v>5</v>
      </c>
      <c r="K112" s="40">
        <v>7</v>
      </c>
      <c r="L112" s="40">
        <v>12</v>
      </c>
      <c r="M112" s="40">
        <v>15</v>
      </c>
      <c r="N112" s="40">
        <v>17</v>
      </c>
      <c r="O112" s="40">
        <v>17</v>
      </c>
      <c r="P112" s="40">
        <v>16</v>
      </c>
      <c r="Q112" s="40">
        <v>18</v>
      </c>
      <c r="R112" s="40">
        <v>17</v>
      </c>
      <c r="S112" s="40">
        <v>17</v>
      </c>
      <c r="T112" s="40">
        <v>13</v>
      </c>
      <c r="U112" s="40">
        <v>10</v>
      </c>
      <c r="V112" s="40">
        <v>11</v>
      </c>
      <c r="W112" s="40">
        <v>12</v>
      </c>
      <c r="X112" s="40">
        <v>15</v>
      </c>
      <c r="Y112" s="42">
        <v>17</v>
      </c>
      <c r="Z112" s="40">
        <v>18</v>
      </c>
      <c r="AA112" s="42">
        <v>17</v>
      </c>
      <c r="AB112" s="40">
        <v>18</v>
      </c>
      <c r="AC112" s="40">
        <v>20</v>
      </c>
      <c r="AD112" s="40">
        <v>14</v>
      </c>
      <c r="AE112" s="40">
        <v>9</v>
      </c>
      <c r="AF112" s="40">
        <v>10</v>
      </c>
      <c r="AG112" s="50">
        <v>9</v>
      </c>
    </row>
    <row r="113" spans="1:33" x14ac:dyDescent="0.25">
      <c r="A113" s="122">
        <v>0.125</v>
      </c>
      <c r="B113" s="123"/>
      <c r="C113" s="49">
        <v>9</v>
      </c>
      <c r="D113" s="40">
        <v>6</v>
      </c>
      <c r="E113" s="40">
        <v>11</v>
      </c>
      <c r="F113" s="40">
        <v>7</v>
      </c>
      <c r="G113" s="40">
        <v>3</v>
      </c>
      <c r="H113" s="40">
        <v>14</v>
      </c>
      <c r="I113" s="40">
        <v>8</v>
      </c>
      <c r="J113" s="40">
        <v>4</v>
      </c>
      <c r="K113" s="40">
        <v>6</v>
      </c>
      <c r="L113" s="40">
        <v>11</v>
      </c>
      <c r="M113" s="40">
        <v>15</v>
      </c>
      <c r="N113" s="40">
        <v>17</v>
      </c>
      <c r="O113" s="40">
        <v>16</v>
      </c>
      <c r="P113" s="40">
        <v>16</v>
      </c>
      <c r="Q113" s="40">
        <v>17</v>
      </c>
      <c r="R113" s="40">
        <v>16</v>
      </c>
      <c r="S113" s="40">
        <v>16</v>
      </c>
      <c r="T113" s="40">
        <v>13</v>
      </c>
      <c r="U113" s="40">
        <v>9</v>
      </c>
      <c r="V113" s="40">
        <v>11</v>
      </c>
      <c r="W113" s="40">
        <v>11</v>
      </c>
      <c r="X113" s="40">
        <v>15</v>
      </c>
      <c r="Y113" s="42">
        <v>16</v>
      </c>
      <c r="Z113" s="40">
        <v>17</v>
      </c>
      <c r="AA113" s="42">
        <v>16</v>
      </c>
      <c r="AB113" s="40">
        <v>18</v>
      </c>
      <c r="AC113" s="40">
        <v>19</v>
      </c>
      <c r="AD113" s="40">
        <v>13</v>
      </c>
      <c r="AE113" s="40">
        <v>9</v>
      </c>
      <c r="AF113" s="40">
        <v>10</v>
      </c>
      <c r="AG113" s="50">
        <v>8</v>
      </c>
    </row>
    <row r="114" spans="1:33" x14ac:dyDescent="0.25">
      <c r="A114" s="122">
        <v>0.16666666666666666</v>
      </c>
      <c r="B114" s="123"/>
      <c r="C114" s="49">
        <v>9</v>
      </c>
      <c r="D114" s="40">
        <v>6</v>
      </c>
      <c r="E114" s="40">
        <v>11</v>
      </c>
      <c r="F114" s="40">
        <v>6</v>
      </c>
      <c r="G114" s="40">
        <v>3</v>
      </c>
      <c r="H114" s="40">
        <v>14</v>
      </c>
      <c r="I114" s="40">
        <v>7</v>
      </c>
      <c r="J114" s="40">
        <v>4</v>
      </c>
      <c r="K114" s="40">
        <v>6</v>
      </c>
      <c r="L114" s="40">
        <v>11</v>
      </c>
      <c r="M114" s="40">
        <v>15</v>
      </c>
      <c r="N114" s="40">
        <v>17</v>
      </c>
      <c r="O114" s="40">
        <v>15</v>
      </c>
      <c r="P114" s="40">
        <v>15</v>
      </c>
      <c r="Q114" s="40">
        <v>17</v>
      </c>
      <c r="R114" s="40">
        <v>16</v>
      </c>
      <c r="S114" s="40">
        <v>16</v>
      </c>
      <c r="T114" s="40">
        <v>13</v>
      </c>
      <c r="U114" s="40">
        <v>9</v>
      </c>
      <c r="V114" s="40">
        <v>11</v>
      </c>
      <c r="W114" s="40">
        <v>11</v>
      </c>
      <c r="X114" s="40">
        <v>15</v>
      </c>
      <c r="Y114" s="42">
        <v>15</v>
      </c>
      <c r="Z114" s="40">
        <v>16</v>
      </c>
      <c r="AA114" s="42">
        <v>15</v>
      </c>
      <c r="AB114" s="40">
        <v>17</v>
      </c>
      <c r="AC114" s="40">
        <v>17</v>
      </c>
      <c r="AD114" s="40">
        <v>12</v>
      </c>
      <c r="AE114" s="40">
        <v>8</v>
      </c>
      <c r="AF114" s="40">
        <v>9</v>
      </c>
      <c r="AG114" s="45">
        <v>8</v>
      </c>
    </row>
    <row r="115" spans="1:33" x14ac:dyDescent="0.25">
      <c r="A115" s="122">
        <v>0.20833333333333334</v>
      </c>
      <c r="B115" s="123"/>
      <c r="C115" s="49">
        <v>9</v>
      </c>
      <c r="D115" s="40">
        <v>8</v>
      </c>
      <c r="E115" s="40">
        <v>11</v>
      </c>
      <c r="F115" s="40">
        <v>6</v>
      </c>
      <c r="G115" s="40">
        <v>4</v>
      </c>
      <c r="H115" s="40">
        <v>14</v>
      </c>
      <c r="I115" s="40">
        <v>7</v>
      </c>
      <c r="J115" s="40">
        <v>4</v>
      </c>
      <c r="K115" s="40">
        <v>7</v>
      </c>
      <c r="L115" s="40">
        <v>12</v>
      </c>
      <c r="M115" s="40">
        <v>15</v>
      </c>
      <c r="N115" s="40">
        <v>17</v>
      </c>
      <c r="O115" s="40">
        <v>16</v>
      </c>
      <c r="P115" s="40">
        <v>15</v>
      </c>
      <c r="Q115" s="40">
        <v>18</v>
      </c>
      <c r="R115" s="40">
        <v>18</v>
      </c>
      <c r="S115" s="40">
        <v>16</v>
      </c>
      <c r="T115" s="40">
        <v>14</v>
      </c>
      <c r="U115" s="40">
        <v>10</v>
      </c>
      <c r="V115" s="40">
        <v>13</v>
      </c>
      <c r="W115" s="40">
        <v>12</v>
      </c>
      <c r="X115" s="40">
        <v>16</v>
      </c>
      <c r="Y115" s="42">
        <v>17</v>
      </c>
      <c r="Z115" s="40">
        <v>17</v>
      </c>
      <c r="AA115" s="42">
        <v>17</v>
      </c>
      <c r="AB115" s="40">
        <v>18</v>
      </c>
      <c r="AC115" s="40">
        <v>18</v>
      </c>
      <c r="AD115" s="40">
        <v>12</v>
      </c>
      <c r="AE115" s="40">
        <v>9</v>
      </c>
      <c r="AF115" s="40">
        <v>11</v>
      </c>
      <c r="AG115" s="45">
        <v>10</v>
      </c>
    </row>
    <row r="116" spans="1:33" x14ac:dyDescent="0.25">
      <c r="A116" s="122">
        <v>0.25</v>
      </c>
      <c r="B116" s="123"/>
      <c r="C116" s="49">
        <v>10</v>
      </c>
      <c r="D116" s="40">
        <v>9</v>
      </c>
      <c r="E116" s="40">
        <v>12</v>
      </c>
      <c r="F116" s="40">
        <v>5</v>
      </c>
      <c r="G116" s="40">
        <v>5</v>
      </c>
      <c r="H116" s="40">
        <v>14</v>
      </c>
      <c r="I116" s="40">
        <v>7</v>
      </c>
      <c r="J116" s="40">
        <v>5</v>
      </c>
      <c r="K116" s="40">
        <v>8</v>
      </c>
      <c r="L116" s="40">
        <v>12</v>
      </c>
      <c r="M116" s="40">
        <v>16</v>
      </c>
      <c r="N116" s="40">
        <v>18</v>
      </c>
      <c r="O116" s="40">
        <v>16</v>
      </c>
      <c r="P116" s="40">
        <v>16</v>
      </c>
      <c r="Q116" s="40">
        <v>19</v>
      </c>
      <c r="R116" s="40">
        <v>19</v>
      </c>
      <c r="S116" s="40">
        <v>16</v>
      </c>
      <c r="T116" s="40">
        <v>14</v>
      </c>
      <c r="U116" s="40">
        <v>11</v>
      </c>
      <c r="V116" s="40">
        <v>15</v>
      </c>
      <c r="W116" s="40">
        <v>14</v>
      </c>
      <c r="X116" s="40">
        <v>17</v>
      </c>
      <c r="Y116" s="42">
        <v>19</v>
      </c>
      <c r="Z116" s="40">
        <v>18</v>
      </c>
      <c r="AA116" s="42">
        <v>20</v>
      </c>
      <c r="AB116" s="40">
        <v>20</v>
      </c>
      <c r="AC116" s="40">
        <v>20</v>
      </c>
      <c r="AD116" s="40">
        <v>12</v>
      </c>
      <c r="AE116" s="40">
        <v>10</v>
      </c>
      <c r="AF116" s="40">
        <v>12</v>
      </c>
      <c r="AG116" s="45">
        <v>12</v>
      </c>
    </row>
    <row r="117" spans="1:33" x14ac:dyDescent="0.25">
      <c r="A117" s="122">
        <v>0.29166666666666669</v>
      </c>
      <c r="B117" s="123"/>
      <c r="C117" s="49">
        <v>10</v>
      </c>
      <c r="D117" s="40">
        <v>10</v>
      </c>
      <c r="E117" s="40">
        <v>13</v>
      </c>
      <c r="F117" s="40">
        <v>5</v>
      </c>
      <c r="G117" s="40">
        <v>6</v>
      </c>
      <c r="H117" s="40">
        <v>14</v>
      </c>
      <c r="I117" s="40">
        <v>8</v>
      </c>
      <c r="J117" s="40">
        <v>6</v>
      </c>
      <c r="K117" s="40">
        <v>9</v>
      </c>
      <c r="L117" s="40">
        <v>13</v>
      </c>
      <c r="M117" s="40">
        <v>16</v>
      </c>
      <c r="N117" s="40">
        <v>18</v>
      </c>
      <c r="O117" s="40">
        <v>17</v>
      </c>
      <c r="P117" s="40">
        <v>17</v>
      </c>
      <c r="Q117" s="40">
        <v>20</v>
      </c>
      <c r="R117" s="40">
        <v>20</v>
      </c>
      <c r="S117" s="40">
        <v>16</v>
      </c>
      <c r="T117" s="40">
        <v>15</v>
      </c>
      <c r="U117" s="40">
        <v>12</v>
      </c>
      <c r="V117" s="40">
        <v>16</v>
      </c>
      <c r="W117" s="40">
        <v>15</v>
      </c>
      <c r="X117" s="40">
        <v>18</v>
      </c>
      <c r="Y117" s="42">
        <v>21</v>
      </c>
      <c r="Z117" s="40">
        <v>19</v>
      </c>
      <c r="AA117" s="40">
        <v>23</v>
      </c>
      <c r="AB117" s="40">
        <v>21</v>
      </c>
      <c r="AC117" s="40">
        <v>22</v>
      </c>
      <c r="AD117" s="40">
        <v>12</v>
      </c>
      <c r="AE117" s="40">
        <v>11</v>
      </c>
      <c r="AF117" s="40">
        <v>13</v>
      </c>
      <c r="AG117" s="45">
        <v>15</v>
      </c>
    </row>
    <row r="118" spans="1:33" x14ac:dyDescent="0.25">
      <c r="A118" s="122">
        <v>0.33333333333333331</v>
      </c>
      <c r="B118" s="123"/>
      <c r="C118" s="49">
        <v>12</v>
      </c>
      <c r="D118" s="40">
        <v>11</v>
      </c>
      <c r="E118" s="40">
        <v>12</v>
      </c>
      <c r="F118" s="40">
        <v>6</v>
      </c>
      <c r="G118" s="40">
        <v>8</v>
      </c>
      <c r="H118" s="40">
        <v>15</v>
      </c>
      <c r="I118" s="40">
        <v>9</v>
      </c>
      <c r="J118" s="40">
        <v>8</v>
      </c>
      <c r="K118" s="40">
        <v>10</v>
      </c>
      <c r="L118" s="40">
        <v>14</v>
      </c>
      <c r="M118" s="40">
        <v>18</v>
      </c>
      <c r="N118" s="40">
        <v>20</v>
      </c>
      <c r="O118" s="40">
        <v>19</v>
      </c>
      <c r="P118" s="40">
        <v>19</v>
      </c>
      <c r="Q118" s="40">
        <v>22</v>
      </c>
      <c r="R118" s="40">
        <v>23</v>
      </c>
      <c r="S118" s="40">
        <v>18</v>
      </c>
      <c r="T118" s="40">
        <v>17</v>
      </c>
      <c r="U118" s="40">
        <v>14</v>
      </c>
      <c r="V118" s="40">
        <v>18</v>
      </c>
      <c r="W118" s="40">
        <v>18</v>
      </c>
      <c r="X118" s="40">
        <v>20</v>
      </c>
      <c r="Y118" s="42">
        <v>23</v>
      </c>
      <c r="Z118" s="40">
        <v>21</v>
      </c>
      <c r="AA118" s="40">
        <v>25</v>
      </c>
      <c r="AB118" s="40">
        <v>24</v>
      </c>
      <c r="AC118" s="40">
        <v>25</v>
      </c>
      <c r="AD118" s="40">
        <v>15</v>
      </c>
      <c r="AE118" s="40">
        <v>13</v>
      </c>
      <c r="AF118" s="40">
        <v>15</v>
      </c>
      <c r="AG118" s="45">
        <v>17</v>
      </c>
    </row>
    <row r="119" spans="1:33" x14ac:dyDescent="0.25">
      <c r="A119" s="122">
        <v>0.375</v>
      </c>
      <c r="B119" s="123"/>
      <c r="C119" s="49">
        <v>13</v>
      </c>
      <c r="D119" s="40">
        <v>12</v>
      </c>
      <c r="E119" s="40">
        <v>14</v>
      </c>
      <c r="F119" s="40">
        <v>7</v>
      </c>
      <c r="G119" s="40">
        <v>10</v>
      </c>
      <c r="H119" s="40">
        <v>16</v>
      </c>
      <c r="I119" s="40">
        <v>10</v>
      </c>
      <c r="J119" s="40">
        <v>10</v>
      </c>
      <c r="K119" s="40">
        <v>12</v>
      </c>
      <c r="L119" s="40">
        <v>15</v>
      </c>
      <c r="M119" s="40">
        <v>21</v>
      </c>
      <c r="N119" s="40">
        <v>22</v>
      </c>
      <c r="O119" s="40">
        <v>21</v>
      </c>
      <c r="P119" s="40">
        <v>22</v>
      </c>
      <c r="Q119" s="40">
        <v>24</v>
      </c>
      <c r="R119" s="40">
        <v>24</v>
      </c>
      <c r="S119" s="40">
        <v>19</v>
      </c>
      <c r="T119" s="40">
        <v>18</v>
      </c>
      <c r="U119" s="40">
        <v>16</v>
      </c>
      <c r="V119" s="40">
        <v>20</v>
      </c>
      <c r="W119" s="40">
        <v>20</v>
      </c>
      <c r="X119" s="40">
        <v>22</v>
      </c>
      <c r="Y119" s="40">
        <v>25</v>
      </c>
      <c r="Z119" s="40">
        <v>23</v>
      </c>
      <c r="AA119" s="40">
        <v>26</v>
      </c>
      <c r="AB119" s="40">
        <v>25</v>
      </c>
      <c r="AC119" s="40">
        <v>26</v>
      </c>
      <c r="AD119" s="40">
        <v>15</v>
      </c>
      <c r="AE119" s="40">
        <v>15</v>
      </c>
      <c r="AF119" s="40">
        <v>17</v>
      </c>
      <c r="AG119" s="45">
        <v>18</v>
      </c>
    </row>
    <row r="120" spans="1:33" x14ac:dyDescent="0.25">
      <c r="A120" s="122">
        <v>0.41666666666666669</v>
      </c>
      <c r="B120" s="123"/>
      <c r="C120" s="49">
        <v>14</v>
      </c>
      <c r="D120" s="40">
        <v>14</v>
      </c>
      <c r="E120" s="40">
        <v>14</v>
      </c>
      <c r="F120" s="40">
        <v>8</v>
      </c>
      <c r="G120" s="40">
        <v>12</v>
      </c>
      <c r="H120" s="40">
        <v>16</v>
      </c>
      <c r="I120" s="40">
        <v>11</v>
      </c>
      <c r="J120" s="40">
        <v>11</v>
      </c>
      <c r="K120" s="40">
        <v>14</v>
      </c>
      <c r="L120" s="40">
        <v>17</v>
      </c>
      <c r="M120" s="40">
        <v>23</v>
      </c>
      <c r="N120" s="40">
        <v>24</v>
      </c>
      <c r="O120" s="40">
        <v>23</v>
      </c>
      <c r="P120" s="40">
        <v>24</v>
      </c>
      <c r="Q120" s="40">
        <v>26</v>
      </c>
      <c r="R120" s="40">
        <v>25</v>
      </c>
      <c r="S120" s="40">
        <v>19</v>
      </c>
      <c r="T120" s="40">
        <v>19</v>
      </c>
      <c r="U120" s="40">
        <v>18</v>
      </c>
      <c r="V120" s="40">
        <v>22</v>
      </c>
      <c r="W120" s="40">
        <v>21</v>
      </c>
      <c r="X120" s="40">
        <v>24</v>
      </c>
      <c r="Y120" s="40">
        <v>26</v>
      </c>
      <c r="Z120" s="40">
        <v>24</v>
      </c>
      <c r="AA120" s="40">
        <v>27</v>
      </c>
      <c r="AB120" s="40">
        <v>27</v>
      </c>
      <c r="AC120" s="40">
        <v>27</v>
      </c>
      <c r="AD120" s="40">
        <v>16</v>
      </c>
      <c r="AE120" s="40">
        <v>16</v>
      </c>
      <c r="AF120" s="40">
        <v>18</v>
      </c>
      <c r="AG120" s="45">
        <v>20</v>
      </c>
    </row>
    <row r="121" spans="1:33" x14ac:dyDescent="0.25">
      <c r="A121" s="122">
        <v>0.45833333333333331</v>
      </c>
      <c r="B121" s="123"/>
      <c r="C121" s="49">
        <v>14</v>
      </c>
      <c r="D121" s="40">
        <v>15</v>
      </c>
      <c r="E121" s="40">
        <v>14</v>
      </c>
      <c r="F121" s="40">
        <v>9</v>
      </c>
      <c r="G121" s="40">
        <v>13</v>
      </c>
      <c r="H121" s="40">
        <v>16</v>
      </c>
      <c r="I121" s="40">
        <v>12</v>
      </c>
      <c r="J121" s="40">
        <v>12</v>
      </c>
      <c r="K121" s="40">
        <v>15</v>
      </c>
      <c r="L121" s="40">
        <v>17</v>
      </c>
      <c r="M121" s="40">
        <v>25</v>
      </c>
      <c r="N121" s="40">
        <v>25</v>
      </c>
      <c r="O121" s="40">
        <v>25</v>
      </c>
      <c r="P121" s="40">
        <v>25</v>
      </c>
      <c r="Q121" s="40">
        <v>27</v>
      </c>
      <c r="R121" s="40">
        <v>27</v>
      </c>
      <c r="S121" s="40">
        <v>20</v>
      </c>
      <c r="T121" s="40">
        <v>20</v>
      </c>
      <c r="U121" s="40">
        <v>19</v>
      </c>
      <c r="V121" s="40">
        <v>24</v>
      </c>
      <c r="W121" s="40">
        <v>22</v>
      </c>
      <c r="X121" s="40">
        <v>25</v>
      </c>
      <c r="Y121" s="40">
        <v>27</v>
      </c>
      <c r="Z121" s="40">
        <v>25</v>
      </c>
      <c r="AA121" s="40">
        <v>28</v>
      </c>
      <c r="AB121" s="40">
        <v>28</v>
      </c>
      <c r="AC121" s="40">
        <v>28</v>
      </c>
      <c r="AD121" s="40">
        <v>17</v>
      </c>
      <c r="AE121" s="40">
        <v>17</v>
      </c>
      <c r="AF121" s="40">
        <v>19</v>
      </c>
      <c r="AG121" s="45">
        <v>21</v>
      </c>
    </row>
    <row r="122" spans="1:33" x14ac:dyDescent="0.25">
      <c r="A122" s="122">
        <v>0.5</v>
      </c>
      <c r="B122" s="123"/>
      <c r="C122" s="49">
        <v>14</v>
      </c>
      <c r="D122" s="40">
        <v>16</v>
      </c>
      <c r="E122" s="40">
        <v>13</v>
      </c>
      <c r="F122" s="40">
        <v>10</v>
      </c>
      <c r="G122" s="40">
        <v>15</v>
      </c>
      <c r="H122" s="40">
        <v>15</v>
      </c>
      <c r="I122" s="40">
        <v>13</v>
      </c>
      <c r="J122" s="40">
        <v>12</v>
      </c>
      <c r="K122" s="40">
        <v>16</v>
      </c>
      <c r="L122" s="40">
        <v>19</v>
      </c>
      <c r="M122" s="40">
        <v>26</v>
      </c>
      <c r="N122" s="40">
        <v>26</v>
      </c>
      <c r="O122" s="40">
        <v>26</v>
      </c>
      <c r="P122" s="40">
        <v>28</v>
      </c>
      <c r="Q122" s="40">
        <v>28</v>
      </c>
      <c r="R122" s="40">
        <v>28</v>
      </c>
      <c r="S122" s="40">
        <v>21</v>
      </c>
      <c r="T122" s="40">
        <v>21</v>
      </c>
      <c r="U122" s="40">
        <v>20</v>
      </c>
      <c r="V122" s="40">
        <v>25</v>
      </c>
      <c r="W122" s="40">
        <v>24</v>
      </c>
      <c r="X122" s="40">
        <v>27</v>
      </c>
      <c r="Y122" s="40">
        <v>28</v>
      </c>
      <c r="Z122" s="40">
        <v>26</v>
      </c>
      <c r="AA122" s="40">
        <v>29</v>
      </c>
      <c r="AB122" s="40">
        <v>28</v>
      </c>
      <c r="AC122" s="40">
        <v>28</v>
      </c>
      <c r="AD122" s="40">
        <v>18</v>
      </c>
      <c r="AE122" s="40">
        <v>18</v>
      </c>
      <c r="AF122" s="40">
        <v>20</v>
      </c>
      <c r="AG122" s="45">
        <v>21</v>
      </c>
    </row>
    <row r="123" spans="1:33" x14ac:dyDescent="0.25">
      <c r="A123" s="122">
        <v>0.54166666666666663</v>
      </c>
      <c r="B123" s="123"/>
      <c r="C123" s="49">
        <v>14</v>
      </c>
      <c r="D123" s="40">
        <v>17</v>
      </c>
      <c r="E123" s="40">
        <v>13</v>
      </c>
      <c r="F123" s="40">
        <v>11</v>
      </c>
      <c r="G123" s="40">
        <v>16</v>
      </c>
      <c r="H123" s="40">
        <v>15</v>
      </c>
      <c r="I123" s="40">
        <v>13</v>
      </c>
      <c r="J123" s="40">
        <v>13</v>
      </c>
      <c r="K123" s="40">
        <v>17</v>
      </c>
      <c r="L123" s="40">
        <v>19</v>
      </c>
      <c r="M123" s="40">
        <v>27</v>
      </c>
      <c r="N123" s="40">
        <v>27</v>
      </c>
      <c r="O123" s="40">
        <v>27</v>
      </c>
      <c r="P123" s="40">
        <v>29</v>
      </c>
      <c r="Q123" s="40">
        <v>30</v>
      </c>
      <c r="R123" s="40">
        <v>29</v>
      </c>
      <c r="S123" s="40">
        <v>23</v>
      </c>
      <c r="T123" s="40">
        <v>22</v>
      </c>
      <c r="U123" s="40">
        <v>21</v>
      </c>
      <c r="V123" s="40">
        <v>26</v>
      </c>
      <c r="W123" s="40">
        <v>25</v>
      </c>
      <c r="X123" s="40">
        <v>28</v>
      </c>
      <c r="Y123" s="40">
        <v>29</v>
      </c>
      <c r="Z123" s="40">
        <v>27</v>
      </c>
      <c r="AA123" s="40">
        <v>29</v>
      </c>
      <c r="AB123" s="40">
        <v>29</v>
      </c>
      <c r="AC123" s="40">
        <v>29</v>
      </c>
      <c r="AD123" s="40">
        <v>19</v>
      </c>
      <c r="AE123" s="40">
        <v>20</v>
      </c>
      <c r="AF123" s="40">
        <v>21</v>
      </c>
      <c r="AG123" s="45">
        <v>22</v>
      </c>
    </row>
    <row r="124" spans="1:33" x14ac:dyDescent="0.25">
      <c r="A124" s="122">
        <v>0.58333333333333337</v>
      </c>
      <c r="B124" s="123"/>
      <c r="C124" s="49">
        <v>15</v>
      </c>
      <c r="D124" s="40">
        <v>18</v>
      </c>
      <c r="E124" s="40">
        <v>14</v>
      </c>
      <c r="F124" s="40">
        <v>11</v>
      </c>
      <c r="G124" s="40">
        <v>17</v>
      </c>
      <c r="H124" s="40">
        <v>15</v>
      </c>
      <c r="I124" s="40">
        <v>13</v>
      </c>
      <c r="J124" s="40">
        <v>14</v>
      </c>
      <c r="K124" s="40">
        <v>17</v>
      </c>
      <c r="L124" s="40">
        <v>19</v>
      </c>
      <c r="M124" s="40">
        <v>27</v>
      </c>
      <c r="N124" s="40">
        <v>27</v>
      </c>
      <c r="O124" s="40">
        <v>27</v>
      </c>
      <c r="P124" s="40">
        <v>29</v>
      </c>
      <c r="Q124" s="40">
        <v>31</v>
      </c>
      <c r="R124" s="40">
        <v>29</v>
      </c>
      <c r="S124" s="40">
        <v>24</v>
      </c>
      <c r="T124" s="40">
        <v>22</v>
      </c>
      <c r="U124" s="40">
        <v>21</v>
      </c>
      <c r="V124" s="40">
        <v>26</v>
      </c>
      <c r="W124" s="40">
        <v>25</v>
      </c>
      <c r="X124" s="40">
        <v>28</v>
      </c>
      <c r="Y124" s="40">
        <v>29</v>
      </c>
      <c r="Z124" s="40">
        <v>27</v>
      </c>
      <c r="AA124" s="40">
        <v>29</v>
      </c>
      <c r="AB124" s="40">
        <v>29</v>
      </c>
      <c r="AC124" s="40">
        <v>29</v>
      </c>
      <c r="AD124" s="40">
        <v>20</v>
      </c>
      <c r="AE124" s="40">
        <v>20</v>
      </c>
      <c r="AF124" s="40">
        <v>21</v>
      </c>
      <c r="AG124" s="45">
        <v>22</v>
      </c>
    </row>
    <row r="125" spans="1:33" x14ac:dyDescent="0.25">
      <c r="A125" s="122">
        <v>0.625</v>
      </c>
      <c r="B125" s="123"/>
      <c r="C125" s="49">
        <v>16</v>
      </c>
      <c r="D125" s="40">
        <v>19</v>
      </c>
      <c r="E125" s="40">
        <v>15</v>
      </c>
      <c r="F125" s="40">
        <v>11</v>
      </c>
      <c r="G125" s="40">
        <v>18</v>
      </c>
      <c r="H125" s="40">
        <v>16</v>
      </c>
      <c r="I125" s="40">
        <v>14</v>
      </c>
      <c r="J125" s="40">
        <v>15</v>
      </c>
      <c r="K125" s="40">
        <v>18</v>
      </c>
      <c r="L125" s="40">
        <v>18</v>
      </c>
      <c r="M125" s="40">
        <v>27</v>
      </c>
      <c r="N125" s="40">
        <v>28</v>
      </c>
      <c r="O125" s="40">
        <v>27</v>
      </c>
      <c r="P125" s="40">
        <v>29</v>
      </c>
      <c r="Q125" s="40">
        <v>32</v>
      </c>
      <c r="R125" s="40">
        <v>29</v>
      </c>
      <c r="S125" s="40">
        <v>25</v>
      </c>
      <c r="T125" s="40">
        <v>22</v>
      </c>
      <c r="U125" s="40">
        <v>22</v>
      </c>
      <c r="V125" s="40">
        <v>27</v>
      </c>
      <c r="W125" s="40">
        <v>26</v>
      </c>
      <c r="X125" s="40">
        <v>28</v>
      </c>
      <c r="Y125" s="40">
        <v>29</v>
      </c>
      <c r="Z125" s="40">
        <v>27</v>
      </c>
      <c r="AA125" s="40">
        <v>30</v>
      </c>
      <c r="AB125" s="40">
        <v>29</v>
      </c>
      <c r="AC125" s="40">
        <v>28</v>
      </c>
      <c r="AD125" s="40">
        <v>20</v>
      </c>
      <c r="AE125" s="40">
        <v>21</v>
      </c>
      <c r="AF125" s="40">
        <v>21</v>
      </c>
      <c r="AG125" s="45">
        <v>23</v>
      </c>
    </row>
    <row r="126" spans="1:33" x14ac:dyDescent="0.25">
      <c r="A126" s="122">
        <v>0.66666666666666696</v>
      </c>
      <c r="B126" s="123"/>
      <c r="C126" s="49">
        <v>16</v>
      </c>
      <c r="D126" s="40">
        <v>19</v>
      </c>
      <c r="E126" s="40">
        <v>16</v>
      </c>
      <c r="F126" s="40">
        <v>12</v>
      </c>
      <c r="G126" s="40">
        <v>20</v>
      </c>
      <c r="H126" s="40">
        <v>17</v>
      </c>
      <c r="I126" s="40">
        <v>14</v>
      </c>
      <c r="J126" s="40">
        <v>15</v>
      </c>
      <c r="K126" s="40">
        <v>18</v>
      </c>
      <c r="L126" s="40">
        <v>18</v>
      </c>
      <c r="M126" s="40">
        <v>27</v>
      </c>
      <c r="N126" s="40">
        <v>28</v>
      </c>
      <c r="O126" s="40">
        <v>27</v>
      </c>
      <c r="P126" s="40">
        <v>30</v>
      </c>
      <c r="Q126" s="40">
        <v>32</v>
      </c>
      <c r="R126" s="40">
        <v>30</v>
      </c>
      <c r="S126" s="40">
        <v>25</v>
      </c>
      <c r="T126" s="40">
        <v>22</v>
      </c>
      <c r="U126" s="40">
        <v>22</v>
      </c>
      <c r="V126" s="40">
        <v>27</v>
      </c>
      <c r="W126" s="40">
        <v>26</v>
      </c>
      <c r="X126" s="40">
        <v>29</v>
      </c>
      <c r="Y126" s="40">
        <v>30</v>
      </c>
      <c r="Z126" s="40">
        <v>27</v>
      </c>
      <c r="AA126" s="40">
        <v>30</v>
      </c>
      <c r="AB126" s="40">
        <v>30</v>
      </c>
      <c r="AC126" s="40">
        <v>28</v>
      </c>
      <c r="AD126" s="40">
        <v>21</v>
      </c>
      <c r="AE126" s="40">
        <v>21</v>
      </c>
      <c r="AF126" s="40">
        <v>22</v>
      </c>
      <c r="AG126" s="45">
        <v>23</v>
      </c>
    </row>
    <row r="127" spans="1:33" x14ac:dyDescent="0.25">
      <c r="A127" s="122">
        <v>0.70833333333333337</v>
      </c>
      <c r="B127" s="123"/>
      <c r="C127" s="49">
        <v>15</v>
      </c>
      <c r="D127" s="40">
        <v>18</v>
      </c>
      <c r="E127" s="40">
        <v>16</v>
      </c>
      <c r="F127" s="40">
        <v>11</v>
      </c>
      <c r="G127" s="40">
        <v>19</v>
      </c>
      <c r="H127" s="40">
        <v>16</v>
      </c>
      <c r="I127" s="40">
        <v>13</v>
      </c>
      <c r="J127" s="40">
        <v>14</v>
      </c>
      <c r="K127" s="40">
        <v>17</v>
      </c>
      <c r="L127" s="40">
        <v>18</v>
      </c>
      <c r="M127" s="40">
        <v>25</v>
      </c>
      <c r="N127" s="40">
        <v>26</v>
      </c>
      <c r="O127" s="40">
        <v>26</v>
      </c>
      <c r="P127" s="40">
        <v>28</v>
      </c>
      <c r="Q127" s="40">
        <v>31</v>
      </c>
      <c r="R127" s="40">
        <v>28</v>
      </c>
      <c r="S127" s="40">
        <v>24</v>
      </c>
      <c r="T127" s="40">
        <v>21</v>
      </c>
      <c r="U127" s="40">
        <v>21</v>
      </c>
      <c r="V127" s="40">
        <v>25</v>
      </c>
      <c r="W127" s="40">
        <v>25</v>
      </c>
      <c r="X127" s="40">
        <v>27</v>
      </c>
      <c r="Y127" s="40">
        <v>29</v>
      </c>
      <c r="Z127" s="40">
        <v>27</v>
      </c>
      <c r="AA127" s="40">
        <v>29</v>
      </c>
      <c r="AB127" s="40">
        <v>29</v>
      </c>
      <c r="AC127" s="40">
        <v>27</v>
      </c>
      <c r="AD127" s="40">
        <v>20</v>
      </c>
      <c r="AE127" s="40">
        <v>20</v>
      </c>
      <c r="AF127" s="40">
        <v>22</v>
      </c>
      <c r="AG127" s="45">
        <v>22</v>
      </c>
    </row>
    <row r="128" spans="1:33" x14ac:dyDescent="0.25">
      <c r="A128" s="122">
        <v>0.75</v>
      </c>
      <c r="B128" s="123"/>
      <c r="C128" s="49">
        <v>14</v>
      </c>
      <c r="D128" s="40">
        <v>17</v>
      </c>
      <c r="E128" s="40">
        <v>15</v>
      </c>
      <c r="F128" s="40">
        <v>10</v>
      </c>
      <c r="G128" s="40">
        <v>18</v>
      </c>
      <c r="H128" s="40">
        <v>16</v>
      </c>
      <c r="I128" s="40">
        <v>13</v>
      </c>
      <c r="J128" s="40">
        <v>13</v>
      </c>
      <c r="K128" s="40">
        <v>16</v>
      </c>
      <c r="L128" s="40">
        <v>17</v>
      </c>
      <c r="M128" s="40">
        <v>24</v>
      </c>
      <c r="N128" s="40">
        <v>26</v>
      </c>
      <c r="O128" s="40">
        <v>24</v>
      </c>
      <c r="P128" s="40">
        <v>27</v>
      </c>
      <c r="Q128" s="40">
        <v>29</v>
      </c>
      <c r="R128" s="40">
        <v>27</v>
      </c>
      <c r="S128" s="40">
        <v>23</v>
      </c>
      <c r="T128" s="40">
        <v>20</v>
      </c>
      <c r="U128" s="40">
        <v>21</v>
      </c>
      <c r="V128" s="40">
        <v>24</v>
      </c>
      <c r="W128" s="40">
        <v>25</v>
      </c>
      <c r="X128" s="40">
        <v>26</v>
      </c>
      <c r="Y128" s="40">
        <v>28</v>
      </c>
      <c r="Z128" s="40">
        <v>26</v>
      </c>
      <c r="AA128" s="40">
        <v>28</v>
      </c>
      <c r="AB128" s="40">
        <v>28</v>
      </c>
      <c r="AC128" s="40">
        <v>27</v>
      </c>
      <c r="AD128" s="40">
        <v>19</v>
      </c>
      <c r="AE128" s="40">
        <v>19</v>
      </c>
      <c r="AF128" s="40">
        <v>21</v>
      </c>
      <c r="AG128" s="45">
        <v>21</v>
      </c>
    </row>
    <row r="129" spans="1:33" x14ac:dyDescent="0.25">
      <c r="A129" s="122">
        <v>0.79166666666666696</v>
      </c>
      <c r="B129" s="123"/>
      <c r="C129" s="49">
        <v>13</v>
      </c>
      <c r="D129" s="40">
        <v>17</v>
      </c>
      <c r="E129" s="40">
        <v>15</v>
      </c>
      <c r="F129" s="40">
        <v>10</v>
      </c>
      <c r="G129" s="40">
        <v>18</v>
      </c>
      <c r="H129" s="40">
        <v>15</v>
      </c>
      <c r="I129" s="40">
        <v>12</v>
      </c>
      <c r="J129" s="40">
        <v>13</v>
      </c>
      <c r="K129" s="40">
        <v>16</v>
      </c>
      <c r="L129" s="40">
        <v>17</v>
      </c>
      <c r="M129" s="40">
        <v>23</v>
      </c>
      <c r="N129" s="40">
        <v>25</v>
      </c>
      <c r="O129" s="40">
        <v>23</v>
      </c>
      <c r="P129" s="40">
        <v>26</v>
      </c>
      <c r="Q129" s="40">
        <v>28</v>
      </c>
      <c r="R129" s="40">
        <v>26</v>
      </c>
      <c r="S129" s="40">
        <v>22</v>
      </c>
      <c r="T129" s="40">
        <v>19</v>
      </c>
      <c r="U129" s="40">
        <v>20</v>
      </c>
      <c r="V129" s="40">
        <v>23</v>
      </c>
      <c r="W129" s="40">
        <v>24</v>
      </c>
      <c r="X129" s="40">
        <v>26</v>
      </c>
      <c r="Y129" s="40">
        <v>27</v>
      </c>
      <c r="Z129" s="40">
        <v>26</v>
      </c>
      <c r="AA129" s="40">
        <v>28</v>
      </c>
      <c r="AB129" s="40">
        <v>27</v>
      </c>
      <c r="AC129" s="40">
        <v>26</v>
      </c>
      <c r="AD129" s="40">
        <v>18</v>
      </c>
      <c r="AE129" s="40">
        <v>19</v>
      </c>
      <c r="AF129" s="40">
        <v>20</v>
      </c>
      <c r="AG129" s="45">
        <v>21</v>
      </c>
    </row>
    <row r="130" spans="1:33" x14ac:dyDescent="0.25">
      <c r="A130" s="122">
        <v>0.83333333333333337</v>
      </c>
      <c r="B130" s="123"/>
      <c r="C130" s="49">
        <v>12</v>
      </c>
      <c r="D130" s="40">
        <v>15</v>
      </c>
      <c r="E130" s="40">
        <v>14</v>
      </c>
      <c r="F130" s="40">
        <v>9</v>
      </c>
      <c r="G130" s="40">
        <v>17</v>
      </c>
      <c r="H130" s="40">
        <v>14</v>
      </c>
      <c r="I130" s="40">
        <v>11</v>
      </c>
      <c r="J130" s="40">
        <v>11</v>
      </c>
      <c r="K130" s="40">
        <v>15</v>
      </c>
      <c r="L130" s="40">
        <v>17</v>
      </c>
      <c r="M130" s="40">
        <v>21</v>
      </c>
      <c r="N130" s="40">
        <v>23</v>
      </c>
      <c r="O130" s="40">
        <v>21</v>
      </c>
      <c r="P130" s="40">
        <v>24</v>
      </c>
      <c r="Q130" s="40">
        <v>26</v>
      </c>
      <c r="R130" s="40">
        <v>24</v>
      </c>
      <c r="S130" s="40">
        <v>20</v>
      </c>
      <c r="T130" s="40">
        <v>15</v>
      </c>
      <c r="U130" s="40">
        <v>18</v>
      </c>
      <c r="V130" s="40">
        <v>20</v>
      </c>
      <c r="W130" s="40">
        <v>21</v>
      </c>
      <c r="X130" s="40">
        <v>24</v>
      </c>
      <c r="Y130" s="40">
        <v>25</v>
      </c>
      <c r="Z130" s="40">
        <v>24</v>
      </c>
      <c r="AA130" s="40">
        <v>26</v>
      </c>
      <c r="AB130" s="40">
        <v>25</v>
      </c>
      <c r="AC130" s="40">
        <v>24</v>
      </c>
      <c r="AD130" s="40">
        <v>16</v>
      </c>
      <c r="AE130" s="40">
        <v>18</v>
      </c>
      <c r="AF130" s="40">
        <v>13</v>
      </c>
      <c r="AG130" s="45">
        <v>19</v>
      </c>
    </row>
    <row r="131" spans="1:33" x14ac:dyDescent="0.25">
      <c r="A131" s="122">
        <v>0.875</v>
      </c>
      <c r="B131" s="123"/>
      <c r="C131" s="49">
        <v>10</v>
      </c>
      <c r="D131" s="40">
        <v>14</v>
      </c>
      <c r="E131" s="40">
        <v>13</v>
      </c>
      <c r="F131" s="40">
        <v>7</v>
      </c>
      <c r="G131" s="40">
        <v>16</v>
      </c>
      <c r="H131" s="40">
        <v>13</v>
      </c>
      <c r="I131" s="40">
        <v>10</v>
      </c>
      <c r="J131" s="40">
        <v>10</v>
      </c>
      <c r="K131" s="40">
        <v>14</v>
      </c>
      <c r="L131" s="40">
        <v>16</v>
      </c>
      <c r="M131" s="40">
        <v>20</v>
      </c>
      <c r="N131" s="40">
        <v>21</v>
      </c>
      <c r="O131" s="40">
        <v>20</v>
      </c>
      <c r="P131" s="40">
        <v>22</v>
      </c>
      <c r="Q131" s="40">
        <v>24</v>
      </c>
      <c r="R131" s="40">
        <v>22</v>
      </c>
      <c r="S131" s="40">
        <v>18</v>
      </c>
      <c r="T131" s="40">
        <v>14</v>
      </c>
      <c r="U131" s="40">
        <v>16</v>
      </c>
      <c r="V131" s="40">
        <v>19</v>
      </c>
      <c r="W131" s="40">
        <v>20</v>
      </c>
      <c r="X131" s="40">
        <v>21</v>
      </c>
      <c r="Y131" s="40">
        <v>23</v>
      </c>
      <c r="Z131" s="40">
        <v>20</v>
      </c>
      <c r="AA131" s="40">
        <v>22</v>
      </c>
      <c r="AB131" s="40">
        <v>24</v>
      </c>
      <c r="AC131" s="40">
        <v>22</v>
      </c>
      <c r="AD131" s="40">
        <v>15</v>
      </c>
      <c r="AE131" s="40">
        <v>17</v>
      </c>
      <c r="AF131" s="40">
        <v>13</v>
      </c>
      <c r="AG131" s="45">
        <v>16</v>
      </c>
    </row>
    <row r="132" spans="1:33" x14ac:dyDescent="0.25">
      <c r="A132" s="122">
        <v>0.91666666666666663</v>
      </c>
      <c r="B132" s="123"/>
      <c r="C132" s="49">
        <v>9</v>
      </c>
      <c r="D132" s="40">
        <v>13</v>
      </c>
      <c r="E132" s="40">
        <v>12</v>
      </c>
      <c r="F132" s="40">
        <v>6</v>
      </c>
      <c r="G132" s="40">
        <v>15</v>
      </c>
      <c r="H132" s="40">
        <v>13</v>
      </c>
      <c r="I132" s="40">
        <v>9</v>
      </c>
      <c r="J132" s="40">
        <v>9</v>
      </c>
      <c r="K132" s="40">
        <v>13</v>
      </c>
      <c r="L132" s="40">
        <v>15</v>
      </c>
      <c r="M132" s="40">
        <v>19</v>
      </c>
      <c r="N132" s="40">
        <v>20</v>
      </c>
      <c r="O132" s="40">
        <v>19</v>
      </c>
      <c r="P132" s="40">
        <v>20</v>
      </c>
      <c r="Q132" s="40">
        <v>20</v>
      </c>
      <c r="R132" s="40">
        <v>20</v>
      </c>
      <c r="S132" s="40">
        <v>16</v>
      </c>
      <c r="T132" s="40">
        <v>13</v>
      </c>
      <c r="U132" s="40">
        <v>14</v>
      </c>
      <c r="V132" s="40">
        <v>17</v>
      </c>
      <c r="W132" s="40">
        <v>16</v>
      </c>
      <c r="X132" s="40">
        <v>19</v>
      </c>
      <c r="Y132" s="40">
        <v>21</v>
      </c>
      <c r="Z132" s="40">
        <v>18</v>
      </c>
      <c r="AA132" s="40">
        <v>20</v>
      </c>
      <c r="AB132" s="40">
        <v>22</v>
      </c>
      <c r="AC132" s="40">
        <v>20</v>
      </c>
      <c r="AD132" s="40">
        <v>12</v>
      </c>
      <c r="AE132" s="40">
        <v>13</v>
      </c>
      <c r="AF132" s="40">
        <v>13</v>
      </c>
      <c r="AG132" s="45">
        <v>14</v>
      </c>
    </row>
    <row r="133" spans="1:33" x14ac:dyDescent="0.25">
      <c r="A133" s="122">
        <v>0.95833333333333337</v>
      </c>
      <c r="B133" s="123"/>
      <c r="C133" s="49">
        <v>8</v>
      </c>
      <c r="D133" s="40">
        <v>13</v>
      </c>
      <c r="E133" s="40">
        <v>11</v>
      </c>
      <c r="F133" s="40">
        <v>5</v>
      </c>
      <c r="G133" s="40">
        <v>15</v>
      </c>
      <c r="H133" s="40">
        <v>12</v>
      </c>
      <c r="I133" s="40">
        <v>8</v>
      </c>
      <c r="J133" s="40">
        <v>8</v>
      </c>
      <c r="K133" s="40">
        <v>13</v>
      </c>
      <c r="L133" s="40">
        <v>15</v>
      </c>
      <c r="M133" s="40">
        <v>18</v>
      </c>
      <c r="N133" s="40">
        <v>19</v>
      </c>
      <c r="O133" s="40">
        <v>18</v>
      </c>
      <c r="P133" s="40">
        <v>19</v>
      </c>
      <c r="Q133" s="40">
        <v>19</v>
      </c>
      <c r="R133" s="40">
        <v>19</v>
      </c>
      <c r="S133" s="40">
        <v>15</v>
      </c>
      <c r="T133" s="40">
        <v>12</v>
      </c>
      <c r="U133" s="40">
        <v>12</v>
      </c>
      <c r="V133" s="40">
        <v>15</v>
      </c>
      <c r="W133" s="40">
        <v>16</v>
      </c>
      <c r="X133" s="40">
        <v>19</v>
      </c>
      <c r="Y133" s="40">
        <v>20</v>
      </c>
      <c r="Z133" s="40">
        <v>18</v>
      </c>
      <c r="AA133" s="40">
        <v>20</v>
      </c>
      <c r="AB133" s="40">
        <v>22</v>
      </c>
      <c r="AC133" s="40">
        <v>18</v>
      </c>
      <c r="AD133" s="40">
        <v>11</v>
      </c>
      <c r="AE133" s="40">
        <v>12</v>
      </c>
      <c r="AF133" s="40">
        <v>13</v>
      </c>
      <c r="AG133" s="45">
        <v>13</v>
      </c>
    </row>
    <row r="134" spans="1:33" ht="15.75" thickBot="1" x14ac:dyDescent="0.3">
      <c r="A134" s="124">
        <v>0</v>
      </c>
      <c r="B134" s="125"/>
      <c r="C134" s="51">
        <v>7</v>
      </c>
      <c r="D134" s="52">
        <v>12</v>
      </c>
      <c r="E134" s="52">
        <v>10</v>
      </c>
      <c r="F134" s="52">
        <v>5</v>
      </c>
      <c r="G134" s="52">
        <v>14</v>
      </c>
      <c r="H134" s="52">
        <v>11</v>
      </c>
      <c r="I134" s="52">
        <v>7</v>
      </c>
      <c r="J134" s="52">
        <v>7</v>
      </c>
      <c r="K134" s="52">
        <v>12</v>
      </c>
      <c r="L134" s="52">
        <v>15</v>
      </c>
      <c r="M134" s="52">
        <v>17</v>
      </c>
      <c r="N134" s="52">
        <v>18</v>
      </c>
      <c r="O134" s="52">
        <v>17</v>
      </c>
      <c r="P134" s="52">
        <v>18</v>
      </c>
      <c r="Q134" s="52">
        <v>19</v>
      </c>
      <c r="R134" s="52">
        <v>18</v>
      </c>
      <c r="S134" s="52">
        <v>14</v>
      </c>
      <c r="T134" s="52">
        <v>11</v>
      </c>
      <c r="U134" s="52">
        <v>12</v>
      </c>
      <c r="V134" s="52">
        <v>14</v>
      </c>
      <c r="W134" s="52">
        <v>15</v>
      </c>
      <c r="X134" s="52">
        <v>18</v>
      </c>
      <c r="Y134" s="52">
        <v>19</v>
      </c>
      <c r="Z134" s="52">
        <v>17</v>
      </c>
      <c r="AA134" s="52">
        <v>19</v>
      </c>
      <c r="AB134" s="52">
        <v>21</v>
      </c>
      <c r="AC134" s="52">
        <v>17</v>
      </c>
      <c r="AD134" s="52">
        <v>10</v>
      </c>
      <c r="AE134" s="52">
        <v>11</v>
      </c>
      <c r="AF134" s="52">
        <v>12</v>
      </c>
      <c r="AG134" s="53">
        <v>12</v>
      </c>
    </row>
    <row r="135" spans="1:33" ht="52.5" customHeight="1" thickBot="1" x14ac:dyDescent="0.3">
      <c r="A135" s="126" t="s">
        <v>25</v>
      </c>
      <c r="B135" s="127"/>
      <c r="C135" s="55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7"/>
    </row>
    <row r="136" spans="1:33" ht="37.5" customHeight="1" thickBot="1" x14ac:dyDescent="0.45">
      <c r="A136" s="130"/>
      <c r="B136" s="130"/>
      <c r="C136" s="131" t="s">
        <v>16</v>
      </c>
      <c r="D136" s="132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4"/>
    </row>
    <row r="137" spans="1:33" ht="37.5" customHeight="1" thickBot="1" x14ac:dyDescent="0.3">
      <c r="A137" s="135" t="s">
        <v>11</v>
      </c>
      <c r="B137" s="127"/>
      <c r="C137" s="46">
        <v>1</v>
      </c>
      <c r="D137" s="38">
        <v>2</v>
      </c>
      <c r="E137" s="38">
        <v>3</v>
      </c>
      <c r="F137" s="38">
        <v>4</v>
      </c>
      <c r="G137" s="38">
        <v>5</v>
      </c>
      <c r="H137" s="38">
        <v>6</v>
      </c>
      <c r="I137" s="38">
        <v>7</v>
      </c>
      <c r="J137" s="38">
        <v>8</v>
      </c>
      <c r="K137" s="38">
        <v>9</v>
      </c>
      <c r="L137" s="38">
        <v>10</v>
      </c>
      <c r="M137" s="38">
        <v>11</v>
      </c>
      <c r="N137" s="38">
        <v>12</v>
      </c>
      <c r="O137" s="38">
        <v>13</v>
      </c>
      <c r="P137" s="38">
        <v>14</v>
      </c>
      <c r="Q137" s="38">
        <v>15</v>
      </c>
      <c r="R137" s="38">
        <v>16</v>
      </c>
      <c r="S137" s="38">
        <v>17</v>
      </c>
      <c r="T137" s="38">
        <v>18</v>
      </c>
      <c r="U137" s="38">
        <v>19</v>
      </c>
      <c r="V137" s="38">
        <v>20</v>
      </c>
      <c r="W137" s="38">
        <v>21</v>
      </c>
      <c r="X137" s="38">
        <v>22</v>
      </c>
      <c r="Y137" s="38">
        <v>23</v>
      </c>
      <c r="Z137" s="38">
        <v>24</v>
      </c>
      <c r="AA137" s="38">
        <v>25</v>
      </c>
      <c r="AB137" s="38">
        <v>26</v>
      </c>
      <c r="AC137" s="38">
        <v>27</v>
      </c>
      <c r="AD137" s="38">
        <v>28</v>
      </c>
      <c r="AE137" s="38">
        <v>29</v>
      </c>
      <c r="AF137" s="38">
        <v>30</v>
      </c>
      <c r="AG137" s="47"/>
    </row>
    <row r="138" spans="1:33" x14ac:dyDescent="0.25">
      <c r="A138" s="128">
        <v>4.1666666666666664E-2</v>
      </c>
      <c r="B138" s="129"/>
      <c r="C138" s="48">
        <v>12</v>
      </c>
      <c r="D138" s="43">
        <v>13</v>
      </c>
      <c r="E138" s="43">
        <v>15</v>
      </c>
      <c r="F138" s="43">
        <v>15</v>
      </c>
      <c r="G138" s="43">
        <v>17</v>
      </c>
      <c r="H138" s="43">
        <v>18</v>
      </c>
      <c r="I138" s="43">
        <v>17</v>
      </c>
      <c r="J138" s="43">
        <v>11</v>
      </c>
      <c r="K138" s="43">
        <v>16</v>
      </c>
      <c r="L138" s="43">
        <v>17</v>
      </c>
      <c r="M138" s="43">
        <v>15</v>
      </c>
      <c r="N138" s="43">
        <v>14</v>
      </c>
      <c r="O138" s="43">
        <v>13</v>
      </c>
      <c r="P138" s="43">
        <v>14</v>
      </c>
      <c r="Q138" s="43">
        <v>12</v>
      </c>
      <c r="R138" s="43">
        <v>12</v>
      </c>
      <c r="S138" s="43">
        <v>10</v>
      </c>
      <c r="T138" s="43">
        <v>12</v>
      </c>
      <c r="U138" s="43">
        <v>13</v>
      </c>
      <c r="V138" s="43">
        <v>7</v>
      </c>
      <c r="W138" s="43">
        <v>12</v>
      </c>
      <c r="X138" s="43">
        <v>14</v>
      </c>
      <c r="Y138" s="43">
        <v>14</v>
      </c>
      <c r="Z138" s="43">
        <v>14</v>
      </c>
      <c r="AA138" s="43">
        <v>15</v>
      </c>
      <c r="AB138" s="43">
        <v>15</v>
      </c>
      <c r="AC138" s="43">
        <v>13</v>
      </c>
      <c r="AD138" s="43">
        <v>17</v>
      </c>
      <c r="AE138" s="43">
        <v>10</v>
      </c>
      <c r="AF138" s="43">
        <v>11</v>
      </c>
      <c r="AG138" s="44"/>
    </row>
    <row r="139" spans="1:33" x14ac:dyDescent="0.25">
      <c r="A139" s="122">
        <v>8.3333333333333329E-2</v>
      </c>
      <c r="B139" s="123"/>
      <c r="C139" s="49">
        <v>11</v>
      </c>
      <c r="D139" s="40">
        <v>12</v>
      </c>
      <c r="E139" s="40">
        <v>15</v>
      </c>
      <c r="F139" s="40">
        <v>15</v>
      </c>
      <c r="G139" s="40">
        <v>16</v>
      </c>
      <c r="H139" s="40">
        <v>17</v>
      </c>
      <c r="I139" s="40">
        <v>16</v>
      </c>
      <c r="J139" s="40">
        <v>10</v>
      </c>
      <c r="K139" s="40">
        <v>15</v>
      </c>
      <c r="L139" s="40">
        <v>17</v>
      </c>
      <c r="M139" s="40">
        <v>15</v>
      </c>
      <c r="N139" s="40">
        <v>13</v>
      </c>
      <c r="O139" s="40">
        <v>13</v>
      </c>
      <c r="P139" s="40">
        <v>14</v>
      </c>
      <c r="Q139" s="40">
        <v>11</v>
      </c>
      <c r="R139" s="40">
        <v>11</v>
      </c>
      <c r="S139" s="40">
        <v>9</v>
      </c>
      <c r="T139" s="40">
        <v>12</v>
      </c>
      <c r="U139" s="40">
        <v>12</v>
      </c>
      <c r="V139" s="40">
        <v>7</v>
      </c>
      <c r="W139" s="40">
        <v>12</v>
      </c>
      <c r="X139" s="40">
        <v>14</v>
      </c>
      <c r="Y139" s="42">
        <v>14</v>
      </c>
      <c r="Z139" s="40">
        <v>14</v>
      </c>
      <c r="AA139" s="42">
        <v>14</v>
      </c>
      <c r="AB139" s="40">
        <v>15</v>
      </c>
      <c r="AC139" s="40">
        <v>12</v>
      </c>
      <c r="AD139" s="40">
        <v>17</v>
      </c>
      <c r="AE139" s="40">
        <v>10</v>
      </c>
      <c r="AF139" s="40">
        <v>11</v>
      </c>
      <c r="AG139" s="50"/>
    </row>
    <row r="140" spans="1:33" x14ac:dyDescent="0.25">
      <c r="A140" s="122">
        <v>0.125</v>
      </c>
      <c r="B140" s="123"/>
      <c r="C140" s="49">
        <v>10</v>
      </c>
      <c r="D140" s="40">
        <v>12</v>
      </c>
      <c r="E140" s="40">
        <v>14</v>
      </c>
      <c r="F140" s="40">
        <v>14</v>
      </c>
      <c r="G140" s="40">
        <v>15</v>
      </c>
      <c r="H140" s="40">
        <v>16</v>
      </c>
      <c r="I140" s="40">
        <v>15</v>
      </c>
      <c r="J140" s="40">
        <v>10</v>
      </c>
      <c r="K140" s="40">
        <v>15</v>
      </c>
      <c r="L140" s="40">
        <v>17</v>
      </c>
      <c r="M140" s="40">
        <v>15</v>
      </c>
      <c r="N140" s="40">
        <v>13</v>
      </c>
      <c r="O140" s="40">
        <v>13</v>
      </c>
      <c r="P140" s="40">
        <v>13</v>
      </c>
      <c r="Q140" s="40">
        <v>11</v>
      </c>
      <c r="R140" s="40">
        <v>11</v>
      </c>
      <c r="S140" s="40">
        <v>8</v>
      </c>
      <c r="T140" s="40">
        <v>12</v>
      </c>
      <c r="U140" s="40">
        <v>12</v>
      </c>
      <c r="V140" s="40">
        <v>7</v>
      </c>
      <c r="W140" s="40">
        <v>11</v>
      </c>
      <c r="X140" s="40">
        <v>14</v>
      </c>
      <c r="Y140" s="42">
        <v>14</v>
      </c>
      <c r="Z140" s="40">
        <v>13</v>
      </c>
      <c r="AA140" s="42">
        <v>14</v>
      </c>
      <c r="AB140" s="40">
        <v>14</v>
      </c>
      <c r="AC140" s="40">
        <v>12</v>
      </c>
      <c r="AD140" s="40">
        <v>17</v>
      </c>
      <c r="AE140" s="40">
        <v>10</v>
      </c>
      <c r="AF140" s="40">
        <v>11</v>
      </c>
      <c r="AG140" s="50"/>
    </row>
    <row r="141" spans="1:33" x14ac:dyDescent="0.25">
      <c r="A141" s="122">
        <v>0.16666666666666666</v>
      </c>
      <c r="B141" s="123"/>
      <c r="C141" s="49">
        <v>9</v>
      </c>
      <c r="D141" s="40">
        <v>11</v>
      </c>
      <c r="E141" s="40">
        <v>14</v>
      </c>
      <c r="F141" s="40">
        <v>14</v>
      </c>
      <c r="G141" s="40">
        <v>15</v>
      </c>
      <c r="H141" s="40">
        <v>15</v>
      </c>
      <c r="I141" s="40">
        <v>14</v>
      </c>
      <c r="J141" s="40">
        <v>9</v>
      </c>
      <c r="K141" s="40">
        <v>14</v>
      </c>
      <c r="L141" s="40">
        <v>16</v>
      </c>
      <c r="M141" s="40">
        <v>15</v>
      </c>
      <c r="N141" s="40">
        <v>12</v>
      </c>
      <c r="O141" s="40">
        <v>12</v>
      </c>
      <c r="P141" s="40">
        <v>13</v>
      </c>
      <c r="Q141" s="40">
        <v>11</v>
      </c>
      <c r="R141" s="40">
        <v>11</v>
      </c>
      <c r="S141" s="40">
        <v>8</v>
      </c>
      <c r="T141" s="40">
        <v>12</v>
      </c>
      <c r="U141" s="40">
        <v>12</v>
      </c>
      <c r="V141" s="40">
        <v>7</v>
      </c>
      <c r="W141" s="40">
        <v>11</v>
      </c>
      <c r="X141" s="40">
        <v>14</v>
      </c>
      <c r="Y141" s="42">
        <v>13</v>
      </c>
      <c r="Z141" s="40">
        <v>13</v>
      </c>
      <c r="AA141" s="42">
        <v>13</v>
      </c>
      <c r="AB141" s="40">
        <v>14</v>
      </c>
      <c r="AC141" s="40">
        <v>11</v>
      </c>
      <c r="AD141" s="40">
        <v>16</v>
      </c>
      <c r="AE141" s="40">
        <v>10</v>
      </c>
      <c r="AF141" s="40">
        <v>10</v>
      </c>
      <c r="AG141" s="45"/>
    </row>
    <row r="142" spans="1:33" x14ac:dyDescent="0.25">
      <c r="A142" s="122">
        <v>0.20833333333333334</v>
      </c>
      <c r="B142" s="123"/>
      <c r="C142" s="49">
        <v>12</v>
      </c>
      <c r="D142" s="40">
        <v>13</v>
      </c>
      <c r="E142" s="40">
        <v>16</v>
      </c>
      <c r="F142" s="40">
        <v>16</v>
      </c>
      <c r="G142" s="40">
        <v>17</v>
      </c>
      <c r="H142" s="40">
        <v>17</v>
      </c>
      <c r="I142" s="40">
        <v>16</v>
      </c>
      <c r="J142" s="40">
        <v>11</v>
      </c>
      <c r="K142" s="40">
        <v>15</v>
      </c>
      <c r="L142" s="40">
        <v>18</v>
      </c>
      <c r="M142" s="40">
        <v>16</v>
      </c>
      <c r="N142" s="40">
        <v>14</v>
      </c>
      <c r="O142" s="40">
        <v>12</v>
      </c>
      <c r="P142" s="40">
        <v>14</v>
      </c>
      <c r="Q142" s="40">
        <v>12</v>
      </c>
      <c r="R142" s="40">
        <v>12</v>
      </c>
      <c r="S142" s="40">
        <v>9</v>
      </c>
      <c r="T142" s="40">
        <v>13</v>
      </c>
      <c r="U142" s="40">
        <v>13</v>
      </c>
      <c r="V142" s="40">
        <v>9</v>
      </c>
      <c r="W142" s="40">
        <v>13</v>
      </c>
      <c r="X142" s="40">
        <v>15</v>
      </c>
      <c r="Y142" s="42">
        <v>15</v>
      </c>
      <c r="Z142" s="40">
        <v>15</v>
      </c>
      <c r="AA142" s="42">
        <v>14</v>
      </c>
      <c r="AB142" s="40">
        <v>15</v>
      </c>
      <c r="AC142" s="40">
        <v>13</v>
      </c>
      <c r="AD142" s="40">
        <v>16</v>
      </c>
      <c r="AE142" s="40">
        <v>11</v>
      </c>
      <c r="AF142" s="40">
        <v>11</v>
      </c>
      <c r="AG142" s="45"/>
    </row>
    <row r="143" spans="1:33" x14ac:dyDescent="0.25">
      <c r="A143" s="122">
        <v>0.25</v>
      </c>
      <c r="B143" s="123"/>
      <c r="C143" s="49">
        <v>14</v>
      </c>
      <c r="D143" s="40">
        <v>15</v>
      </c>
      <c r="E143" s="40">
        <v>20</v>
      </c>
      <c r="F143" s="40">
        <v>18</v>
      </c>
      <c r="G143" s="40">
        <v>19</v>
      </c>
      <c r="H143" s="40">
        <v>18</v>
      </c>
      <c r="I143" s="40">
        <v>18</v>
      </c>
      <c r="J143" s="40">
        <v>13</v>
      </c>
      <c r="K143" s="40">
        <v>16</v>
      </c>
      <c r="L143" s="40">
        <v>20</v>
      </c>
      <c r="M143" s="40">
        <v>17</v>
      </c>
      <c r="N143" s="40">
        <v>15</v>
      </c>
      <c r="O143" s="40">
        <v>13</v>
      </c>
      <c r="P143" s="40">
        <v>14</v>
      </c>
      <c r="Q143" s="40">
        <v>13</v>
      </c>
      <c r="R143" s="40">
        <v>13</v>
      </c>
      <c r="S143" s="40">
        <v>11</v>
      </c>
      <c r="T143" s="40">
        <v>14</v>
      </c>
      <c r="U143" s="40">
        <v>13</v>
      </c>
      <c r="V143" s="40">
        <v>11</v>
      </c>
      <c r="W143" s="40">
        <v>15</v>
      </c>
      <c r="X143" s="40">
        <v>16</v>
      </c>
      <c r="Y143" s="42">
        <v>16</v>
      </c>
      <c r="Z143" s="40">
        <v>16</v>
      </c>
      <c r="AA143" s="42">
        <v>15</v>
      </c>
      <c r="AB143" s="40">
        <v>16</v>
      </c>
      <c r="AC143" s="40">
        <v>14</v>
      </c>
      <c r="AD143" s="40">
        <v>16</v>
      </c>
      <c r="AE143" s="40">
        <v>11</v>
      </c>
      <c r="AF143" s="40">
        <v>11</v>
      </c>
      <c r="AG143" s="45"/>
    </row>
    <row r="144" spans="1:33" x14ac:dyDescent="0.25">
      <c r="A144" s="122">
        <v>0.29166666666666669</v>
      </c>
      <c r="B144" s="123"/>
      <c r="C144" s="49">
        <v>16</v>
      </c>
      <c r="D144" s="40">
        <v>19</v>
      </c>
      <c r="E144" s="40">
        <v>22</v>
      </c>
      <c r="F144" s="40">
        <v>21</v>
      </c>
      <c r="G144" s="40">
        <v>21</v>
      </c>
      <c r="H144" s="40">
        <v>20</v>
      </c>
      <c r="I144" s="40">
        <v>19</v>
      </c>
      <c r="J144" s="40">
        <v>15</v>
      </c>
      <c r="K144" s="40">
        <v>18</v>
      </c>
      <c r="L144" s="40">
        <v>21</v>
      </c>
      <c r="M144" s="40">
        <v>18</v>
      </c>
      <c r="N144" s="40">
        <v>16</v>
      </c>
      <c r="O144" s="40">
        <v>13</v>
      </c>
      <c r="P144" s="40">
        <v>14</v>
      </c>
      <c r="Q144" s="40">
        <v>14</v>
      </c>
      <c r="R144" s="40">
        <v>14</v>
      </c>
      <c r="S144" s="40">
        <v>13</v>
      </c>
      <c r="T144" s="40">
        <v>15</v>
      </c>
      <c r="U144" s="40">
        <v>14</v>
      </c>
      <c r="V144" s="40">
        <v>13</v>
      </c>
      <c r="W144" s="40">
        <v>16</v>
      </c>
      <c r="X144" s="40">
        <v>17</v>
      </c>
      <c r="Y144" s="42">
        <v>17</v>
      </c>
      <c r="Z144" s="40">
        <v>17</v>
      </c>
      <c r="AA144" s="40">
        <v>15</v>
      </c>
      <c r="AB144" s="40">
        <v>17</v>
      </c>
      <c r="AC144" s="40">
        <v>15</v>
      </c>
      <c r="AD144" s="40">
        <v>17</v>
      </c>
      <c r="AE144" s="40">
        <v>11</v>
      </c>
      <c r="AF144" s="40">
        <v>12</v>
      </c>
      <c r="AG144" s="45"/>
    </row>
    <row r="145" spans="1:33" x14ac:dyDescent="0.25">
      <c r="A145" s="122">
        <v>0.33333333333333331</v>
      </c>
      <c r="B145" s="123"/>
      <c r="C145" s="49">
        <v>18</v>
      </c>
      <c r="D145" s="40">
        <v>20</v>
      </c>
      <c r="E145" s="40">
        <v>23</v>
      </c>
      <c r="F145" s="40">
        <v>23</v>
      </c>
      <c r="G145" s="40">
        <v>23</v>
      </c>
      <c r="H145" s="40">
        <v>22</v>
      </c>
      <c r="I145" s="40">
        <v>21</v>
      </c>
      <c r="J145" s="40">
        <v>17</v>
      </c>
      <c r="K145" s="40">
        <v>20</v>
      </c>
      <c r="L145" s="40">
        <v>22</v>
      </c>
      <c r="M145" s="40">
        <v>19</v>
      </c>
      <c r="N145" s="40">
        <v>18</v>
      </c>
      <c r="O145" s="40">
        <v>15</v>
      </c>
      <c r="P145" s="40">
        <v>14</v>
      </c>
      <c r="Q145" s="40">
        <v>15</v>
      </c>
      <c r="R145" s="40">
        <v>15</v>
      </c>
      <c r="S145" s="40">
        <v>15</v>
      </c>
      <c r="T145" s="40">
        <v>18</v>
      </c>
      <c r="U145" s="40">
        <v>13</v>
      </c>
      <c r="V145" s="40">
        <v>15</v>
      </c>
      <c r="W145" s="40">
        <v>18</v>
      </c>
      <c r="X145" s="40">
        <v>19</v>
      </c>
      <c r="Y145" s="42">
        <v>18</v>
      </c>
      <c r="Z145" s="40">
        <v>18</v>
      </c>
      <c r="AA145" s="40">
        <v>17</v>
      </c>
      <c r="AB145" s="40">
        <v>17</v>
      </c>
      <c r="AC145" s="40">
        <v>17</v>
      </c>
      <c r="AD145" s="40">
        <v>18</v>
      </c>
      <c r="AE145" s="40">
        <v>12</v>
      </c>
      <c r="AF145" s="40">
        <v>14</v>
      </c>
      <c r="AG145" s="45"/>
    </row>
    <row r="146" spans="1:33" x14ac:dyDescent="0.25">
      <c r="A146" s="122">
        <v>0.375</v>
      </c>
      <c r="B146" s="123"/>
      <c r="C146" s="49">
        <v>20</v>
      </c>
      <c r="D146" s="40">
        <v>22</v>
      </c>
      <c r="E146" s="40">
        <v>25</v>
      </c>
      <c r="F146" s="40">
        <v>25</v>
      </c>
      <c r="G146" s="40">
        <v>25</v>
      </c>
      <c r="H146" s="40">
        <v>24</v>
      </c>
      <c r="I146" s="40">
        <v>22</v>
      </c>
      <c r="J146" s="40">
        <v>20</v>
      </c>
      <c r="K146" s="40">
        <v>22</v>
      </c>
      <c r="L146" s="40">
        <v>25</v>
      </c>
      <c r="M146" s="40">
        <v>21</v>
      </c>
      <c r="N146" s="40">
        <v>19</v>
      </c>
      <c r="O146" s="40">
        <v>16</v>
      </c>
      <c r="P146" s="40">
        <v>14</v>
      </c>
      <c r="Q146" s="40">
        <v>16</v>
      </c>
      <c r="R146" s="40">
        <v>16</v>
      </c>
      <c r="S146" s="40">
        <v>16</v>
      </c>
      <c r="T146" s="40">
        <v>20</v>
      </c>
      <c r="U146" s="40">
        <v>13</v>
      </c>
      <c r="V146" s="40">
        <v>17</v>
      </c>
      <c r="W146" s="40">
        <v>20</v>
      </c>
      <c r="X146" s="40">
        <v>23</v>
      </c>
      <c r="Y146" s="40">
        <v>19</v>
      </c>
      <c r="Z146" s="40">
        <v>19</v>
      </c>
      <c r="AA146" s="40">
        <v>18</v>
      </c>
      <c r="AB146" s="40">
        <v>18</v>
      </c>
      <c r="AC146" s="40">
        <v>19</v>
      </c>
      <c r="AD146" s="40">
        <v>20</v>
      </c>
      <c r="AE146" s="40">
        <v>12</v>
      </c>
      <c r="AF146" s="40">
        <v>15</v>
      </c>
      <c r="AG146" s="45"/>
    </row>
    <row r="147" spans="1:33" x14ac:dyDescent="0.25">
      <c r="A147" s="122">
        <v>0.41666666666666669</v>
      </c>
      <c r="B147" s="123"/>
      <c r="C147" s="49">
        <v>22</v>
      </c>
      <c r="D147" s="40">
        <v>24</v>
      </c>
      <c r="E147" s="40">
        <v>27</v>
      </c>
      <c r="F147" s="40">
        <v>26</v>
      </c>
      <c r="G147" s="40">
        <v>27</v>
      </c>
      <c r="H147" s="40">
        <v>26</v>
      </c>
      <c r="I147" s="40">
        <v>24</v>
      </c>
      <c r="J147" s="40">
        <v>21</v>
      </c>
      <c r="K147" s="40">
        <v>24</v>
      </c>
      <c r="L147" s="40">
        <v>26</v>
      </c>
      <c r="M147" s="40">
        <v>23</v>
      </c>
      <c r="N147" s="40">
        <v>20</v>
      </c>
      <c r="O147" s="40">
        <v>17</v>
      </c>
      <c r="P147" s="40">
        <v>14</v>
      </c>
      <c r="Q147" s="40">
        <v>18</v>
      </c>
      <c r="R147" s="40">
        <v>19</v>
      </c>
      <c r="S147" s="40">
        <v>17</v>
      </c>
      <c r="T147" s="40">
        <v>22</v>
      </c>
      <c r="U147" s="40">
        <v>13</v>
      </c>
      <c r="V147" s="40">
        <v>19</v>
      </c>
      <c r="W147" s="40">
        <v>21</v>
      </c>
      <c r="X147" s="40">
        <v>26</v>
      </c>
      <c r="Y147" s="40">
        <v>21</v>
      </c>
      <c r="Z147" s="40">
        <v>20</v>
      </c>
      <c r="AA147" s="40">
        <v>20</v>
      </c>
      <c r="AB147" s="40">
        <v>18</v>
      </c>
      <c r="AC147" s="40">
        <v>21</v>
      </c>
      <c r="AD147" s="40">
        <v>21</v>
      </c>
      <c r="AE147" s="40">
        <v>12</v>
      </c>
      <c r="AF147" s="40">
        <v>16</v>
      </c>
      <c r="AG147" s="45"/>
    </row>
    <row r="148" spans="1:33" x14ac:dyDescent="0.25">
      <c r="A148" s="122">
        <v>0.45833333333333331</v>
      </c>
      <c r="B148" s="123"/>
      <c r="C148" s="49">
        <v>23</v>
      </c>
      <c r="D148" s="40">
        <v>25</v>
      </c>
      <c r="E148" s="40">
        <v>28</v>
      </c>
      <c r="F148" s="40">
        <v>27</v>
      </c>
      <c r="G148" s="40">
        <v>28</v>
      </c>
      <c r="H148" s="40">
        <v>27</v>
      </c>
      <c r="I148" s="40">
        <v>25</v>
      </c>
      <c r="J148" s="40">
        <v>22</v>
      </c>
      <c r="K148" s="40">
        <v>25</v>
      </c>
      <c r="L148" s="40">
        <v>26</v>
      </c>
      <c r="M148" s="40">
        <v>24</v>
      </c>
      <c r="N148" s="40">
        <v>21</v>
      </c>
      <c r="O148" s="40">
        <v>19</v>
      </c>
      <c r="P148" s="40">
        <v>15</v>
      </c>
      <c r="Q148" s="40">
        <v>18</v>
      </c>
      <c r="R148" s="40">
        <v>20</v>
      </c>
      <c r="S148" s="40">
        <v>18</v>
      </c>
      <c r="T148" s="40">
        <v>23</v>
      </c>
      <c r="U148" s="40">
        <v>12</v>
      </c>
      <c r="V148" s="40">
        <v>20</v>
      </c>
      <c r="W148" s="40">
        <v>22</v>
      </c>
      <c r="X148" s="40">
        <v>27</v>
      </c>
      <c r="Y148" s="40">
        <v>22</v>
      </c>
      <c r="Z148" s="40">
        <v>21</v>
      </c>
      <c r="AA148" s="40">
        <v>21</v>
      </c>
      <c r="AB148" s="40">
        <v>18</v>
      </c>
      <c r="AC148" s="40">
        <v>22</v>
      </c>
      <c r="AD148" s="40">
        <v>21</v>
      </c>
      <c r="AE148" s="40">
        <v>13</v>
      </c>
      <c r="AF148" s="40">
        <v>18</v>
      </c>
      <c r="AG148" s="45"/>
    </row>
    <row r="149" spans="1:33" x14ac:dyDescent="0.25">
      <c r="A149" s="122">
        <v>0.5</v>
      </c>
      <c r="B149" s="123"/>
      <c r="C149" s="49">
        <v>24</v>
      </c>
      <c r="D149" s="40">
        <v>26</v>
      </c>
      <c r="E149" s="40">
        <v>29</v>
      </c>
      <c r="F149" s="40">
        <v>28</v>
      </c>
      <c r="G149" s="40">
        <v>29</v>
      </c>
      <c r="H149" s="40">
        <v>28</v>
      </c>
      <c r="I149" s="40">
        <v>25</v>
      </c>
      <c r="J149" s="40">
        <v>23</v>
      </c>
      <c r="K149" s="40">
        <v>27</v>
      </c>
      <c r="L149" s="40">
        <v>26</v>
      </c>
      <c r="M149" s="40">
        <v>25</v>
      </c>
      <c r="N149" s="40">
        <v>21</v>
      </c>
      <c r="O149" s="40">
        <v>21</v>
      </c>
      <c r="P149" s="40">
        <v>15</v>
      </c>
      <c r="Q149" s="40">
        <v>19</v>
      </c>
      <c r="R149" s="40">
        <v>21</v>
      </c>
      <c r="S149" s="40">
        <v>19</v>
      </c>
      <c r="T149" s="40">
        <v>23</v>
      </c>
      <c r="U149" s="40">
        <v>12</v>
      </c>
      <c r="V149" s="40">
        <v>20</v>
      </c>
      <c r="W149" s="40">
        <v>22</v>
      </c>
      <c r="X149" s="40">
        <v>28</v>
      </c>
      <c r="Y149" s="40">
        <v>22</v>
      </c>
      <c r="Z149" s="40">
        <v>22</v>
      </c>
      <c r="AA149" s="40">
        <v>22</v>
      </c>
      <c r="AB149" s="40">
        <v>18</v>
      </c>
      <c r="AC149" s="40">
        <v>23</v>
      </c>
      <c r="AD149" s="40">
        <v>21</v>
      </c>
      <c r="AE149" s="40">
        <v>13</v>
      </c>
      <c r="AF149" s="40">
        <v>19</v>
      </c>
      <c r="AG149" s="45"/>
    </row>
    <row r="150" spans="1:33" x14ac:dyDescent="0.25">
      <c r="A150" s="122">
        <v>0.54166666666666663</v>
      </c>
      <c r="B150" s="123"/>
      <c r="C150" s="49">
        <v>25</v>
      </c>
      <c r="D150" s="40">
        <v>27</v>
      </c>
      <c r="E150" s="40">
        <v>29</v>
      </c>
      <c r="F150" s="40">
        <v>29</v>
      </c>
      <c r="G150" s="40">
        <v>30</v>
      </c>
      <c r="H150" s="40">
        <v>29</v>
      </c>
      <c r="I150" s="40">
        <v>26</v>
      </c>
      <c r="J150" s="40">
        <v>24</v>
      </c>
      <c r="K150" s="40">
        <v>28</v>
      </c>
      <c r="L150" s="40">
        <v>26</v>
      </c>
      <c r="M150" s="40">
        <v>26</v>
      </c>
      <c r="N150" s="40">
        <v>22</v>
      </c>
      <c r="O150" s="40">
        <v>22</v>
      </c>
      <c r="P150" s="40">
        <v>15</v>
      </c>
      <c r="Q150" s="40">
        <v>19</v>
      </c>
      <c r="R150" s="40">
        <v>21</v>
      </c>
      <c r="S150" s="40">
        <v>20</v>
      </c>
      <c r="T150" s="40">
        <v>24</v>
      </c>
      <c r="U150" s="40">
        <v>12</v>
      </c>
      <c r="V150" s="40">
        <v>21</v>
      </c>
      <c r="W150" s="40">
        <v>23</v>
      </c>
      <c r="X150" s="40">
        <v>28</v>
      </c>
      <c r="Y150" s="40">
        <v>23</v>
      </c>
      <c r="Z150" s="40">
        <v>23</v>
      </c>
      <c r="AA150" s="40">
        <v>23</v>
      </c>
      <c r="AB150" s="40">
        <v>18</v>
      </c>
      <c r="AC150" s="40">
        <v>24</v>
      </c>
      <c r="AD150" s="40">
        <v>21</v>
      </c>
      <c r="AE150" s="40">
        <v>14</v>
      </c>
      <c r="AF150" s="40">
        <v>19</v>
      </c>
      <c r="AG150" s="45"/>
    </row>
    <row r="151" spans="1:33" x14ac:dyDescent="0.25">
      <c r="A151" s="122">
        <v>0.58333333333333337</v>
      </c>
      <c r="B151" s="123"/>
      <c r="C151" s="49">
        <v>25</v>
      </c>
      <c r="D151" s="40">
        <v>27</v>
      </c>
      <c r="E151" s="40">
        <v>29</v>
      </c>
      <c r="F151" s="40">
        <v>29</v>
      </c>
      <c r="G151" s="40">
        <v>30</v>
      </c>
      <c r="H151" s="40">
        <v>29</v>
      </c>
      <c r="I151" s="40">
        <v>26</v>
      </c>
      <c r="J151" s="40">
        <v>25</v>
      </c>
      <c r="K151" s="40">
        <v>28</v>
      </c>
      <c r="L151" s="40">
        <v>24</v>
      </c>
      <c r="M151" s="40">
        <v>26</v>
      </c>
      <c r="N151" s="40">
        <v>22</v>
      </c>
      <c r="O151" s="40">
        <v>22</v>
      </c>
      <c r="P151" s="40">
        <v>16</v>
      </c>
      <c r="Q151" s="40">
        <v>19</v>
      </c>
      <c r="R151" s="40">
        <v>21</v>
      </c>
      <c r="S151" s="40">
        <v>21</v>
      </c>
      <c r="T151" s="40">
        <v>22</v>
      </c>
      <c r="U151" s="40">
        <v>14</v>
      </c>
      <c r="V151" s="40">
        <v>21</v>
      </c>
      <c r="W151" s="40">
        <v>24</v>
      </c>
      <c r="X151" s="40">
        <v>28</v>
      </c>
      <c r="Y151" s="40">
        <v>23</v>
      </c>
      <c r="Z151" s="40">
        <v>23</v>
      </c>
      <c r="AA151" s="40">
        <v>23</v>
      </c>
      <c r="AB151" s="40">
        <v>19</v>
      </c>
      <c r="AC151" s="40">
        <v>24</v>
      </c>
      <c r="AD151" s="40">
        <v>20</v>
      </c>
      <c r="AE151" s="40">
        <v>14</v>
      </c>
      <c r="AF151" s="40">
        <v>20</v>
      </c>
      <c r="AG151" s="45"/>
    </row>
    <row r="152" spans="1:33" x14ac:dyDescent="0.25">
      <c r="A152" s="122">
        <v>0.625</v>
      </c>
      <c r="B152" s="123"/>
      <c r="C152" s="49">
        <v>26</v>
      </c>
      <c r="D152" s="40">
        <v>27</v>
      </c>
      <c r="E152" s="40">
        <v>29</v>
      </c>
      <c r="F152" s="40">
        <v>29</v>
      </c>
      <c r="G152" s="40">
        <v>30</v>
      </c>
      <c r="H152" s="40">
        <v>29</v>
      </c>
      <c r="I152" s="40">
        <v>26</v>
      </c>
      <c r="J152" s="40">
        <v>25</v>
      </c>
      <c r="K152" s="40">
        <v>28</v>
      </c>
      <c r="L152" s="40">
        <v>23</v>
      </c>
      <c r="M152" s="40">
        <v>26</v>
      </c>
      <c r="N152" s="40">
        <v>22</v>
      </c>
      <c r="O152" s="40">
        <v>21</v>
      </c>
      <c r="P152" s="40">
        <v>18</v>
      </c>
      <c r="Q152" s="40">
        <v>18</v>
      </c>
      <c r="R152" s="40">
        <v>21</v>
      </c>
      <c r="S152" s="40">
        <v>21</v>
      </c>
      <c r="T152" s="40">
        <v>21</v>
      </c>
      <c r="U152" s="40">
        <v>16</v>
      </c>
      <c r="V152" s="40">
        <v>22</v>
      </c>
      <c r="W152" s="40">
        <v>24</v>
      </c>
      <c r="X152" s="40">
        <v>27</v>
      </c>
      <c r="Y152" s="40">
        <v>23</v>
      </c>
      <c r="Z152" s="40">
        <v>23</v>
      </c>
      <c r="AA152" s="40">
        <v>24</v>
      </c>
      <c r="AB152" s="40">
        <v>20</v>
      </c>
      <c r="AC152" s="40">
        <v>24</v>
      </c>
      <c r="AD152" s="40">
        <v>19</v>
      </c>
      <c r="AE152" s="40">
        <v>13</v>
      </c>
      <c r="AF152" s="40">
        <v>21</v>
      </c>
      <c r="AG152" s="45"/>
    </row>
    <row r="153" spans="1:33" x14ac:dyDescent="0.25">
      <c r="A153" s="122">
        <v>0.66666666666666696</v>
      </c>
      <c r="B153" s="123"/>
      <c r="C153" s="49">
        <v>26</v>
      </c>
      <c r="D153" s="40">
        <v>27</v>
      </c>
      <c r="E153" s="40">
        <v>29</v>
      </c>
      <c r="F153" s="40">
        <v>30</v>
      </c>
      <c r="G153" s="40">
        <v>31</v>
      </c>
      <c r="H153" s="40">
        <v>29</v>
      </c>
      <c r="I153" s="40">
        <v>26</v>
      </c>
      <c r="J153" s="40">
        <v>26</v>
      </c>
      <c r="K153" s="40">
        <v>29</v>
      </c>
      <c r="L153" s="40">
        <v>22</v>
      </c>
      <c r="M153" s="40">
        <v>25</v>
      </c>
      <c r="N153" s="40">
        <v>21</v>
      </c>
      <c r="O153" s="40">
        <v>21</v>
      </c>
      <c r="P153" s="40">
        <v>19</v>
      </c>
      <c r="Q153" s="40">
        <v>18</v>
      </c>
      <c r="R153" s="40">
        <v>21</v>
      </c>
      <c r="S153" s="40">
        <v>22</v>
      </c>
      <c r="T153" s="40">
        <v>19</v>
      </c>
      <c r="U153" s="40">
        <v>18</v>
      </c>
      <c r="V153" s="40">
        <v>22</v>
      </c>
      <c r="W153" s="40">
        <v>25</v>
      </c>
      <c r="X153" s="40">
        <v>27</v>
      </c>
      <c r="Y153" s="40">
        <v>24</v>
      </c>
      <c r="Z153" s="40">
        <v>24</v>
      </c>
      <c r="AA153" s="40">
        <v>24</v>
      </c>
      <c r="AB153" s="40">
        <v>20</v>
      </c>
      <c r="AC153" s="40">
        <v>25</v>
      </c>
      <c r="AD153" s="40">
        <v>19</v>
      </c>
      <c r="AE153" s="40">
        <v>13</v>
      </c>
      <c r="AF153" s="40">
        <v>21</v>
      </c>
      <c r="AG153" s="45"/>
    </row>
    <row r="154" spans="1:33" x14ac:dyDescent="0.25">
      <c r="A154" s="122">
        <v>0.70833333333333337</v>
      </c>
      <c r="B154" s="123"/>
      <c r="C154" s="49">
        <v>25</v>
      </c>
      <c r="D154" s="40">
        <v>25</v>
      </c>
      <c r="E154" s="40">
        <v>28</v>
      </c>
      <c r="F154" s="40">
        <v>29</v>
      </c>
      <c r="G154" s="40">
        <v>30</v>
      </c>
      <c r="H154" s="40">
        <v>28</v>
      </c>
      <c r="I154" s="40">
        <v>25</v>
      </c>
      <c r="J154" s="40">
        <v>25</v>
      </c>
      <c r="K154" s="40">
        <v>28</v>
      </c>
      <c r="L154" s="40">
        <v>22</v>
      </c>
      <c r="M154" s="40">
        <v>24</v>
      </c>
      <c r="N154" s="40">
        <v>20</v>
      </c>
      <c r="O154" s="40">
        <v>20</v>
      </c>
      <c r="P154" s="40">
        <v>19</v>
      </c>
      <c r="Q154" s="40">
        <v>18</v>
      </c>
      <c r="R154" s="40">
        <v>21</v>
      </c>
      <c r="S154" s="40">
        <v>22</v>
      </c>
      <c r="T154" s="40">
        <v>18</v>
      </c>
      <c r="U154" s="40">
        <v>18</v>
      </c>
      <c r="V154" s="40">
        <v>21</v>
      </c>
      <c r="W154" s="40">
        <v>24</v>
      </c>
      <c r="X154" s="40">
        <v>26</v>
      </c>
      <c r="Y154" s="40">
        <v>24</v>
      </c>
      <c r="Z154" s="40">
        <v>23</v>
      </c>
      <c r="AA154" s="40">
        <v>23</v>
      </c>
      <c r="AB154" s="40">
        <v>21</v>
      </c>
      <c r="AC154" s="40">
        <v>24</v>
      </c>
      <c r="AD154" s="40">
        <v>18</v>
      </c>
      <c r="AE154" s="40">
        <v>13</v>
      </c>
      <c r="AF154" s="40">
        <v>21</v>
      </c>
      <c r="AG154" s="45"/>
    </row>
    <row r="155" spans="1:33" x14ac:dyDescent="0.25">
      <c r="A155" s="122">
        <v>0.75</v>
      </c>
      <c r="B155" s="123"/>
      <c r="C155" s="49">
        <v>24</v>
      </c>
      <c r="D155" s="40">
        <v>26</v>
      </c>
      <c r="E155" s="40">
        <v>28</v>
      </c>
      <c r="F155" s="40">
        <v>28</v>
      </c>
      <c r="G155" s="40">
        <v>29</v>
      </c>
      <c r="H155" s="40">
        <v>27</v>
      </c>
      <c r="I155" s="40">
        <v>24</v>
      </c>
      <c r="J155" s="40">
        <v>25</v>
      </c>
      <c r="K155" s="40">
        <v>28</v>
      </c>
      <c r="L155" s="40">
        <v>22</v>
      </c>
      <c r="M155" s="40">
        <v>24</v>
      </c>
      <c r="N155" s="40">
        <v>19</v>
      </c>
      <c r="O155" s="40">
        <v>19</v>
      </c>
      <c r="P155" s="40">
        <v>19</v>
      </c>
      <c r="Q155" s="40">
        <v>17</v>
      </c>
      <c r="R155" s="40">
        <v>20</v>
      </c>
      <c r="S155" s="40">
        <v>22</v>
      </c>
      <c r="T155" s="40">
        <v>17</v>
      </c>
      <c r="U155" s="40">
        <v>18</v>
      </c>
      <c r="V155" s="40">
        <v>21</v>
      </c>
      <c r="W155" s="40">
        <v>24</v>
      </c>
      <c r="X155" s="40">
        <v>25</v>
      </c>
      <c r="Y155" s="40">
        <v>23</v>
      </c>
      <c r="Z155" s="40">
        <v>22</v>
      </c>
      <c r="AA155" s="40">
        <v>22</v>
      </c>
      <c r="AB155" s="40">
        <v>21</v>
      </c>
      <c r="AC155" s="40">
        <v>23</v>
      </c>
      <c r="AD155" s="40">
        <v>17</v>
      </c>
      <c r="AE155" s="40">
        <v>13</v>
      </c>
      <c r="AF155" s="40">
        <v>20</v>
      </c>
      <c r="AG155" s="45"/>
    </row>
    <row r="156" spans="1:33" x14ac:dyDescent="0.25">
      <c r="A156" s="122">
        <v>0.79166666666666696</v>
      </c>
      <c r="B156" s="123"/>
      <c r="C156" s="49">
        <v>23</v>
      </c>
      <c r="D156" s="40">
        <v>26</v>
      </c>
      <c r="E156" s="40">
        <v>27</v>
      </c>
      <c r="F156" s="40">
        <v>27</v>
      </c>
      <c r="G156" s="40">
        <v>28</v>
      </c>
      <c r="H156" s="40">
        <v>26</v>
      </c>
      <c r="I156" s="40">
        <v>23</v>
      </c>
      <c r="J156" s="40">
        <v>24</v>
      </c>
      <c r="K156" s="40">
        <v>27</v>
      </c>
      <c r="L156" s="40">
        <v>22</v>
      </c>
      <c r="M156" s="40">
        <v>23</v>
      </c>
      <c r="N156" s="40">
        <v>18</v>
      </c>
      <c r="O156" s="40">
        <v>18</v>
      </c>
      <c r="P156" s="40">
        <v>19</v>
      </c>
      <c r="Q156" s="40">
        <v>16</v>
      </c>
      <c r="R156" s="40">
        <v>20</v>
      </c>
      <c r="S156" s="40">
        <v>21</v>
      </c>
      <c r="T156" s="40">
        <v>16</v>
      </c>
      <c r="U156" s="40">
        <v>18</v>
      </c>
      <c r="V156" s="40">
        <v>20</v>
      </c>
      <c r="W156" s="40">
        <v>23</v>
      </c>
      <c r="X156" s="40">
        <v>24</v>
      </c>
      <c r="Y156" s="40">
        <v>23</v>
      </c>
      <c r="Z156" s="40">
        <v>21</v>
      </c>
      <c r="AA156" s="40">
        <v>22</v>
      </c>
      <c r="AB156" s="40">
        <v>22</v>
      </c>
      <c r="AC156" s="40">
        <v>22</v>
      </c>
      <c r="AD156" s="40">
        <v>16</v>
      </c>
      <c r="AE156" s="40">
        <v>13</v>
      </c>
      <c r="AF156" s="40">
        <v>20</v>
      </c>
      <c r="AG156" s="45"/>
    </row>
    <row r="157" spans="1:33" x14ac:dyDescent="0.25">
      <c r="A157" s="122">
        <v>0.83333333333333337</v>
      </c>
      <c r="B157" s="123"/>
      <c r="C157" s="49">
        <v>20</v>
      </c>
      <c r="D157" s="40">
        <v>24</v>
      </c>
      <c r="E157" s="40">
        <v>24</v>
      </c>
      <c r="F157" s="40">
        <v>25</v>
      </c>
      <c r="G157" s="40">
        <v>25</v>
      </c>
      <c r="H157" s="40">
        <v>24</v>
      </c>
      <c r="I157" s="40">
        <v>20</v>
      </c>
      <c r="J157" s="40">
        <v>20</v>
      </c>
      <c r="K157" s="40">
        <v>25</v>
      </c>
      <c r="L157" s="40">
        <v>21</v>
      </c>
      <c r="M157" s="40">
        <v>20</v>
      </c>
      <c r="N157" s="40">
        <v>17</v>
      </c>
      <c r="O157" s="40">
        <v>17</v>
      </c>
      <c r="P157" s="40">
        <v>17</v>
      </c>
      <c r="Q157" s="40">
        <v>15</v>
      </c>
      <c r="R157" s="40">
        <v>18</v>
      </c>
      <c r="S157" s="40">
        <v>19</v>
      </c>
      <c r="T157" s="40">
        <v>15</v>
      </c>
      <c r="U157" s="40">
        <v>16</v>
      </c>
      <c r="V157" s="40">
        <v>18</v>
      </c>
      <c r="W157" s="40">
        <v>21</v>
      </c>
      <c r="X157" s="40">
        <v>23</v>
      </c>
      <c r="Y157" s="40">
        <v>21</v>
      </c>
      <c r="Z157" s="40">
        <v>20</v>
      </c>
      <c r="AA157" s="40">
        <v>20</v>
      </c>
      <c r="AB157" s="40">
        <v>19</v>
      </c>
      <c r="AC157" s="40">
        <v>21</v>
      </c>
      <c r="AD157" s="40">
        <v>14</v>
      </c>
      <c r="AE157" s="40">
        <v>11</v>
      </c>
      <c r="AF157" s="40">
        <v>18</v>
      </c>
      <c r="AG157" s="45"/>
    </row>
    <row r="158" spans="1:33" x14ac:dyDescent="0.25">
      <c r="A158" s="122">
        <v>0.875</v>
      </c>
      <c r="B158" s="123"/>
      <c r="C158" s="49">
        <v>17</v>
      </c>
      <c r="D158" s="40">
        <v>20</v>
      </c>
      <c r="E158" s="40">
        <v>21</v>
      </c>
      <c r="F158" s="40">
        <v>21</v>
      </c>
      <c r="G158" s="40">
        <v>22</v>
      </c>
      <c r="H158" s="40">
        <v>22</v>
      </c>
      <c r="I158" s="40">
        <v>18</v>
      </c>
      <c r="J158" s="40">
        <v>19</v>
      </c>
      <c r="K158" s="40">
        <v>23</v>
      </c>
      <c r="L158" s="40">
        <v>20</v>
      </c>
      <c r="M158" s="40">
        <v>18</v>
      </c>
      <c r="N158" s="40">
        <v>16</v>
      </c>
      <c r="O158" s="40">
        <v>16</v>
      </c>
      <c r="P158" s="40">
        <v>16</v>
      </c>
      <c r="Q158" s="40">
        <v>14</v>
      </c>
      <c r="R158" s="40">
        <v>16</v>
      </c>
      <c r="S158" s="40">
        <v>17</v>
      </c>
      <c r="T158" s="40">
        <v>15</v>
      </c>
      <c r="U158" s="40">
        <v>14</v>
      </c>
      <c r="V158" s="40">
        <v>16</v>
      </c>
      <c r="W158" s="40">
        <v>19</v>
      </c>
      <c r="X158" s="40">
        <v>21</v>
      </c>
      <c r="Y158" s="40">
        <v>18</v>
      </c>
      <c r="Z158" s="40">
        <v>19</v>
      </c>
      <c r="AA158" s="40">
        <v>18</v>
      </c>
      <c r="AB158" s="40">
        <v>16</v>
      </c>
      <c r="AC158" s="40">
        <v>20</v>
      </c>
      <c r="AD158" s="40">
        <v>13</v>
      </c>
      <c r="AE158" s="40">
        <v>11</v>
      </c>
      <c r="AF158" s="40">
        <v>15</v>
      </c>
      <c r="AG158" s="45"/>
    </row>
    <row r="159" spans="1:33" x14ac:dyDescent="0.25">
      <c r="A159" s="122">
        <v>0.91666666666666663</v>
      </c>
      <c r="B159" s="123"/>
      <c r="C159" s="49">
        <v>15</v>
      </c>
      <c r="D159" s="40">
        <v>14</v>
      </c>
      <c r="E159" s="40">
        <v>18</v>
      </c>
      <c r="F159" s="40">
        <v>19</v>
      </c>
      <c r="G159" s="40">
        <v>20</v>
      </c>
      <c r="H159" s="40">
        <v>20</v>
      </c>
      <c r="I159" s="40">
        <v>15</v>
      </c>
      <c r="J159" s="40">
        <v>17</v>
      </c>
      <c r="K159" s="40">
        <v>22</v>
      </c>
      <c r="L159" s="40">
        <v>17</v>
      </c>
      <c r="M159" s="40">
        <v>16</v>
      </c>
      <c r="N159" s="40">
        <v>16</v>
      </c>
      <c r="O159" s="40">
        <v>15</v>
      </c>
      <c r="P159" s="40">
        <v>12</v>
      </c>
      <c r="Q159" s="40">
        <v>13</v>
      </c>
      <c r="R159" s="40">
        <v>14</v>
      </c>
      <c r="S159" s="40">
        <v>15</v>
      </c>
      <c r="T159" s="40">
        <v>14</v>
      </c>
      <c r="U159" s="40">
        <v>10</v>
      </c>
      <c r="V159" s="40">
        <v>13</v>
      </c>
      <c r="W159" s="40">
        <v>18</v>
      </c>
      <c r="X159" s="40">
        <v>20</v>
      </c>
      <c r="Y159" s="40">
        <v>16</v>
      </c>
      <c r="Z159" s="40">
        <v>18</v>
      </c>
      <c r="AA159" s="40">
        <v>17</v>
      </c>
      <c r="AB159" s="40">
        <v>12</v>
      </c>
      <c r="AC159" s="40">
        <v>18</v>
      </c>
      <c r="AD159" s="40">
        <v>12</v>
      </c>
      <c r="AE159" s="40">
        <v>11</v>
      </c>
      <c r="AF159" s="40">
        <v>11</v>
      </c>
      <c r="AG159" s="45"/>
    </row>
    <row r="160" spans="1:33" x14ac:dyDescent="0.25">
      <c r="A160" s="122">
        <v>0.95833333333333337</v>
      </c>
      <c r="B160" s="123"/>
      <c r="C160" s="49">
        <v>14</v>
      </c>
      <c r="D160" s="40">
        <v>14</v>
      </c>
      <c r="E160" s="40">
        <v>16</v>
      </c>
      <c r="F160" s="40">
        <v>18</v>
      </c>
      <c r="G160" s="40">
        <v>19</v>
      </c>
      <c r="H160" s="40">
        <v>19</v>
      </c>
      <c r="I160" s="40">
        <v>14</v>
      </c>
      <c r="J160" s="40">
        <v>17</v>
      </c>
      <c r="K160" s="40">
        <v>20</v>
      </c>
      <c r="L160" s="40">
        <v>16</v>
      </c>
      <c r="M160" s="40">
        <v>15</v>
      </c>
      <c r="N160" s="40">
        <v>15</v>
      </c>
      <c r="O160" s="40">
        <v>15</v>
      </c>
      <c r="P160" s="40">
        <v>12</v>
      </c>
      <c r="Q160" s="40">
        <v>13</v>
      </c>
      <c r="R160" s="40">
        <v>13</v>
      </c>
      <c r="S160" s="40">
        <v>14</v>
      </c>
      <c r="T160" s="40">
        <v>13</v>
      </c>
      <c r="U160" s="40">
        <v>9</v>
      </c>
      <c r="V160" s="40">
        <v>13</v>
      </c>
      <c r="W160" s="40">
        <v>17</v>
      </c>
      <c r="X160" s="40">
        <v>18</v>
      </c>
      <c r="Y160" s="40">
        <v>15</v>
      </c>
      <c r="Z160" s="40">
        <v>17</v>
      </c>
      <c r="AA160" s="40">
        <v>16</v>
      </c>
      <c r="AB160" s="40">
        <v>12</v>
      </c>
      <c r="AC160" s="40">
        <v>18</v>
      </c>
      <c r="AD160" s="40">
        <v>11</v>
      </c>
      <c r="AE160" s="40">
        <v>11</v>
      </c>
      <c r="AF160" s="40">
        <v>11</v>
      </c>
      <c r="AG160" s="45"/>
    </row>
    <row r="161" spans="1:33" ht="15.75" thickBot="1" x14ac:dyDescent="0.3">
      <c r="A161" s="124">
        <v>0</v>
      </c>
      <c r="B161" s="125"/>
      <c r="C161" s="51">
        <v>13</v>
      </c>
      <c r="D161" s="52">
        <v>15</v>
      </c>
      <c r="E161" s="52">
        <v>15</v>
      </c>
      <c r="F161" s="52">
        <v>17</v>
      </c>
      <c r="G161" s="52">
        <v>19</v>
      </c>
      <c r="H161" s="52">
        <v>18</v>
      </c>
      <c r="I161" s="52">
        <v>13</v>
      </c>
      <c r="J161" s="52">
        <v>16</v>
      </c>
      <c r="K161" s="52">
        <v>18</v>
      </c>
      <c r="L161" s="52">
        <v>15</v>
      </c>
      <c r="M161" s="52">
        <v>14</v>
      </c>
      <c r="N161" s="52">
        <v>14</v>
      </c>
      <c r="O161" s="52">
        <v>14</v>
      </c>
      <c r="P161" s="52">
        <v>12</v>
      </c>
      <c r="Q161" s="52">
        <v>12</v>
      </c>
      <c r="R161" s="52">
        <v>12</v>
      </c>
      <c r="S161" s="52">
        <v>12</v>
      </c>
      <c r="T161" s="52">
        <v>13</v>
      </c>
      <c r="U161" s="52">
        <v>8</v>
      </c>
      <c r="V161" s="52">
        <v>12</v>
      </c>
      <c r="W161" s="52">
        <v>15</v>
      </c>
      <c r="X161" s="52">
        <v>16</v>
      </c>
      <c r="Y161" s="52">
        <v>15</v>
      </c>
      <c r="Z161" s="52">
        <v>16</v>
      </c>
      <c r="AA161" s="52">
        <v>15</v>
      </c>
      <c r="AB161" s="52">
        <v>13</v>
      </c>
      <c r="AC161" s="52">
        <v>18</v>
      </c>
      <c r="AD161" s="52">
        <v>11</v>
      </c>
      <c r="AE161" s="52">
        <v>11</v>
      </c>
      <c r="AF161" s="52">
        <v>12</v>
      </c>
      <c r="AG161" s="53"/>
    </row>
    <row r="162" spans="1:33" ht="52.5" customHeight="1" thickBot="1" x14ac:dyDescent="0.3">
      <c r="A162" s="126" t="s">
        <v>25</v>
      </c>
      <c r="B162" s="127"/>
      <c r="C162" s="55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7"/>
    </row>
  </sheetData>
  <mergeCells count="168">
    <mergeCell ref="A1:B1"/>
    <mergeCell ref="C1:AG1"/>
    <mergeCell ref="A2:B2"/>
    <mergeCell ref="A3:B3"/>
    <mergeCell ref="A4:B4"/>
    <mergeCell ref="A5:B5"/>
    <mergeCell ref="A27:B27"/>
    <mergeCell ref="A54:B54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C28:AG28"/>
    <mergeCell ref="A29:B29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8:B28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55:B55"/>
    <mergeCell ref="C55:AG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C82:AG82"/>
    <mergeCell ref="A83:B83"/>
    <mergeCell ref="A72:B72"/>
    <mergeCell ref="A73:B73"/>
    <mergeCell ref="A74:B74"/>
    <mergeCell ref="A75:B75"/>
    <mergeCell ref="A76:B76"/>
    <mergeCell ref="A77:B77"/>
    <mergeCell ref="A81:B8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2:B82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109:B109"/>
    <mergeCell ref="C109:AG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08:B108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32:B132"/>
    <mergeCell ref="A133:B133"/>
    <mergeCell ref="A134:B134"/>
    <mergeCell ref="A136:B136"/>
    <mergeCell ref="C136:AG136"/>
    <mergeCell ref="A137:B137"/>
    <mergeCell ref="A126:B126"/>
    <mergeCell ref="A127:B127"/>
    <mergeCell ref="A128:B128"/>
    <mergeCell ref="A129:B129"/>
    <mergeCell ref="A130:B130"/>
    <mergeCell ref="A131:B131"/>
    <mergeCell ref="A135:B13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56:B156"/>
    <mergeCell ref="A157:B157"/>
    <mergeCell ref="A158:B158"/>
    <mergeCell ref="A159:B159"/>
    <mergeCell ref="A160:B160"/>
    <mergeCell ref="A161:B161"/>
    <mergeCell ref="A162:B162"/>
    <mergeCell ref="A150:B150"/>
    <mergeCell ref="A151:B151"/>
    <mergeCell ref="A152:B152"/>
    <mergeCell ref="A153:B153"/>
    <mergeCell ref="A154:B154"/>
    <mergeCell ref="A155:B155"/>
  </mergeCells>
  <conditionalFormatting sqref="C2:AG2">
    <cfRule type="expression" dxfId="0" priority="1">
      <formula>C2=$AI2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Энергопотребление СК</vt:lpstr>
      <vt:lpstr>Самара_архив_погоды_2014</vt:lpstr>
      <vt:lpstr>'Энергопотребление СК'!Область_печати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2015-02-18T09:48:08Z</dcterms:modified>
</cp:coreProperties>
</file>