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9320" windowHeight="11820"/>
  </bookViews>
  <sheets>
    <sheet name="Лист1" sheetId="1" r:id="rId1"/>
  </sheets>
  <definedNames>
    <definedName name="_xlnm._FilterDatabase" localSheetId="0" hidden="1">Лист1!$B$3:$G$36</definedName>
  </definedNames>
  <calcPr calcId="124519"/>
</workbook>
</file>

<file path=xl/calcChain.xml><?xml version="1.0" encoding="utf-8"?>
<calcChain xmlns="http://schemas.openxmlformats.org/spreadsheetml/2006/main">
  <c r="Y35" i="1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AA5" s="1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V5" s="1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Q5" s="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L5" s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5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E36"/>
  <c r="AA6" l="1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X36"/>
  <c r="W36"/>
  <c r="S36"/>
  <c r="R36"/>
  <c r="N36"/>
  <c r="M36"/>
  <c r="I36"/>
  <c r="H36"/>
  <c r="AA36" l="1"/>
  <c r="Z36"/>
  <c r="U36"/>
  <c r="Y36"/>
  <c r="Q36"/>
  <c r="T36"/>
  <c r="P36"/>
  <c r="O36"/>
  <c r="V36"/>
  <c r="J36"/>
  <c r="K36"/>
  <c r="L36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C36"/>
  <c r="D36"/>
  <c r="G36" l="1"/>
  <c r="F36"/>
</calcChain>
</file>

<file path=xl/sharedStrings.xml><?xml version="1.0" encoding="utf-8"?>
<sst xmlns="http://schemas.openxmlformats.org/spreadsheetml/2006/main" count="34" uniqueCount="14">
  <si>
    <t>ФИО</t>
  </si>
  <si>
    <t>Дата</t>
  </si>
  <si>
    <t>Заправка, л</t>
  </si>
  <si>
    <t>Пройдено, км</t>
  </si>
  <si>
    <t>Остаток, л</t>
  </si>
  <si>
    <t>км</t>
  </si>
  <si>
    <t>Показания прош. месяца</t>
  </si>
  <si>
    <t>Сумма чека</t>
  </si>
  <si>
    <t>ИТОГО:</t>
  </si>
  <si>
    <t>Иванов И.И.</t>
  </si>
  <si>
    <t>Петров П.П.</t>
  </si>
  <si>
    <t>Сидоров С.С.</t>
  </si>
  <si>
    <t>Белов Б.Б.</t>
  </si>
  <si>
    <t>Краснов К.К.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</si>
</sst>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4" fontId="0" fillId="2" borderId="10" xfId="0" applyNumberFormat="1" applyFont="1" applyFill="1" applyBorder="1" applyAlignment="1">
      <alignment horizontal="center" vertical="center" wrapText="1"/>
    </xf>
    <xf numFmtId="4" fontId="0" fillId="2" borderId="11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tabSelected="1" zoomScale="80" zoomScaleNormal="80" workbookViewId="0">
      <selection activeCell="E5" sqref="E5"/>
    </sheetView>
  </sheetViews>
  <sheetFormatPr defaultRowHeight="15"/>
  <cols>
    <col min="1" max="1" width="6.140625" customWidth="1"/>
    <col min="2" max="2" width="26.5703125" customWidth="1"/>
    <col min="3" max="3" width="11.85546875" bestFit="1" customWidth="1"/>
    <col min="4" max="4" width="10.7109375" customWidth="1"/>
    <col min="5" max="5" width="17.42578125" customWidth="1"/>
    <col min="6" max="6" width="13.28515625" customWidth="1"/>
    <col min="7" max="7" width="13" customWidth="1"/>
    <col min="8" max="8" width="11.85546875" bestFit="1" customWidth="1"/>
    <col min="9" max="9" width="9.28515625" bestFit="1" customWidth="1"/>
    <col min="10" max="10" width="10.5703125" bestFit="1" customWidth="1"/>
    <col min="11" max="11" width="9.28515625" bestFit="1" customWidth="1"/>
    <col min="12" max="13" width="11.85546875" bestFit="1" customWidth="1"/>
    <col min="14" max="14" width="9.28515625" bestFit="1" customWidth="1"/>
    <col min="15" max="15" width="10.5703125" bestFit="1" customWidth="1"/>
    <col min="16" max="16" width="9.28515625" bestFit="1" customWidth="1"/>
    <col min="17" max="18" width="11.85546875" bestFit="1" customWidth="1"/>
    <col min="19" max="19" width="9.28515625" bestFit="1" customWidth="1"/>
    <col min="20" max="20" width="10.5703125" bestFit="1" customWidth="1"/>
    <col min="21" max="21" width="9.28515625" bestFit="1" customWidth="1"/>
    <col min="22" max="23" width="11.85546875" bestFit="1" customWidth="1"/>
    <col min="24" max="24" width="9.28515625" bestFit="1" customWidth="1"/>
    <col min="25" max="25" width="10.5703125" bestFit="1" customWidth="1"/>
    <col min="26" max="26" width="9.28515625" bestFit="1" customWidth="1"/>
    <col min="27" max="27" width="11.85546875" bestFit="1" customWidth="1"/>
  </cols>
  <sheetData>
    <row r="1" spans="1:27">
      <c r="B1">
        <v>0.13</v>
      </c>
    </row>
    <row r="2" spans="1:27">
      <c r="B2" s="1" t="s">
        <v>0</v>
      </c>
      <c r="C2" s="28" t="s">
        <v>9</v>
      </c>
      <c r="D2" s="29"/>
      <c r="E2" s="29"/>
      <c r="F2" s="29"/>
      <c r="G2" s="30"/>
      <c r="H2" s="28" t="s">
        <v>10</v>
      </c>
      <c r="I2" s="29"/>
      <c r="J2" s="29"/>
      <c r="K2" s="29"/>
      <c r="L2" s="30"/>
      <c r="M2" s="28" t="s">
        <v>11</v>
      </c>
      <c r="N2" s="29"/>
      <c r="O2" s="29"/>
      <c r="P2" s="29"/>
      <c r="Q2" s="30"/>
      <c r="R2" s="28" t="s">
        <v>12</v>
      </c>
      <c r="S2" s="29"/>
      <c r="T2" s="29"/>
      <c r="U2" s="29"/>
      <c r="V2" s="30"/>
      <c r="W2" s="28" t="s">
        <v>13</v>
      </c>
      <c r="X2" s="29"/>
      <c r="Y2" s="29"/>
      <c r="Z2" s="29"/>
      <c r="AA2" s="30"/>
    </row>
    <row r="3" spans="1:27" ht="25.5">
      <c r="B3" s="1" t="s">
        <v>1</v>
      </c>
      <c r="C3" s="1" t="s">
        <v>7</v>
      </c>
      <c r="D3" s="2" t="s">
        <v>2</v>
      </c>
      <c r="E3" s="2" t="s">
        <v>3</v>
      </c>
      <c r="F3" s="2" t="s">
        <v>4</v>
      </c>
      <c r="G3" s="3" t="s">
        <v>5</v>
      </c>
      <c r="H3" s="1" t="s">
        <v>7</v>
      </c>
      <c r="I3" s="2" t="s">
        <v>2</v>
      </c>
      <c r="J3" s="2" t="s">
        <v>3</v>
      </c>
      <c r="K3" s="2" t="s">
        <v>4</v>
      </c>
      <c r="L3" s="3" t="s">
        <v>5</v>
      </c>
      <c r="M3" s="1" t="s">
        <v>7</v>
      </c>
      <c r="N3" s="2" t="s">
        <v>2</v>
      </c>
      <c r="O3" s="2" t="s">
        <v>3</v>
      </c>
      <c r="P3" s="2" t="s">
        <v>4</v>
      </c>
      <c r="Q3" s="3" t="s">
        <v>5</v>
      </c>
      <c r="R3" s="1" t="s">
        <v>7</v>
      </c>
      <c r="S3" s="2" t="s">
        <v>2</v>
      </c>
      <c r="T3" s="2" t="s">
        <v>3</v>
      </c>
      <c r="U3" s="2" t="s">
        <v>4</v>
      </c>
      <c r="V3" s="3" t="s">
        <v>5</v>
      </c>
      <c r="W3" s="1" t="s">
        <v>7</v>
      </c>
      <c r="X3" s="2" t="s">
        <v>2</v>
      </c>
      <c r="Y3" s="2" t="s">
        <v>3</v>
      </c>
      <c r="Z3" s="2" t="s">
        <v>4</v>
      </c>
      <c r="AA3" s="3" t="s">
        <v>5</v>
      </c>
    </row>
    <row r="4" spans="1:27" ht="15.75" thickBot="1">
      <c r="B4" s="4" t="s">
        <v>6</v>
      </c>
      <c r="C4" s="5"/>
      <c r="D4" s="6"/>
      <c r="E4" s="18">
        <v>3235</v>
      </c>
      <c r="F4" s="6">
        <v>28.579999999999988</v>
      </c>
      <c r="G4" s="19">
        <v>83348</v>
      </c>
      <c r="H4" s="5"/>
      <c r="I4" s="6"/>
      <c r="J4" s="18">
        <v>3550</v>
      </c>
      <c r="K4" s="6">
        <v>19.3</v>
      </c>
      <c r="L4" s="19">
        <v>65748</v>
      </c>
      <c r="M4" s="5"/>
      <c r="N4" s="6"/>
      <c r="O4" s="18">
        <v>2986</v>
      </c>
      <c r="P4" s="6">
        <v>31.4</v>
      </c>
      <c r="Q4" s="19">
        <v>70658</v>
      </c>
      <c r="R4" s="5"/>
      <c r="S4" s="6"/>
      <c r="T4" s="18">
        <v>3107</v>
      </c>
      <c r="U4" s="6">
        <v>5.55</v>
      </c>
      <c r="V4" s="19">
        <v>56925</v>
      </c>
      <c r="W4" s="5"/>
      <c r="X4" s="6"/>
      <c r="Y4" s="18">
        <v>3256</v>
      </c>
      <c r="Z4" s="6">
        <v>14.5</v>
      </c>
      <c r="AA4" s="19">
        <v>72005</v>
      </c>
    </row>
    <row r="5" spans="1:27">
      <c r="A5" t="str">
        <f t="shared" ref="A5:A32" si="0">CHOOSE(WEEKDAY(B5,2),"Пн.","Вт.","Ср.","Чт.","Пт.","Сб.","Вс.")</f>
        <v>Вс.</v>
      </c>
      <c r="B5" s="7">
        <v>42036</v>
      </c>
      <c r="C5" s="8"/>
      <c r="D5" s="9"/>
      <c r="E5" s="9" t="str">
        <f>IF(D5="","",120+180*(D5-MIN(D$5:D$35))/(MAX(D$5:D$35)-MIN(D$5:D$35)))</f>
        <v/>
      </c>
      <c r="F5" s="9">
        <f>IF(E5="",F4,F4-($B$1*E5)+D5)</f>
        <v>28.579999999999988</v>
      </c>
      <c r="G5" s="20">
        <f>IF(E5="",G4,G4+E5)</f>
        <v>83348</v>
      </c>
      <c r="H5" s="8"/>
      <c r="I5" s="9"/>
      <c r="J5" s="9" t="str">
        <f>IF(I5="","",120+180*(I5-MIN(I$5:I$35))/(MAX(I$5:I$35)-MIN(I$5:I$35)))</f>
        <v/>
      </c>
      <c r="K5" s="9">
        <f>IF(J5="",K4,K4-($B$1*J5)+I5)</f>
        <v>19.3</v>
      </c>
      <c r="L5" s="20">
        <f>IF(J5="",L4,L4+J5)</f>
        <v>65748</v>
      </c>
      <c r="M5" s="8"/>
      <c r="N5" s="9"/>
      <c r="O5" s="9" t="str">
        <f>IF(N5="","",120+180*(N5-MIN(N$5:N$35))/(MAX(N$5:N$35)-MIN(N$5:N$35)))</f>
        <v/>
      </c>
      <c r="P5" s="9">
        <f>IF(O5="",P4,P4-($B$1*O5)+N5)</f>
        <v>31.4</v>
      </c>
      <c r="Q5" s="20">
        <f>IF(O5="",Q4,Q4+O5)</f>
        <v>70658</v>
      </c>
      <c r="R5" s="8"/>
      <c r="S5" s="9"/>
      <c r="T5" s="9" t="str">
        <f>IF(S5="","",120+180*(S5-MIN(S$5:S$35))/(MAX(S$5:S$35)-MIN(S$5:S$35)))</f>
        <v/>
      </c>
      <c r="U5" s="9">
        <f>IF(T5="",U4,U4-($B$1*T5)+S5)</f>
        <v>5.55</v>
      </c>
      <c r="V5" s="20">
        <f>IF(T5="",V4,V4+T5)</f>
        <v>56925</v>
      </c>
      <c r="W5" s="8"/>
      <c r="X5" s="9"/>
      <c r="Y5" s="9" t="str">
        <f>IF(X5="","",120+180*(X5-MIN(X$5:X$35))/(MAX(X$5:X$35)-MIN(X$5:X$35)))</f>
        <v/>
      </c>
      <c r="Z5" s="9">
        <f>IF(Y5="",Z4,Z4-($B$1*Y5)+X5)</f>
        <v>14.5</v>
      </c>
      <c r="AA5" s="20">
        <f>IF(Y5="",AA4,AA4+Y5)</f>
        <v>72005</v>
      </c>
    </row>
    <row r="6" spans="1:27">
      <c r="A6" t="str">
        <f t="shared" si="0"/>
        <v>Пн.</v>
      </c>
      <c r="B6" s="10">
        <v>42037</v>
      </c>
      <c r="C6" s="11"/>
      <c r="D6" s="12"/>
      <c r="E6" s="12" t="str">
        <f t="shared" ref="E6:E35" si="1">IF(D6="","",120+180*(D6-MIN(D$5:D$35))/(MAX(D$5:D$35)-MIN(D$5:D$35)))</f>
        <v/>
      </c>
      <c r="F6" s="12">
        <f t="shared" ref="F6:F35" si="2">IF(E6="",F5,F5-($B$1*E6)+D6)</f>
        <v>28.579999999999988</v>
      </c>
      <c r="G6" s="21">
        <f t="shared" ref="G6:G35" si="3">IF(E6="",G5,G5+E6)</f>
        <v>83348</v>
      </c>
      <c r="H6" s="11">
        <v>1000</v>
      </c>
      <c r="I6" s="12">
        <v>30.88</v>
      </c>
      <c r="J6" s="12">
        <f t="shared" ref="J6:J35" si="4">IF(I6="","",120+180*(I6-MIN(I$5:I$35))/(MAX(I$5:I$35)-MIN(I$5:I$35)))</f>
        <v>225.45247581104152</v>
      </c>
      <c r="K6" s="12">
        <f t="shared" ref="K6:K35" si="5">IF(J6="",K5,K5-($B$1*J6)+I6)</f>
        <v>20.871178144564599</v>
      </c>
      <c r="L6" s="21">
        <f t="shared" ref="L6:L35" si="6">IF(J6="",L5,L5+J6)</f>
        <v>65973.452475811035</v>
      </c>
      <c r="M6" s="11">
        <v>1012</v>
      </c>
      <c r="N6" s="12">
        <v>33.65</v>
      </c>
      <c r="O6" s="12">
        <f t="shared" ref="O6:O35" si="7">IF(N6="","",120+180*(N6-MIN(N$5:N$35))/(MAX(N$5:N$35)-MIN(N$5:N$35)))</f>
        <v>244.37108708025042</v>
      </c>
      <c r="P6" s="12">
        <f t="shared" ref="P6:P35" si="8">IF(O6="",P5,P5-($B$1*O6)+N6)</f>
        <v>33.281758679567446</v>
      </c>
      <c r="Q6" s="21">
        <f t="shared" ref="Q6:Q35" si="9">IF(O6="",Q5,Q5+O6)</f>
        <v>70902.371087080246</v>
      </c>
      <c r="R6" s="11"/>
      <c r="S6" s="12"/>
      <c r="T6" s="12" t="str">
        <f t="shared" ref="T6:T35" si="10">IF(S6="","",120+180*(S6-MIN(S$5:S$35))/(MAX(S$5:S$35)-MIN(S$5:S$35)))</f>
        <v/>
      </c>
      <c r="U6" s="12">
        <f t="shared" ref="U6:U35" si="11">IF(T6="",U5,U5-($B$1*T6)+S6)</f>
        <v>5.55</v>
      </c>
      <c r="V6" s="21">
        <f t="shared" ref="V6:V35" si="12">IF(T6="",V5,V5+T6)</f>
        <v>56925</v>
      </c>
      <c r="W6" s="11">
        <v>1000</v>
      </c>
      <c r="X6" s="12">
        <v>30.88</v>
      </c>
      <c r="Y6" s="12">
        <f t="shared" ref="Y6:Y35" si="13">IF(X6="","",120+180*(X6-MIN(X$5:X$35))/(MAX(X$5:X$35)-MIN(X$5:X$35)))</f>
        <v>225.45247581104152</v>
      </c>
      <c r="Z6" s="12">
        <f t="shared" ref="Z6:Z35" si="14">IF(Y6="",Z5,Z5-($B$1*Y6)+X6)</f>
        <v>16.071178144564598</v>
      </c>
      <c r="AA6" s="21">
        <f t="shared" ref="AA6:AA35" si="15">IF(Y6="",AA5,AA5+Y6)</f>
        <v>72230.452475811035</v>
      </c>
    </row>
    <row r="7" spans="1:27">
      <c r="A7" t="str">
        <f t="shared" si="0"/>
        <v>Вт.</v>
      </c>
      <c r="B7" s="10">
        <v>42038</v>
      </c>
      <c r="C7" s="11">
        <v>1000</v>
      </c>
      <c r="D7" s="12">
        <v>30.6</v>
      </c>
      <c r="E7" s="12">
        <f t="shared" si="1"/>
        <v>223.54012521343196</v>
      </c>
      <c r="F7" s="12">
        <f t="shared" si="2"/>
        <v>30.119783722253832</v>
      </c>
      <c r="G7" s="21">
        <f t="shared" si="3"/>
        <v>83571.540125213432</v>
      </c>
      <c r="H7" s="11"/>
      <c r="I7" s="12"/>
      <c r="J7" s="12" t="str">
        <f t="shared" si="4"/>
        <v/>
      </c>
      <c r="K7" s="12">
        <f t="shared" si="5"/>
        <v>20.871178144564599</v>
      </c>
      <c r="L7" s="21">
        <f t="shared" si="6"/>
        <v>65973.452475811035</v>
      </c>
      <c r="M7" s="11">
        <v>1000</v>
      </c>
      <c r="N7" s="12">
        <v>30.88</v>
      </c>
      <c r="O7" s="12">
        <f t="shared" si="7"/>
        <v>225.45247581104152</v>
      </c>
      <c r="P7" s="12">
        <f t="shared" si="8"/>
        <v>34.852936824132044</v>
      </c>
      <c r="Q7" s="21">
        <f t="shared" si="9"/>
        <v>71127.823562891281</v>
      </c>
      <c r="R7" s="11">
        <v>1098</v>
      </c>
      <c r="S7" s="12">
        <v>36.61</v>
      </c>
      <c r="T7" s="12">
        <f t="shared" si="10"/>
        <v>264.58736482640865</v>
      </c>
      <c r="U7" s="12">
        <f t="shared" si="11"/>
        <v>7.7636425725668765</v>
      </c>
      <c r="V7" s="21">
        <f t="shared" si="12"/>
        <v>57189.58736482641</v>
      </c>
      <c r="W7" s="11">
        <v>1200</v>
      </c>
      <c r="X7" s="12">
        <v>36.71</v>
      </c>
      <c r="Y7" s="12">
        <f t="shared" si="13"/>
        <v>265.27034718269778</v>
      </c>
      <c r="Z7" s="12">
        <f t="shared" si="14"/>
        <v>18.296033010813886</v>
      </c>
      <c r="AA7" s="21">
        <f t="shared" si="15"/>
        <v>72495.722822993732</v>
      </c>
    </row>
    <row r="8" spans="1:27">
      <c r="A8" t="str">
        <f t="shared" si="0"/>
        <v>Ср.</v>
      </c>
      <c r="B8" s="10">
        <v>42039</v>
      </c>
      <c r="C8" s="11"/>
      <c r="D8" s="12"/>
      <c r="E8" s="12" t="str">
        <f t="shared" si="1"/>
        <v/>
      </c>
      <c r="F8" s="12">
        <f t="shared" si="2"/>
        <v>30.119783722253832</v>
      </c>
      <c r="G8" s="21">
        <f t="shared" si="3"/>
        <v>83571.540125213432</v>
      </c>
      <c r="H8" s="11">
        <v>929</v>
      </c>
      <c r="I8" s="12">
        <v>30.88</v>
      </c>
      <c r="J8" s="12">
        <f t="shared" si="4"/>
        <v>225.45247581104152</v>
      </c>
      <c r="K8" s="12">
        <f t="shared" si="5"/>
        <v>22.442356289129197</v>
      </c>
      <c r="L8" s="21">
        <f t="shared" si="6"/>
        <v>66198.904951622069</v>
      </c>
      <c r="M8" s="11"/>
      <c r="N8" s="12"/>
      <c r="O8" s="12" t="str">
        <f t="shared" si="7"/>
        <v/>
      </c>
      <c r="P8" s="12">
        <f t="shared" si="8"/>
        <v>34.852936824132044</v>
      </c>
      <c r="Q8" s="21">
        <f t="shared" si="9"/>
        <v>71127.823562891281</v>
      </c>
      <c r="R8" s="11">
        <v>799.75</v>
      </c>
      <c r="S8" s="12">
        <v>24.39</v>
      </c>
      <c r="T8" s="12">
        <f t="shared" si="10"/>
        <v>181.12692088787708</v>
      </c>
      <c r="U8" s="12">
        <f t="shared" si="11"/>
        <v>8.6071428571428577</v>
      </c>
      <c r="V8" s="21">
        <f t="shared" si="12"/>
        <v>57370.71428571429</v>
      </c>
      <c r="W8" s="11">
        <v>1012</v>
      </c>
      <c r="X8" s="12">
        <v>33.65</v>
      </c>
      <c r="Y8" s="12">
        <f t="shared" si="13"/>
        <v>244.37108708025042</v>
      </c>
      <c r="Z8" s="12">
        <f t="shared" si="14"/>
        <v>20.17779169038133</v>
      </c>
      <c r="AA8" s="21">
        <f t="shared" si="15"/>
        <v>72740.093910073978</v>
      </c>
    </row>
    <row r="9" spans="1:27">
      <c r="A9" t="str">
        <f t="shared" si="0"/>
        <v>Чт.</v>
      </c>
      <c r="B9" s="10">
        <v>42040</v>
      </c>
      <c r="C9" s="11">
        <v>986</v>
      </c>
      <c r="D9" s="12">
        <v>31.41</v>
      </c>
      <c r="E9" s="12">
        <f t="shared" si="1"/>
        <v>229.07228229937391</v>
      </c>
      <c r="F9" s="12">
        <f t="shared" si="2"/>
        <v>31.750387023335222</v>
      </c>
      <c r="G9" s="21">
        <f t="shared" si="3"/>
        <v>83800.612407512803</v>
      </c>
      <c r="H9" s="11">
        <v>1200</v>
      </c>
      <c r="I9" s="12">
        <v>36.71</v>
      </c>
      <c r="J9" s="12">
        <f t="shared" si="4"/>
        <v>265.27034718269778</v>
      </c>
      <c r="K9" s="12">
        <f t="shared" si="5"/>
        <v>24.667211155378485</v>
      </c>
      <c r="L9" s="21">
        <f t="shared" si="6"/>
        <v>66464.175298804766</v>
      </c>
      <c r="M9" s="11">
        <v>1200</v>
      </c>
      <c r="N9" s="12">
        <v>36.71</v>
      </c>
      <c r="O9" s="12">
        <f t="shared" si="7"/>
        <v>265.27034718269778</v>
      </c>
      <c r="P9" s="12">
        <f t="shared" si="8"/>
        <v>37.077791690381332</v>
      </c>
      <c r="Q9" s="21">
        <f t="shared" si="9"/>
        <v>71393.093910073978</v>
      </c>
      <c r="R9" s="11">
        <v>1300</v>
      </c>
      <c r="S9" s="12">
        <v>41.795000000000002</v>
      </c>
      <c r="T9" s="12">
        <f t="shared" si="10"/>
        <v>300</v>
      </c>
      <c r="U9" s="12">
        <f t="shared" si="11"/>
        <v>11.402142857142859</v>
      </c>
      <c r="V9" s="21">
        <f t="shared" si="12"/>
        <v>57670.71428571429</v>
      </c>
      <c r="W9" s="11">
        <v>1000</v>
      </c>
      <c r="X9" s="12">
        <v>30.88</v>
      </c>
      <c r="Y9" s="12">
        <f t="shared" si="13"/>
        <v>225.45247581104152</v>
      </c>
      <c r="Z9" s="12">
        <f t="shared" si="14"/>
        <v>21.748969834945928</v>
      </c>
      <c r="AA9" s="21">
        <f t="shared" si="15"/>
        <v>72965.546385885013</v>
      </c>
    </row>
    <row r="10" spans="1:27">
      <c r="A10" t="str">
        <f t="shared" si="0"/>
        <v>Пт.</v>
      </c>
      <c r="B10" s="10">
        <v>42041</v>
      </c>
      <c r="C10" s="11">
        <v>1000.97</v>
      </c>
      <c r="D10" s="12">
        <v>30.62</v>
      </c>
      <c r="E10" s="12">
        <f t="shared" si="1"/>
        <v>223.6767216846898</v>
      </c>
      <c r="F10" s="12">
        <f t="shared" si="2"/>
        <v>33.292413204325548</v>
      </c>
      <c r="G10" s="21">
        <f t="shared" si="3"/>
        <v>84024.289129197496</v>
      </c>
      <c r="H10" s="11">
        <v>500</v>
      </c>
      <c r="I10" s="12">
        <v>15.44</v>
      </c>
      <c r="J10" s="12">
        <f t="shared" si="4"/>
        <v>120</v>
      </c>
      <c r="K10" s="12">
        <f t="shared" si="5"/>
        <v>24.507211155378485</v>
      </c>
      <c r="L10" s="21">
        <f t="shared" si="6"/>
        <v>66584.175298804766</v>
      </c>
      <c r="M10" s="11">
        <v>1000</v>
      </c>
      <c r="N10" s="12">
        <v>30.88</v>
      </c>
      <c r="O10" s="12">
        <f t="shared" si="7"/>
        <v>225.45247581104152</v>
      </c>
      <c r="P10" s="12">
        <f t="shared" si="8"/>
        <v>38.64896983494593</v>
      </c>
      <c r="Q10" s="21">
        <f t="shared" si="9"/>
        <v>71618.546385885013</v>
      </c>
      <c r="R10" s="11"/>
      <c r="S10" s="12"/>
      <c r="T10" s="12" t="str">
        <f t="shared" si="10"/>
        <v/>
      </c>
      <c r="U10" s="12">
        <f t="shared" si="11"/>
        <v>11.402142857142859</v>
      </c>
      <c r="V10" s="21">
        <f t="shared" si="12"/>
        <v>57670.71428571429</v>
      </c>
      <c r="W10" s="11"/>
      <c r="X10" s="12"/>
      <c r="Y10" s="12" t="str">
        <f t="shared" si="13"/>
        <v/>
      </c>
      <c r="Z10" s="12">
        <f t="shared" si="14"/>
        <v>21.748969834945928</v>
      </c>
      <c r="AA10" s="21">
        <f t="shared" si="15"/>
        <v>72965.546385885013</v>
      </c>
    </row>
    <row r="11" spans="1:27">
      <c r="A11" t="str">
        <f t="shared" si="0"/>
        <v>Сб.</v>
      </c>
      <c r="B11" s="13">
        <v>42042</v>
      </c>
      <c r="C11" s="14"/>
      <c r="D11" s="15"/>
      <c r="E11" s="15" t="str">
        <f t="shared" si="1"/>
        <v/>
      </c>
      <c r="F11" s="15">
        <f t="shared" si="2"/>
        <v>33.292413204325548</v>
      </c>
      <c r="G11" s="22">
        <f t="shared" si="3"/>
        <v>84024.289129197496</v>
      </c>
      <c r="H11" s="14"/>
      <c r="I11" s="15"/>
      <c r="J11" s="15" t="str">
        <f t="shared" si="4"/>
        <v/>
      </c>
      <c r="K11" s="15">
        <f t="shared" si="5"/>
        <v>24.507211155378485</v>
      </c>
      <c r="L11" s="22">
        <f t="shared" si="6"/>
        <v>66584.175298804766</v>
      </c>
      <c r="M11" s="14"/>
      <c r="N11" s="15"/>
      <c r="O11" s="15" t="str">
        <f t="shared" si="7"/>
        <v/>
      </c>
      <c r="P11" s="15">
        <f t="shared" si="8"/>
        <v>38.64896983494593</v>
      </c>
      <c r="Q11" s="22">
        <f t="shared" si="9"/>
        <v>71618.546385885013</v>
      </c>
      <c r="R11" s="14"/>
      <c r="S11" s="15"/>
      <c r="T11" s="15" t="str">
        <f t="shared" si="10"/>
        <v/>
      </c>
      <c r="U11" s="15">
        <f t="shared" si="11"/>
        <v>11.402142857142859</v>
      </c>
      <c r="V11" s="22">
        <f t="shared" si="12"/>
        <v>57670.71428571429</v>
      </c>
      <c r="W11" s="14"/>
      <c r="X11" s="15"/>
      <c r="Y11" s="15" t="str">
        <f t="shared" si="13"/>
        <v/>
      </c>
      <c r="Z11" s="15">
        <f t="shared" si="14"/>
        <v>21.748969834945928</v>
      </c>
      <c r="AA11" s="22">
        <f t="shared" si="15"/>
        <v>72965.546385885013</v>
      </c>
    </row>
    <row r="12" spans="1:27">
      <c r="A12" t="str">
        <f t="shared" si="0"/>
        <v>Вс.</v>
      </c>
      <c r="B12" s="13">
        <v>42043</v>
      </c>
      <c r="C12" s="14"/>
      <c r="D12" s="15"/>
      <c r="E12" s="15" t="str">
        <f t="shared" si="1"/>
        <v/>
      </c>
      <c r="F12" s="15">
        <f t="shared" si="2"/>
        <v>33.292413204325548</v>
      </c>
      <c r="G12" s="22">
        <f t="shared" si="3"/>
        <v>84024.289129197496</v>
      </c>
      <c r="H12" s="14"/>
      <c r="I12" s="15"/>
      <c r="J12" s="15" t="str">
        <f t="shared" si="4"/>
        <v/>
      </c>
      <c r="K12" s="15">
        <f t="shared" si="5"/>
        <v>24.507211155378485</v>
      </c>
      <c r="L12" s="22">
        <f t="shared" si="6"/>
        <v>66584.175298804766</v>
      </c>
      <c r="M12" s="14"/>
      <c r="N12" s="15"/>
      <c r="O12" s="15" t="str">
        <f t="shared" si="7"/>
        <v/>
      </c>
      <c r="P12" s="15">
        <f t="shared" si="8"/>
        <v>38.64896983494593</v>
      </c>
      <c r="Q12" s="22">
        <f t="shared" si="9"/>
        <v>71618.546385885013</v>
      </c>
      <c r="R12" s="14"/>
      <c r="S12" s="15"/>
      <c r="T12" s="15" t="str">
        <f t="shared" si="10"/>
        <v/>
      </c>
      <c r="U12" s="15">
        <f t="shared" si="11"/>
        <v>11.402142857142859</v>
      </c>
      <c r="V12" s="22">
        <f t="shared" si="12"/>
        <v>57670.71428571429</v>
      </c>
      <c r="W12" s="14"/>
      <c r="X12" s="15"/>
      <c r="Y12" s="15" t="str">
        <f t="shared" si="13"/>
        <v/>
      </c>
      <c r="Z12" s="15">
        <f t="shared" si="14"/>
        <v>21.748969834945928</v>
      </c>
      <c r="AA12" s="22">
        <f t="shared" si="15"/>
        <v>72965.546385885013</v>
      </c>
    </row>
    <row r="13" spans="1:27">
      <c r="A13" t="str">
        <f t="shared" si="0"/>
        <v>Пн.</v>
      </c>
      <c r="B13" s="10">
        <v>42044</v>
      </c>
      <c r="C13" s="11">
        <v>1098</v>
      </c>
      <c r="D13" s="12">
        <v>36.61</v>
      </c>
      <c r="E13" s="12">
        <f t="shared" si="1"/>
        <v>264.58736482640865</v>
      </c>
      <c r="F13" s="12">
        <f t="shared" si="2"/>
        <v>35.506055776892424</v>
      </c>
      <c r="G13" s="21">
        <f t="shared" si="3"/>
        <v>84288.876494023905</v>
      </c>
      <c r="H13" s="11">
        <v>1098</v>
      </c>
      <c r="I13" s="12">
        <v>36.61</v>
      </c>
      <c r="J13" s="12">
        <f t="shared" si="4"/>
        <v>264.58736482640865</v>
      </c>
      <c r="K13" s="12">
        <f t="shared" si="5"/>
        <v>26.720853727945361</v>
      </c>
      <c r="L13" s="21">
        <f t="shared" si="6"/>
        <v>66848.762663631176</v>
      </c>
      <c r="M13" s="11">
        <v>799.75</v>
      </c>
      <c r="N13" s="12">
        <v>24.39</v>
      </c>
      <c r="O13" s="12">
        <f t="shared" si="7"/>
        <v>181.12692088787708</v>
      </c>
      <c r="P13" s="12">
        <f t="shared" si="8"/>
        <v>39.492470119521911</v>
      </c>
      <c r="Q13" s="21">
        <f t="shared" si="9"/>
        <v>71799.673306772893</v>
      </c>
      <c r="R13" s="11">
        <v>986</v>
      </c>
      <c r="S13" s="12">
        <v>31.41</v>
      </c>
      <c r="T13" s="12">
        <f t="shared" si="10"/>
        <v>229.07228229937391</v>
      </c>
      <c r="U13" s="12">
        <f t="shared" si="11"/>
        <v>13.032746158224249</v>
      </c>
      <c r="V13" s="21">
        <f t="shared" si="12"/>
        <v>57899.78656801366</v>
      </c>
      <c r="W13" s="11">
        <v>929</v>
      </c>
      <c r="X13" s="12">
        <v>30.88</v>
      </c>
      <c r="Y13" s="12">
        <f t="shared" si="13"/>
        <v>225.45247581104152</v>
      </c>
      <c r="Z13" s="12">
        <f t="shared" si="14"/>
        <v>23.320147979510526</v>
      </c>
      <c r="AA13" s="21">
        <f t="shared" si="15"/>
        <v>73190.998861696047</v>
      </c>
    </row>
    <row r="14" spans="1:27">
      <c r="A14" t="str">
        <f t="shared" si="0"/>
        <v>Вт.</v>
      </c>
      <c r="B14" s="10">
        <v>42045</v>
      </c>
      <c r="C14" s="11">
        <v>799.75</v>
      </c>
      <c r="D14" s="12">
        <v>24.39</v>
      </c>
      <c r="E14" s="12">
        <f t="shared" si="1"/>
        <v>181.12692088787708</v>
      </c>
      <c r="F14" s="12">
        <f t="shared" si="2"/>
        <v>36.349556061468405</v>
      </c>
      <c r="G14" s="21">
        <f t="shared" si="3"/>
        <v>84470.003414911786</v>
      </c>
      <c r="H14" s="11"/>
      <c r="I14" s="12"/>
      <c r="J14" s="12" t="str">
        <f t="shared" si="4"/>
        <v/>
      </c>
      <c r="K14" s="12">
        <f t="shared" si="5"/>
        <v>26.720853727945361</v>
      </c>
      <c r="L14" s="21">
        <f t="shared" si="6"/>
        <v>66848.762663631176</v>
      </c>
      <c r="M14" s="11">
        <v>1300</v>
      </c>
      <c r="N14" s="12">
        <v>41.795000000000002</v>
      </c>
      <c r="O14" s="12">
        <f t="shared" si="7"/>
        <v>300</v>
      </c>
      <c r="P14" s="12">
        <f t="shared" si="8"/>
        <v>42.287470119521913</v>
      </c>
      <c r="Q14" s="21">
        <f t="shared" si="9"/>
        <v>72099.673306772893</v>
      </c>
      <c r="R14" s="11">
        <v>1195.42</v>
      </c>
      <c r="S14" s="12">
        <v>37.01</v>
      </c>
      <c r="T14" s="12">
        <f t="shared" si="10"/>
        <v>267.31929425156511</v>
      </c>
      <c r="U14" s="12">
        <f t="shared" si="11"/>
        <v>15.291237905520781</v>
      </c>
      <c r="V14" s="21">
        <f t="shared" si="12"/>
        <v>58167.105862265227</v>
      </c>
      <c r="W14" s="11">
        <v>1098</v>
      </c>
      <c r="X14" s="12">
        <v>36.61</v>
      </c>
      <c r="Y14" s="12">
        <f t="shared" si="13"/>
        <v>264.58736482640865</v>
      </c>
      <c r="Z14" s="12">
        <f t="shared" si="14"/>
        <v>25.533790552077402</v>
      </c>
      <c r="AA14" s="21">
        <f t="shared" si="15"/>
        <v>73455.586226522457</v>
      </c>
    </row>
    <row r="15" spans="1:27">
      <c r="A15" t="str">
        <f t="shared" si="0"/>
        <v>Ср.</v>
      </c>
      <c r="B15" s="10">
        <v>42046</v>
      </c>
      <c r="C15" s="11"/>
      <c r="D15" s="12"/>
      <c r="E15" s="12" t="str">
        <f t="shared" si="1"/>
        <v/>
      </c>
      <c r="F15" s="12">
        <f t="shared" si="2"/>
        <v>36.349556061468405</v>
      </c>
      <c r="G15" s="21">
        <f t="shared" si="3"/>
        <v>84470.003414911786</v>
      </c>
      <c r="H15" s="11">
        <v>1012</v>
      </c>
      <c r="I15" s="12">
        <v>33.65</v>
      </c>
      <c r="J15" s="12">
        <f t="shared" si="4"/>
        <v>244.37108708025042</v>
      </c>
      <c r="K15" s="12">
        <f t="shared" si="5"/>
        <v>28.602612407512805</v>
      </c>
      <c r="L15" s="21">
        <f t="shared" si="6"/>
        <v>67093.133750711422</v>
      </c>
      <c r="M15" s="11"/>
      <c r="N15" s="12"/>
      <c r="O15" s="12" t="str">
        <f t="shared" si="7"/>
        <v/>
      </c>
      <c r="P15" s="12">
        <f t="shared" si="8"/>
        <v>42.287470119521913</v>
      </c>
      <c r="Q15" s="21">
        <f t="shared" si="9"/>
        <v>72099.673306772893</v>
      </c>
      <c r="R15" s="11"/>
      <c r="S15" s="12"/>
      <c r="T15" s="12" t="str">
        <f t="shared" si="10"/>
        <v/>
      </c>
      <c r="U15" s="12">
        <f t="shared" si="11"/>
        <v>15.291237905520781</v>
      </c>
      <c r="V15" s="21">
        <f t="shared" si="12"/>
        <v>58167.105862265227</v>
      </c>
      <c r="W15" s="11"/>
      <c r="X15" s="12"/>
      <c r="Y15" s="12" t="str">
        <f t="shared" si="13"/>
        <v/>
      </c>
      <c r="Z15" s="12">
        <f t="shared" si="14"/>
        <v>25.533790552077402</v>
      </c>
      <c r="AA15" s="21">
        <f t="shared" si="15"/>
        <v>73455.586226522457</v>
      </c>
    </row>
    <row r="16" spans="1:27">
      <c r="A16" t="str">
        <f t="shared" si="0"/>
        <v>Чт.</v>
      </c>
      <c r="B16" s="10">
        <v>42047</v>
      </c>
      <c r="C16" s="11">
        <v>1057</v>
      </c>
      <c r="D16" s="12">
        <v>35.119999999999997</v>
      </c>
      <c r="E16" s="12">
        <f t="shared" si="1"/>
        <v>254.41092771770062</v>
      </c>
      <c r="F16" s="12">
        <f t="shared" si="2"/>
        <v>38.396135458167322</v>
      </c>
      <c r="G16" s="21">
        <f t="shared" si="3"/>
        <v>84724.41434262949</v>
      </c>
      <c r="H16" s="11">
        <v>1000</v>
      </c>
      <c r="I16" s="12">
        <v>30.88</v>
      </c>
      <c r="J16" s="12">
        <f t="shared" si="4"/>
        <v>225.45247581104152</v>
      </c>
      <c r="K16" s="12">
        <f t="shared" si="5"/>
        <v>30.173790552077403</v>
      </c>
      <c r="L16" s="21">
        <f t="shared" si="6"/>
        <v>67318.586226522457</v>
      </c>
      <c r="M16" s="11">
        <v>1057</v>
      </c>
      <c r="N16" s="12">
        <v>35.119999999999997</v>
      </c>
      <c r="O16" s="12">
        <f t="shared" si="7"/>
        <v>254.41092771770062</v>
      </c>
      <c r="P16" s="12">
        <f t="shared" si="8"/>
        <v>44.33404951622083</v>
      </c>
      <c r="Q16" s="21">
        <f t="shared" si="9"/>
        <v>72354.084234490598</v>
      </c>
      <c r="R16" s="11">
        <v>1098</v>
      </c>
      <c r="S16" s="12">
        <v>36.61</v>
      </c>
      <c r="T16" s="12">
        <f t="shared" si="10"/>
        <v>264.58736482640865</v>
      </c>
      <c r="U16" s="12">
        <f t="shared" si="11"/>
        <v>17.504880478087657</v>
      </c>
      <c r="V16" s="21">
        <f t="shared" si="12"/>
        <v>58431.693227091637</v>
      </c>
      <c r="W16" s="11">
        <v>1057</v>
      </c>
      <c r="X16" s="12">
        <v>35.119999999999997</v>
      </c>
      <c r="Y16" s="12">
        <f t="shared" si="13"/>
        <v>254.41092771770062</v>
      </c>
      <c r="Z16" s="12">
        <f t="shared" si="14"/>
        <v>27.580369948776319</v>
      </c>
      <c r="AA16" s="21">
        <f t="shared" si="15"/>
        <v>73709.997154240162</v>
      </c>
    </row>
    <row r="17" spans="1:27">
      <c r="A17" t="str">
        <f t="shared" si="0"/>
        <v>Пт.</v>
      </c>
      <c r="B17" s="10">
        <v>42048</v>
      </c>
      <c r="C17" s="11">
        <v>998.29</v>
      </c>
      <c r="D17" s="12">
        <v>31.81</v>
      </c>
      <c r="E17" s="12">
        <f t="shared" si="1"/>
        <v>231.80421172453043</v>
      </c>
      <c r="F17" s="12">
        <f t="shared" si="2"/>
        <v>40.071587933978364</v>
      </c>
      <c r="G17" s="21">
        <f t="shared" si="3"/>
        <v>84956.218554354025</v>
      </c>
      <c r="H17" s="11"/>
      <c r="I17" s="12"/>
      <c r="J17" s="12" t="str">
        <f t="shared" si="4"/>
        <v/>
      </c>
      <c r="K17" s="12">
        <f t="shared" si="5"/>
        <v>30.173790552077403</v>
      </c>
      <c r="L17" s="21">
        <f t="shared" si="6"/>
        <v>67318.586226522457</v>
      </c>
      <c r="M17" s="11">
        <v>998.29</v>
      </c>
      <c r="N17" s="12">
        <v>31.81</v>
      </c>
      <c r="O17" s="12">
        <f t="shared" si="7"/>
        <v>231.80421172453043</v>
      </c>
      <c r="P17" s="12">
        <f t="shared" si="8"/>
        <v>46.009501992031872</v>
      </c>
      <c r="Q17" s="21">
        <f t="shared" si="9"/>
        <v>72585.888446215133</v>
      </c>
      <c r="R17" s="11">
        <v>929</v>
      </c>
      <c r="S17" s="12">
        <v>30.88</v>
      </c>
      <c r="T17" s="12">
        <f t="shared" si="10"/>
        <v>225.45247581104152</v>
      </c>
      <c r="U17" s="12">
        <f t="shared" si="11"/>
        <v>19.076058622652255</v>
      </c>
      <c r="V17" s="21">
        <f t="shared" si="12"/>
        <v>58657.145702902679</v>
      </c>
      <c r="W17" s="11">
        <v>998.29</v>
      </c>
      <c r="X17" s="12">
        <v>31.81</v>
      </c>
      <c r="Y17" s="12">
        <f t="shared" si="13"/>
        <v>231.80421172453043</v>
      </c>
      <c r="Z17" s="12">
        <f t="shared" si="14"/>
        <v>29.255822424587361</v>
      </c>
      <c r="AA17" s="21">
        <f t="shared" si="15"/>
        <v>73941.801365964697</v>
      </c>
    </row>
    <row r="18" spans="1:27">
      <c r="A18" t="str">
        <f t="shared" si="0"/>
        <v>Сб.</v>
      </c>
      <c r="B18" s="13">
        <v>42049</v>
      </c>
      <c r="C18" s="14"/>
      <c r="D18" s="15"/>
      <c r="E18" s="15" t="str">
        <f t="shared" si="1"/>
        <v/>
      </c>
      <c r="F18" s="15">
        <f t="shared" si="2"/>
        <v>40.071587933978364</v>
      </c>
      <c r="G18" s="22">
        <f t="shared" si="3"/>
        <v>84956.218554354025</v>
      </c>
      <c r="H18" s="14"/>
      <c r="I18" s="15"/>
      <c r="J18" s="15" t="str">
        <f t="shared" si="4"/>
        <v/>
      </c>
      <c r="K18" s="15">
        <f t="shared" si="5"/>
        <v>30.173790552077403</v>
      </c>
      <c r="L18" s="22">
        <f t="shared" si="6"/>
        <v>67318.586226522457</v>
      </c>
      <c r="M18" s="14"/>
      <c r="N18" s="15"/>
      <c r="O18" s="15" t="str">
        <f t="shared" si="7"/>
        <v/>
      </c>
      <c r="P18" s="15">
        <f t="shared" si="8"/>
        <v>46.009501992031872</v>
      </c>
      <c r="Q18" s="22">
        <f t="shared" si="9"/>
        <v>72585.888446215133</v>
      </c>
      <c r="R18" s="14"/>
      <c r="S18" s="15"/>
      <c r="T18" s="15" t="str">
        <f t="shared" si="10"/>
        <v/>
      </c>
      <c r="U18" s="15">
        <f t="shared" si="11"/>
        <v>19.076058622652255</v>
      </c>
      <c r="V18" s="22">
        <f t="shared" si="12"/>
        <v>58657.145702902679</v>
      </c>
      <c r="W18" s="14"/>
      <c r="X18" s="15"/>
      <c r="Y18" s="15" t="str">
        <f t="shared" si="13"/>
        <v/>
      </c>
      <c r="Z18" s="15">
        <f t="shared" si="14"/>
        <v>29.255822424587361</v>
      </c>
      <c r="AA18" s="22">
        <f t="shared" si="15"/>
        <v>73941.801365964697</v>
      </c>
    </row>
    <row r="19" spans="1:27">
      <c r="A19" t="str">
        <f t="shared" si="0"/>
        <v>Вс.</v>
      </c>
      <c r="B19" s="13">
        <v>42050</v>
      </c>
      <c r="C19" s="14"/>
      <c r="D19" s="15"/>
      <c r="E19" s="15" t="str">
        <f t="shared" si="1"/>
        <v/>
      </c>
      <c r="F19" s="15">
        <f t="shared" si="2"/>
        <v>40.071587933978364</v>
      </c>
      <c r="G19" s="22">
        <f t="shared" si="3"/>
        <v>84956.218554354025</v>
      </c>
      <c r="H19" s="14"/>
      <c r="I19" s="15"/>
      <c r="J19" s="15" t="str">
        <f t="shared" si="4"/>
        <v/>
      </c>
      <c r="K19" s="15">
        <f t="shared" si="5"/>
        <v>30.173790552077403</v>
      </c>
      <c r="L19" s="22">
        <f t="shared" si="6"/>
        <v>67318.586226522457</v>
      </c>
      <c r="M19" s="14"/>
      <c r="N19" s="15"/>
      <c r="O19" s="15" t="str">
        <f t="shared" si="7"/>
        <v/>
      </c>
      <c r="P19" s="15">
        <f t="shared" si="8"/>
        <v>46.009501992031872</v>
      </c>
      <c r="Q19" s="22">
        <f t="shared" si="9"/>
        <v>72585.888446215133</v>
      </c>
      <c r="R19" s="14"/>
      <c r="S19" s="15"/>
      <c r="T19" s="15" t="str">
        <f t="shared" si="10"/>
        <v/>
      </c>
      <c r="U19" s="15">
        <f t="shared" si="11"/>
        <v>19.076058622652255</v>
      </c>
      <c r="V19" s="22">
        <f t="shared" si="12"/>
        <v>58657.145702902679</v>
      </c>
      <c r="W19" s="14"/>
      <c r="X19" s="15"/>
      <c r="Y19" s="15" t="str">
        <f t="shared" si="13"/>
        <v/>
      </c>
      <c r="Z19" s="15">
        <f t="shared" si="14"/>
        <v>29.255822424587361</v>
      </c>
      <c r="AA19" s="22">
        <f t="shared" si="15"/>
        <v>73941.801365964697</v>
      </c>
    </row>
    <row r="20" spans="1:27">
      <c r="A20" t="str">
        <f t="shared" si="0"/>
        <v>Пн.</v>
      </c>
      <c r="B20" s="10">
        <v>42051</v>
      </c>
      <c r="C20" s="11">
        <v>1195.42</v>
      </c>
      <c r="D20" s="12">
        <v>37.01</v>
      </c>
      <c r="E20" s="12">
        <f t="shared" si="1"/>
        <v>267.31929425156511</v>
      </c>
      <c r="F20" s="12">
        <f t="shared" si="2"/>
        <v>42.330079681274896</v>
      </c>
      <c r="G20" s="21">
        <f t="shared" si="3"/>
        <v>85223.537848605585</v>
      </c>
      <c r="H20" s="11">
        <v>799.75</v>
      </c>
      <c r="I20" s="12">
        <v>24.39</v>
      </c>
      <c r="J20" s="12">
        <f t="shared" si="4"/>
        <v>181.12692088787708</v>
      </c>
      <c r="K20" s="12">
        <f t="shared" si="5"/>
        <v>31.017290836653384</v>
      </c>
      <c r="L20" s="21">
        <f t="shared" si="6"/>
        <v>67499.713147410337</v>
      </c>
      <c r="M20" s="11">
        <v>1098</v>
      </c>
      <c r="N20" s="12">
        <v>36.61</v>
      </c>
      <c r="O20" s="12">
        <f t="shared" si="7"/>
        <v>264.58736482640865</v>
      </c>
      <c r="P20" s="12">
        <f t="shared" si="8"/>
        <v>48.223144564598748</v>
      </c>
      <c r="Q20" s="21">
        <f t="shared" si="9"/>
        <v>72850.475811041542</v>
      </c>
      <c r="R20" s="11">
        <v>500</v>
      </c>
      <c r="S20" s="12">
        <v>15.44</v>
      </c>
      <c r="T20" s="12">
        <f t="shared" si="10"/>
        <v>120</v>
      </c>
      <c r="U20" s="12">
        <f t="shared" si="11"/>
        <v>18.916058622652251</v>
      </c>
      <c r="V20" s="21">
        <f t="shared" si="12"/>
        <v>58777.145702902679</v>
      </c>
      <c r="W20" s="11"/>
      <c r="X20" s="12"/>
      <c r="Y20" s="12" t="str">
        <f t="shared" si="13"/>
        <v/>
      </c>
      <c r="Z20" s="12">
        <f t="shared" si="14"/>
        <v>29.255822424587361</v>
      </c>
      <c r="AA20" s="21">
        <f t="shared" si="15"/>
        <v>73941.801365964697</v>
      </c>
    </row>
    <row r="21" spans="1:27">
      <c r="A21" t="str">
        <f t="shared" si="0"/>
        <v>Вт.</v>
      </c>
      <c r="B21" s="10">
        <v>42052</v>
      </c>
      <c r="C21" s="11">
        <v>1200</v>
      </c>
      <c r="D21" s="12">
        <v>36.71</v>
      </c>
      <c r="E21" s="12">
        <f t="shared" si="1"/>
        <v>265.27034718269778</v>
      </c>
      <c r="F21" s="12">
        <f t="shared" si="2"/>
        <v>44.554934547524184</v>
      </c>
      <c r="G21" s="21">
        <f t="shared" si="3"/>
        <v>85488.808195788282</v>
      </c>
      <c r="H21" s="11">
        <v>1300</v>
      </c>
      <c r="I21" s="12">
        <v>41.795000000000002</v>
      </c>
      <c r="J21" s="12">
        <f t="shared" si="4"/>
        <v>300</v>
      </c>
      <c r="K21" s="12">
        <f t="shared" si="5"/>
        <v>33.812290836653389</v>
      </c>
      <c r="L21" s="21">
        <f t="shared" si="6"/>
        <v>67799.713147410337</v>
      </c>
      <c r="M21" s="11"/>
      <c r="N21" s="12"/>
      <c r="O21" s="12" t="str">
        <f t="shared" si="7"/>
        <v/>
      </c>
      <c r="P21" s="12">
        <f t="shared" si="8"/>
        <v>48.223144564598748</v>
      </c>
      <c r="Q21" s="21">
        <f t="shared" si="9"/>
        <v>72850.475811041542</v>
      </c>
      <c r="R21" s="11">
        <v>1200</v>
      </c>
      <c r="S21" s="12">
        <v>36.71</v>
      </c>
      <c r="T21" s="12">
        <f t="shared" si="10"/>
        <v>265.27034718269778</v>
      </c>
      <c r="U21" s="12">
        <f t="shared" si="11"/>
        <v>21.140913488901539</v>
      </c>
      <c r="V21" s="21">
        <f t="shared" si="12"/>
        <v>59042.416050085376</v>
      </c>
      <c r="W21" s="11">
        <v>1195.42</v>
      </c>
      <c r="X21" s="12">
        <v>37.01</v>
      </c>
      <c r="Y21" s="12">
        <f t="shared" si="13"/>
        <v>267.31929425156511</v>
      </c>
      <c r="Z21" s="12">
        <f t="shared" si="14"/>
        <v>31.514314171883893</v>
      </c>
      <c r="AA21" s="21">
        <f t="shared" si="15"/>
        <v>74209.120660216257</v>
      </c>
    </row>
    <row r="22" spans="1:27">
      <c r="A22" t="str">
        <f t="shared" si="0"/>
        <v>Ср.</v>
      </c>
      <c r="B22" s="10">
        <v>42053</v>
      </c>
      <c r="C22" s="11">
        <v>1012</v>
      </c>
      <c r="D22" s="12">
        <v>33.65</v>
      </c>
      <c r="E22" s="12">
        <f t="shared" si="1"/>
        <v>244.37108708025042</v>
      </c>
      <c r="F22" s="12">
        <f t="shared" si="2"/>
        <v>46.436693227091624</v>
      </c>
      <c r="G22" s="21">
        <f t="shared" si="3"/>
        <v>85733.179282868528</v>
      </c>
      <c r="H22" s="11"/>
      <c r="I22" s="12"/>
      <c r="J22" s="12" t="str">
        <f t="shared" si="4"/>
        <v/>
      </c>
      <c r="K22" s="12">
        <f t="shared" si="5"/>
        <v>33.812290836653389</v>
      </c>
      <c r="L22" s="21">
        <f t="shared" si="6"/>
        <v>67799.713147410337</v>
      </c>
      <c r="M22" s="11">
        <v>1195.42</v>
      </c>
      <c r="N22" s="12">
        <v>37.01</v>
      </c>
      <c r="O22" s="12">
        <f t="shared" si="7"/>
        <v>267.31929425156511</v>
      </c>
      <c r="P22" s="12">
        <f t="shared" si="8"/>
        <v>50.481636311895279</v>
      </c>
      <c r="Q22" s="21">
        <f t="shared" si="9"/>
        <v>73117.795105293102</v>
      </c>
      <c r="R22" s="11"/>
      <c r="S22" s="12"/>
      <c r="T22" s="12" t="str">
        <f t="shared" si="10"/>
        <v/>
      </c>
      <c r="U22" s="12">
        <f t="shared" si="11"/>
        <v>21.140913488901539</v>
      </c>
      <c r="V22" s="21">
        <f t="shared" si="12"/>
        <v>59042.416050085376</v>
      </c>
      <c r="W22" s="11"/>
      <c r="X22" s="12"/>
      <c r="Y22" s="12" t="str">
        <f t="shared" si="13"/>
        <v/>
      </c>
      <c r="Z22" s="12">
        <f t="shared" si="14"/>
        <v>31.514314171883893</v>
      </c>
      <c r="AA22" s="21">
        <f t="shared" si="15"/>
        <v>74209.120660216257</v>
      </c>
    </row>
    <row r="23" spans="1:27">
      <c r="A23" t="str">
        <f t="shared" si="0"/>
        <v>Чт.</v>
      </c>
      <c r="B23" s="10">
        <v>42054</v>
      </c>
      <c r="C23" s="11">
        <v>1000</v>
      </c>
      <c r="D23" s="12">
        <v>30.88</v>
      </c>
      <c r="E23" s="12">
        <f t="shared" si="1"/>
        <v>225.45247581104152</v>
      </c>
      <c r="F23" s="12">
        <f t="shared" si="2"/>
        <v>48.007871371656222</v>
      </c>
      <c r="G23" s="21">
        <f t="shared" si="3"/>
        <v>85958.631758679563</v>
      </c>
      <c r="H23" s="11">
        <v>1200</v>
      </c>
      <c r="I23" s="12">
        <v>36.71</v>
      </c>
      <c r="J23" s="12">
        <f t="shared" si="4"/>
        <v>265.27034718269778</v>
      </c>
      <c r="K23" s="12">
        <f t="shared" si="5"/>
        <v>36.037145702902677</v>
      </c>
      <c r="L23" s="21">
        <f t="shared" si="6"/>
        <v>68064.983494593034</v>
      </c>
      <c r="M23" s="11"/>
      <c r="N23" s="12"/>
      <c r="O23" s="12" t="str">
        <f t="shared" si="7"/>
        <v/>
      </c>
      <c r="P23" s="12">
        <f t="shared" si="8"/>
        <v>50.481636311895279</v>
      </c>
      <c r="Q23" s="21">
        <f t="shared" si="9"/>
        <v>73117.795105293102</v>
      </c>
      <c r="R23" s="11">
        <v>1012</v>
      </c>
      <c r="S23" s="12">
        <v>33.65</v>
      </c>
      <c r="T23" s="12">
        <f t="shared" si="10"/>
        <v>244.37108708025042</v>
      </c>
      <c r="U23" s="12">
        <f t="shared" si="11"/>
        <v>23.022672168468983</v>
      </c>
      <c r="V23" s="21">
        <f t="shared" si="12"/>
        <v>59286.787137165629</v>
      </c>
      <c r="W23" s="11">
        <v>1000</v>
      </c>
      <c r="X23" s="12">
        <v>30.88</v>
      </c>
      <c r="Y23" s="12">
        <f t="shared" si="13"/>
        <v>225.45247581104152</v>
      </c>
      <c r="Z23" s="12">
        <f t="shared" si="14"/>
        <v>33.085492316448494</v>
      </c>
      <c r="AA23" s="21">
        <f t="shared" si="15"/>
        <v>74434.573136027291</v>
      </c>
    </row>
    <row r="24" spans="1:27">
      <c r="A24" t="str">
        <f t="shared" si="0"/>
        <v>Пт.</v>
      </c>
      <c r="B24" s="10">
        <v>42055</v>
      </c>
      <c r="C24" s="16">
        <v>929</v>
      </c>
      <c r="D24" s="17">
        <v>30.88</v>
      </c>
      <c r="E24" s="17">
        <f t="shared" si="1"/>
        <v>225.45247581104152</v>
      </c>
      <c r="F24" s="17">
        <f t="shared" si="2"/>
        <v>49.57904951622082</v>
      </c>
      <c r="G24" s="23">
        <f t="shared" si="3"/>
        <v>86184.084234490598</v>
      </c>
      <c r="H24" s="16">
        <v>1000</v>
      </c>
      <c r="I24" s="17">
        <v>30.88</v>
      </c>
      <c r="J24" s="17">
        <f t="shared" si="4"/>
        <v>225.45247581104152</v>
      </c>
      <c r="K24" s="17">
        <f t="shared" si="5"/>
        <v>37.608323847467275</v>
      </c>
      <c r="L24" s="23">
        <f t="shared" si="6"/>
        <v>68290.435970404069</v>
      </c>
      <c r="M24" s="16">
        <v>500</v>
      </c>
      <c r="N24" s="17">
        <v>15.44</v>
      </c>
      <c r="O24" s="17">
        <f t="shared" si="7"/>
        <v>120</v>
      </c>
      <c r="P24" s="17">
        <f t="shared" si="8"/>
        <v>50.321636311895276</v>
      </c>
      <c r="Q24" s="23">
        <f t="shared" si="9"/>
        <v>73237.795105293102</v>
      </c>
      <c r="R24" s="16">
        <v>1000</v>
      </c>
      <c r="S24" s="17">
        <v>30.88</v>
      </c>
      <c r="T24" s="17">
        <f t="shared" si="10"/>
        <v>225.45247581104152</v>
      </c>
      <c r="U24" s="17">
        <f t="shared" si="11"/>
        <v>24.593850313033581</v>
      </c>
      <c r="V24" s="23">
        <f t="shared" si="12"/>
        <v>59512.239612976671</v>
      </c>
      <c r="W24" s="16">
        <v>1200</v>
      </c>
      <c r="X24" s="17">
        <v>36.71</v>
      </c>
      <c r="Y24" s="17">
        <f t="shared" si="13"/>
        <v>265.27034718269778</v>
      </c>
      <c r="Z24" s="17">
        <f t="shared" si="14"/>
        <v>35.310347182697782</v>
      </c>
      <c r="AA24" s="23">
        <f t="shared" si="15"/>
        <v>74699.843483209988</v>
      </c>
    </row>
    <row r="25" spans="1:27">
      <c r="A25" t="str">
        <f t="shared" si="0"/>
        <v>Сб.</v>
      </c>
      <c r="B25" s="13">
        <v>42056</v>
      </c>
      <c r="C25" s="14"/>
      <c r="D25" s="15"/>
      <c r="E25" s="9" t="str">
        <f t="shared" si="1"/>
        <v/>
      </c>
      <c r="F25" s="15">
        <f t="shared" si="2"/>
        <v>49.57904951622082</v>
      </c>
      <c r="G25" s="22">
        <f t="shared" si="3"/>
        <v>86184.084234490598</v>
      </c>
      <c r="H25" s="14"/>
      <c r="I25" s="15"/>
      <c r="J25" s="9" t="str">
        <f t="shared" si="4"/>
        <v/>
      </c>
      <c r="K25" s="15">
        <f t="shared" si="5"/>
        <v>37.608323847467275</v>
      </c>
      <c r="L25" s="22">
        <f t="shared" si="6"/>
        <v>68290.435970404069</v>
      </c>
      <c r="M25" s="14"/>
      <c r="N25" s="15"/>
      <c r="O25" s="9" t="str">
        <f t="shared" si="7"/>
        <v/>
      </c>
      <c r="P25" s="15">
        <f t="shared" si="8"/>
        <v>50.321636311895276</v>
      </c>
      <c r="Q25" s="22">
        <f t="shared" si="9"/>
        <v>73237.795105293102</v>
      </c>
      <c r="R25" s="14"/>
      <c r="S25" s="15"/>
      <c r="T25" s="9" t="str">
        <f t="shared" si="10"/>
        <v/>
      </c>
      <c r="U25" s="15">
        <f t="shared" si="11"/>
        <v>24.593850313033581</v>
      </c>
      <c r="V25" s="22">
        <f t="shared" si="12"/>
        <v>59512.239612976671</v>
      </c>
      <c r="W25" s="14"/>
      <c r="X25" s="15"/>
      <c r="Y25" s="9" t="str">
        <f t="shared" si="13"/>
        <v/>
      </c>
      <c r="Z25" s="15">
        <f t="shared" si="14"/>
        <v>35.310347182697782</v>
      </c>
      <c r="AA25" s="22">
        <f t="shared" si="15"/>
        <v>74699.843483209988</v>
      </c>
    </row>
    <row r="26" spans="1:27">
      <c r="A26" t="str">
        <f t="shared" si="0"/>
        <v>Вс.</v>
      </c>
      <c r="B26" s="13">
        <v>42057</v>
      </c>
      <c r="C26" s="14"/>
      <c r="D26" s="15"/>
      <c r="E26" s="9" t="str">
        <f t="shared" si="1"/>
        <v/>
      </c>
      <c r="F26" s="15">
        <f t="shared" si="2"/>
        <v>49.57904951622082</v>
      </c>
      <c r="G26" s="22">
        <f t="shared" si="3"/>
        <v>86184.084234490598</v>
      </c>
      <c r="H26" s="14"/>
      <c r="I26" s="15"/>
      <c r="J26" s="9" t="str">
        <f t="shared" si="4"/>
        <v/>
      </c>
      <c r="K26" s="15">
        <f t="shared" si="5"/>
        <v>37.608323847467275</v>
      </c>
      <c r="L26" s="22">
        <f t="shared" si="6"/>
        <v>68290.435970404069</v>
      </c>
      <c r="M26" s="14"/>
      <c r="N26" s="15"/>
      <c r="O26" s="9" t="str">
        <f t="shared" si="7"/>
        <v/>
      </c>
      <c r="P26" s="15">
        <f t="shared" si="8"/>
        <v>50.321636311895276</v>
      </c>
      <c r="Q26" s="22">
        <f t="shared" si="9"/>
        <v>73237.795105293102</v>
      </c>
      <c r="R26" s="14"/>
      <c r="S26" s="15"/>
      <c r="T26" s="9" t="str">
        <f t="shared" si="10"/>
        <v/>
      </c>
      <c r="U26" s="15">
        <f t="shared" si="11"/>
        <v>24.593850313033581</v>
      </c>
      <c r="V26" s="22">
        <f t="shared" si="12"/>
        <v>59512.239612976671</v>
      </c>
      <c r="W26" s="14"/>
      <c r="X26" s="15"/>
      <c r="Y26" s="9" t="str">
        <f t="shared" si="13"/>
        <v/>
      </c>
      <c r="Z26" s="15">
        <f t="shared" si="14"/>
        <v>35.310347182697782</v>
      </c>
      <c r="AA26" s="22">
        <f t="shared" si="15"/>
        <v>74699.843483209988</v>
      </c>
    </row>
    <row r="27" spans="1:27">
      <c r="A27" t="str">
        <f t="shared" si="0"/>
        <v>Пн.</v>
      </c>
      <c r="B27" s="13">
        <v>42058</v>
      </c>
      <c r="C27" s="14"/>
      <c r="D27" s="15"/>
      <c r="E27" s="9" t="str">
        <f t="shared" si="1"/>
        <v/>
      </c>
      <c r="F27" s="15">
        <f t="shared" si="2"/>
        <v>49.57904951622082</v>
      </c>
      <c r="G27" s="22">
        <f t="shared" si="3"/>
        <v>86184.084234490598</v>
      </c>
      <c r="H27" s="14"/>
      <c r="I27" s="15"/>
      <c r="J27" s="9" t="str">
        <f t="shared" si="4"/>
        <v/>
      </c>
      <c r="K27" s="15">
        <f t="shared" si="5"/>
        <v>37.608323847467275</v>
      </c>
      <c r="L27" s="22">
        <f t="shared" si="6"/>
        <v>68290.435970404069</v>
      </c>
      <c r="M27" s="14"/>
      <c r="N27" s="15"/>
      <c r="O27" s="9" t="str">
        <f t="shared" si="7"/>
        <v/>
      </c>
      <c r="P27" s="15">
        <f t="shared" si="8"/>
        <v>50.321636311895276</v>
      </c>
      <c r="Q27" s="22">
        <f t="shared" si="9"/>
        <v>73237.795105293102</v>
      </c>
      <c r="R27" s="14"/>
      <c r="S27" s="15"/>
      <c r="T27" s="9" t="str">
        <f t="shared" si="10"/>
        <v/>
      </c>
      <c r="U27" s="15">
        <f t="shared" si="11"/>
        <v>24.593850313033581</v>
      </c>
      <c r="V27" s="22">
        <f t="shared" si="12"/>
        <v>59512.239612976671</v>
      </c>
      <c r="W27" s="14"/>
      <c r="X27" s="15"/>
      <c r="Y27" s="9" t="str">
        <f t="shared" si="13"/>
        <v/>
      </c>
      <c r="Z27" s="15">
        <f t="shared" si="14"/>
        <v>35.310347182697782</v>
      </c>
      <c r="AA27" s="22">
        <f t="shared" si="15"/>
        <v>74699.843483209988</v>
      </c>
    </row>
    <row r="28" spans="1:27">
      <c r="A28" t="str">
        <f t="shared" si="0"/>
        <v>Вт.</v>
      </c>
      <c r="B28" s="10">
        <v>42059</v>
      </c>
      <c r="C28" s="11">
        <v>500</v>
      </c>
      <c r="D28" s="12">
        <v>15.44</v>
      </c>
      <c r="E28" s="12">
        <f t="shared" si="1"/>
        <v>120</v>
      </c>
      <c r="F28" s="12">
        <f t="shared" si="2"/>
        <v>49.419049516220817</v>
      </c>
      <c r="G28" s="21">
        <f t="shared" si="3"/>
        <v>86304.084234490598</v>
      </c>
      <c r="H28" s="11">
        <v>1195.42</v>
      </c>
      <c r="I28" s="12">
        <v>37.01</v>
      </c>
      <c r="J28" s="12">
        <f t="shared" si="4"/>
        <v>267.31929425156511</v>
      </c>
      <c r="K28" s="12">
        <f t="shared" si="5"/>
        <v>39.866815594763807</v>
      </c>
      <c r="L28" s="21">
        <f t="shared" si="6"/>
        <v>68557.755264655629</v>
      </c>
      <c r="M28" s="11">
        <v>986</v>
      </c>
      <c r="N28" s="12">
        <v>31.41</v>
      </c>
      <c r="O28" s="12">
        <f t="shared" si="7"/>
        <v>229.07228229937391</v>
      </c>
      <c r="P28" s="12">
        <f t="shared" si="8"/>
        <v>51.952239612976669</v>
      </c>
      <c r="Q28" s="21">
        <f t="shared" si="9"/>
        <v>73466.867387592472</v>
      </c>
      <c r="R28" s="11">
        <v>1000</v>
      </c>
      <c r="S28" s="12">
        <v>30.88</v>
      </c>
      <c r="T28" s="12">
        <f t="shared" si="10"/>
        <v>225.45247581104152</v>
      </c>
      <c r="U28" s="12">
        <f t="shared" si="11"/>
        <v>26.165028457598179</v>
      </c>
      <c r="V28" s="21">
        <f t="shared" si="12"/>
        <v>59737.692088787713</v>
      </c>
      <c r="W28" s="11">
        <v>799.75</v>
      </c>
      <c r="X28" s="12">
        <v>24.39</v>
      </c>
      <c r="Y28" s="12">
        <f t="shared" si="13"/>
        <v>181.12692088787708</v>
      </c>
      <c r="Z28" s="12">
        <f t="shared" si="14"/>
        <v>36.153847467273764</v>
      </c>
      <c r="AA28" s="21">
        <f t="shared" si="15"/>
        <v>74880.970404097869</v>
      </c>
    </row>
    <row r="29" spans="1:27">
      <c r="A29" t="str">
        <f t="shared" si="0"/>
        <v>Ср.</v>
      </c>
      <c r="B29" s="10">
        <v>42060</v>
      </c>
      <c r="C29" s="11"/>
      <c r="D29" s="12"/>
      <c r="E29" s="12" t="str">
        <f t="shared" si="1"/>
        <v/>
      </c>
      <c r="F29" s="12">
        <f t="shared" si="2"/>
        <v>49.419049516220817</v>
      </c>
      <c r="G29" s="21">
        <f t="shared" si="3"/>
        <v>86304.084234490598</v>
      </c>
      <c r="H29" s="11"/>
      <c r="I29" s="12"/>
      <c r="J29" s="12" t="str">
        <f t="shared" si="4"/>
        <v/>
      </c>
      <c r="K29" s="12">
        <f t="shared" si="5"/>
        <v>39.866815594763807</v>
      </c>
      <c r="L29" s="21">
        <f t="shared" si="6"/>
        <v>68557.755264655629</v>
      </c>
      <c r="M29" s="11">
        <v>929</v>
      </c>
      <c r="N29" s="12">
        <v>30.88</v>
      </c>
      <c r="O29" s="12">
        <f t="shared" si="7"/>
        <v>225.45247581104152</v>
      </c>
      <c r="P29" s="12">
        <f t="shared" si="8"/>
        <v>53.523417757541267</v>
      </c>
      <c r="Q29" s="21">
        <f t="shared" si="9"/>
        <v>73692.319863403507</v>
      </c>
      <c r="R29" s="11"/>
      <c r="S29" s="12"/>
      <c r="T29" s="12" t="str">
        <f t="shared" si="10"/>
        <v/>
      </c>
      <c r="U29" s="12">
        <f t="shared" si="11"/>
        <v>26.165028457598179</v>
      </c>
      <c r="V29" s="21">
        <f t="shared" si="12"/>
        <v>59737.692088787713</v>
      </c>
      <c r="W29" s="11">
        <v>1300</v>
      </c>
      <c r="X29" s="12">
        <v>41.795000000000002</v>
      </c>
      <c r="Y29" s="12">
        <f t="shared" si="13"/>
        <v>300</v>
      </c>
      <c r="Z29" s="12">
        <f t="shared" si="14"/>
        <v>38.948847467273765</v>
      </c>
      <c r="AA29" s="21">
        <f t="shared" si="15"/>
        <v>75180.970404097869</v>
      </c>
    </row>
    <row r="30" spans="1:27">
      <c r="A30" t="str">
        <f t="shared" si="0"/>
        <v>Чт.</v>
      </c>
      <c r="B30" s="10">
        <v>42061</v>
      </c>
      <c r="C30" s="11"/>
      <c r="D30" s="12"/>
      <c r="E30" s="12" t="str">
        <f t="shared" si="1"/>
        <v/>
      </c>
      <c r="F30" s="12">
        <f t="shared" si="2"/>
        <v>49.419049516220817</v>
      </c>
      <c r="G30" s="21">
        <f t="shared" si="3"/>
        <v>86304.084234490598</v>
      </c>
      <c r="H30" s="11">
        <v>1057</v>
      </c>
      <c r="I30" s="12">
        <v>35.119999999999997</v>
      </c>
      <c r="J30" s="12">
        <f t="shared" si="4"/>
        <v>254.41092771770062</v>
      </c>
      <c r="K30" s="12">
        <f t="shared" si="5"/>
        <v>41.913394991462724</v>
      </c>
      <c r="L30" s="21">
        <f t="shared" si="6"/>
        <v>68812.166192373334</v>
      </c>
      <c r="M30" s="11"/>
      <c r="N30" s="12"/>
      <c r="O30" s="12" t="str">
        <f t="shared" si="7"/>
        <v/>
      </c>
      <c r="P30" s="12">
        <f t="shared" si="8"/>
        <v>53.523417757541267</v>
      </c>
      <c r="Q30" s="21">
        <f t="shared" si="9"/>
        <v>73692.319863403507</v>
      </c>
      <c r="R30" s="11">
        <v>1057</v>
      </c>
      <c r="S30" s="12">
        <v>35.119999999999997</v>
      </c>
      <c r="T30" s="12">
        <f t="shared" si="10"/>
        <v>254.41092771770062</v>
      </c>
      <c r="U30" s="12">
        <f t="shared" si="11"/>
        <v>28.211607854297096</v>
      </c>
      <c r="V30" s="21">
        <f t="shared" si="12"/>
        <v>59992.103016505411</v>
      </c>
      <c r="W30" s="11"/>
      <c r="X30" s="12"/>
      <c r="Y30" s="12" t="str">
        <f t="shared" si="13"/>
        <v/>
      </c>
      <c r="Z30" s="12">
        <f t="shared" si="14"/>
        <v>38.948847467273765</v>
      </c>
      <c r="AA30" s="21">
        <f t="shared" si="15"/>
        <v>75180.970404097869</v>
      </c>
    </row>
    <row r="31" spans="1:27">
      <c r="A31" t="str">
        <f t="shared" si="0"/>
        <v>Пт.</v>
      </c>
      <c r="B31" s="10">
        <v>42062</v>
      </c>
      <c r="C31" s="11">
        <v>1300</v>
      </c>
      <c r="D31" s="12">
        <v>41.795000000000002</v>
      </c>
      <c r="E31" s="12">
        <f t="shared" si="1"/>
        <v>300</v>
      </c>
      <c r="F31" s="12">
        <f t="shared" si="2"/>
        <v>52.214049516220818</v>
      </c>
      <c r="G31" s="21">
        <f t="shared" si="3"/>
        <v>86604.084234490598</v>
      </c>
      <c r="H31" s="11">
        <v>998.29</v>
      </c>
      <c r="I31" s="12">
        <v>31.81</v>
      </c>
      <c r="J31" s="12">
        <f t="shared" si="4"/>
        <v>231.80421172453043</v>
      </c>
      <c r="K31" s="12">
        <f t="shared" si="5"/>
        <v>43.588847467273766</v>
      </c>
      <c r="L31" s="21">
        <f t="shared" si="6"/>
        <v>69043.970404097869</v>
      </c>
      <c r="M31" s="11">
        <v>1200</v>
      </c>
      <c r="N31" s="12">
        <v>36.71</v>
      </c>
      <c r="O31" s="12">
        <f t="shared" si="7"/>
        <v>265.27034718269778</v>
      </c>
      <c r="P31" s="12">
        <f t="shared" si="8"/>
        <v>55.748272623790555</v>
      </c>
      <c r="Q31" s="21">
        <f t="shared" si="9"/>
        <v>73957.590210586204</v>
      </c>
      <c r="R31" s="11">
        <v>998.29</v>
      </c>
      <c r="S31" s="12">
        <v>31.81</v>
      </c>
      <c r="T31" s="12">
        <f t="shared" si="10"/>
        <v>231.80421172453043</v>
      </c>
      <c r="U31" s="12">
        <f t="shared" si="11"/>
        <v>29.887060330108138</v>
      </c>
      <c r="V31" s="21">
        <f t="shared" si="12"/>
        <v>60223.907228229938</v>
      </c>
      <c r="W31" s="11">
        <v>500</v>
      </c>
      <c r="X31" s="12">
        <v>15.44</v>
      </c>
      <c r="Y31" s="12">
        <f t="shared" si="13"/>
        <v>120</v>
      </c>
      <c r="Z31" s="12">
        <f t="shared" si="14"/>
        <v>38.788847467273762</v>
      </c>
      <c r="AA31" s="21">
        <f t="shared" si="15"/>
        <v>75300.970404097869</v>
      </c>
    </row>
    <row r="32" spans="1:27">
      <c r="A32" t="str">
        <f t="shared" si="0"/>
        <v>Сб.</v>
      </c>
      <c r="B32" s="13">
        <v>42063</v>
      </c>
      <c r="C32" s="14"/>
      <c r="D32" s="15"/>
      <c r="E32" s="15" t="str">
        <f t="shared" si="1"/>
        <v/>
      </c>
      <c r="F32" s="15">
        <f t="shared" si="2"/>
        <v>52.214049516220818</v>
      </c>
      <c r="G32" s="22">
        <f t="shared" si="3"/>
        <v>86604.084234490598</v>
      </c>
      <c r="H32" s="14"/>
      <c r="I32" s="15"/>
      <c r="J32" s="15" t="str">
        <f t="shared" si="4"/>
        <v/>
      </c>
      <c r="K32" s="15">
        <f t="shared" si="5"/>
        <v>43.588847467273766</v>
      </c>
      <c r="L32" s="22">
        <f t="shared" si="6"/>
        <v>69043.970404097869</v>
      </c>
      <c r="M32" s="14"/>
      <c r="N32" s="15"/>
      <c r="O32" s="15" t="str">
        <f t="shared" si="7"/>
        <v/>
      </c>
      <c r="P32" s="15">
        <f t="shared" si="8"/>
        <v>55.748272623790555</v>
      </c>
      <c r="Q32" s="22">
        <f t="shared" si="9"/>
        <v>73957.590210586204</v>
      </c>
      <c r="R32" s="14"/>
      <c r="S32" s="15"/>
      <c r="T32" s="15" t="str">
        <f t="shared" si="10"/>
        <v/>
      </c>
      <c r="U32" s="15">
        <f t="shared" si="11"/>
        <v>29.887060330108138</v>
      </c>
      <c r="V32" s="22">
        <f t="shared" si="12"/>
        <v>60223.907228229938</v>
      </c>
      <c r="W32" s="14"/>
      <c r="X32" s="15"/>
      <c r="Y32" s="15" t="str">
        <f t="shared" si="13"/>
        <v/>
      </c>
      <c r="Z32" s="15">
        <f t="shared" si="14"/>
        <v>38.788847467273762</v>
      </c>
      <c r="AA32" s="22">
        <f t="shared" si="15"/>
        <v>75300.970404097869</v>
      </c>
    </row>
    <row r="33" spans="2:27">
      <c r="B33" s="10"/>
      <c r="C33" s="11"/>
      <c r="D33" s="12"/>
      <c r="E33" s="12" t="str">
        <f t="shared" si="1"/>
        <v/>
      </c>
      <c r="F33" s="12">
        <f t="shared" si="2"/>
        <v>52.214049516220818</v>
      </c>
      <c r="G33" s="21">
        <f t="shared" si="3"/>
        <v>86604.084234490598</v>
      </c>
      <c r="H33" s="11"/>
      <c r="I33" s="12"/>
      <c r="J33" s="12" t="str">
        <f t="shared" si="4"/>
        <v/>
      </c>
      <c r="K33" s="12">
        <f t="shared" si="5"/>
        <v>43.588847467273766</v>
      </c>
      <c r="L33" s="21">
        <f t="shared" si="6"/>
        <v>69043.970404097869</v>
      </c>
      <c r="M33" s="11"/>
      <c r="N33" s="12"/>
      <c r="O33" s="12" t="str">
        <f t="shared" si="7"/>
        <v/>
      </c>
      <c r="P33" s="12">
        <f t="shared" si="8"/>
        <v>55.748272623790555</v>
      </c>
      <c r="Q33" s="21">
        <f t="shared" si="9"/>
        <v>73957.590210586204</v>
      </c>
      <c r="R33" s="11"/>
      <c r="S33" s="12"/>
      <c r="T33" s="12" t="str">
        <f t="shared" si="10"/>
        <v/>
      </c>
      <c r="U33" s="12">
        <f t="shared" si="11"/>
        <v>29.887060330108138</v>
      </c>
      <c r="V33" s="21">
        <f t="shared" si="12"/>
        <v>60223.907228229938</v>
      </c>
      <c r="W33" s="11"/>
      <c r="X33" s="12"/>
      <c r="Y33" s="12" t="str">
        <f t="shared" si="13"/>
        <v/>
      </c>
      <c r="Z33" s="12">
        <f t="shared" si="14"/>
        <v>38.788847467273762</v>
      </c>
      <c r="AA33" s="21">
        <f t="shared" si="15"/>
        <v>75300.970404097869</v>
      </c>
    </row>
    <row r="34" spans="2:27">
      <c r="B34" s="10"/>
      <c r="C34" s="11"/>
      <c r="D34" s="12"/>
      <c r="E34" s="12" t="str">
        <f t="shared" si="1"/>
        <v/>
      </c>
      <c r="F34" s="12">
        <f t="shared" si="2"/>
        <v>52.214049516220818</v>
      </c>
      <c r="G34" s="21">
        <f t="shared" si="3"/>
        <v>86604.084234490598</v>
      </c>
      <c r="H34" s="11"/>
      <c r="I34" s="12"/>
      <c r="J34" s="12" t="str">
        <f t="shared" si="4"/>
        <v/>
      </c>
      <c r="K34" s="12">
        <f t="shared" si="5"/>
        <v>43.588847467273766</v>
      </c>
      <c r="L34" s="21">
        <f t="shared" si="6"/>
        <v>69043.970404097869</v>
      </c>
      <c r="M34" s="11"/>
      <c r="N34" s="12"/>
      <c r="O34" s="12" t="str">
        <f t="shared" si="7"/>
        <v/>
      </c>
      <c r="P34" s="12">
        <f t="shared" si="8"/>
        <v>55.748272623790555</v>
      </c>
      <c r="Q34" s="21">
        <f t="shared" si="9"/>
        <v>73957.590210586204</v>
      </c>
      <c r="R34" s="11"/>
      <c r="S34" s="12"/>
      <c r="T34" s="12" t="str">
        <f t="shared" si="10"/>
        <v/>
      </c>
      <c r="U34" s="12">
        <f t="shared" si="11"/>
        <v>29.887060330108138</v>
      </c>
      <c r="V34" s="21">
        <f t="shared" si="12"/>
        <v>60223.907228229938</v>
      </c>
      <c r="W34" s="11"/>
      <c r="X34" s="12"/>
      <c r="Y34" s="12" t="str">
        <f t="shared" si="13"/>
        <v/>
      </c>
      <c r="Z34" s="12">
        <f t="shared" si="14"/>
        <v>38.788847467273762</v>
      </c>
      <c r="AA34" s="21">
        <f t="shared" si="15"/>
        <v>75300.970404097869</v>
      </c>
    </row>
    <row r="35" spans="2:27" ht="15.75" thickBot="1">
      <c r="B35" s="10"/>
      <c r="C35" s="5"/>
      <c r="D35" s="6"/>
      <c r="E35" s="6" t="str">
        <f t="shared" si="1"/>
        <v/>
      </c>
      <c r="F35" s="6">
        <f t="shared" si="2"/>
        <v>52.214049516220818</v>
      </c>
      <c r="G35" s="19">
        <f t="shared" si="3"/>
        <v>86604.084234490598</v>
      </c>
      <c r="H35" s="5"/>
      <c r="I35" s="6"/>
      <c r="J35" s="6" t="str">
        <f t="shared" si="4"/>
        <v/>
      </c>
      <c r="K35" s="6">
        <f t="shared" si="5"/>
        <v>43.588847467273766</v>
      </c>
      <c r="L35" s="19">
        <f t="shared" si="6"/>
        <v>69043.970404097869</v>
      </c>
      <c r="M35" s="5"/>
      <c r="N35" s="6"/>
      <c r="O35" s="6" t="str">
        <f t="shared" si="7"/>
        <v/>
      </c>
      <c r="P35" s="6">
        <f t="shared" si="8"/>
        <v>55.748272623790555</v>
      </c>
      <c r="Q35" s="19">
        <f t="shared" si="9"/>
        <v>73957.590210586204</v>
      </c>
      <c r="R35" s="5"/>
      <c r="S35" s="6"/>
      <c r="T35" s="6" t="str">
        <f t="shared" si="10"/>
        <v/>
      </c>
      <c r="U35" s="6">
        <f t="shared" si="11"/>
        <v>29.887060330108138</v>
      </c>
      <c r="V35" s="19">
        <f t="shared" si="12"/>
        <v>60223.907228229938</v>
      </c>
      <c r="W35" s="5"/>
      <c r="X35" s="6"/>
      <c r="Y35" s="6" t="str">
        <f t="shared" si="13"/>
        <v/>
      </c>
      <c r="Z35" s="6">
        <f t="shared" si="14"/>
        <v>38.788847467273762</v>
      </c>
      <c r="AA35" s="19">
        <f t="shared" si="15"/>
        <v>75300.970404097869</v>
      </c>
    </row>
    <row r="36" spans="2:27" s="26" customFormat="1" ht="15.75">
      <c r="B36" s="24" t="s">
        <v>8</v>
      </c>
      <c r="C36" s="25">
        <f>SUM(C5:C35)</f>
        <v>14076.43</v>
      </c>
      <c r="D36" s="25">
        <f>SUM(D5:D35)</f>
        <v>446.92499999999995</v>
      </c>
      <c r="E36" s="25">
        <f>SUM(E5:E35)</f>
        <v>3256.0842344906087</v>
      </c>
      <c r="F36" s="25">
        <f>F35</f>
        <v>52.214049516220818</v>
      </c>
      <c r="G36" s="25">
        <f>G35</f>
        <v>86604.084234490598</v>
      </c>
      <c r="H36" s="25">
        <f>SUM(H5:H35)</f>
        <v>14289.46</v>
      </c>
      <c r="I36" s="25">
        <f>SUM(I5:I35)</f>
        <v>452.76499999999999</v>
      </c>
      <c r="J36" s="25">
        <f>SUM(J5:J35)</f>
        <v>3295.9704040978941</v>
      </c>
      <c r="K36" s="25">
        <f>K35</f>
        <v>43.588847467273766</v>
      </c>
      <c r="L36" s="25">
        <f>L35</f>
        <v>69043.970404097869</v>
      </c>
      <c r="M36" s="25">
        <f>SUM(M5:M35)</f>
        <v>14275.460000000001</v>
      </c>
      <c r="N36" s="25">
        <f>SUM(N5:N35)</f>
        <v>453.29500000000002</v>
      </c>
      <c r="O36" s="25">
        <f>SUM(O5:O35)</f>
        <v>3299.590210586226</v>
      </c>
      <c r="P36" s="25">
        <f>P35</f>
        <v>55.748272623790555</v>
      </c>
      <c r="Q36" s="25">
        <f>Q35</f>
        <v>73957.590210586204</v>
      </c>
      <c r="R36" s="25">
        <f>SUM(R5:R35)</f>
        <v>14173.46</v>
      </c>
      <c r="S36" s="25">
        <f>SUM(S5:S35)</f>
        <v>453.19499999999994</v>
      </c>
      <c r="T36" s="25">
        <f>SUM(T5:T35)</f>
        <v>3298.9072282299376</v>
      </c>
      <c r="U36" s="25">
        <f>U35</f>
        <v>29.887060330108138</v>
      </c>
      <c r="V36" s="25">
        <f>V35</f>
        <v>60223.907228229938</v>
      </c>
      <c r="W36" s="25">
        <f>SUM(W5:W35)</f>
        <v>14289.460000000001</v>
      </c>
      <c r="X36" s="25">
        <f>SUM(X5:X35)</f>
        <v>452.76499999999999</v>
      </c>
      <c r="Y36" s="25">
        <f>SUM(Y5:Y35)</f>
        <v>3295.9704040978936</v>
      </c>
      <c r="Z36" s="25">
        <f>Z35</f>
        <v>38.788847467273762</v>
      </c>
      <c r="AA36" s="25">
        <f>AA35</f>
        <v>75300.970404097869</v>
      </c>
    </row>
    <row r="39" spans="2:27">
      <c r="E39" s="27"/>
    </row>
    <row r="40" spans="2:27">
      <c r="E40" s="27"/>
    </row>
  </sheetData>
  <autoFilter ref="B3:G36"/>
  <mergeCells count="5">
    <mergeCell ref="C2:G2"/>
    <mergeCell ref="H2:L2"/>
    <mergeCell ref="M2:Q2"/>
    <mergeCell ref="R2:V2"/>
    <mergeCell ref="W2:AA2"/>
  </mergeCells>
  <conditionalFormatting sqref="F5:F35 K5:K35 P5:P35 U5:U35 Z5:Z35">
    <cfRule type="cellIs" dxfId="2" priority="7" operator="lessThan">
      <formula>0</formula>
    </cfRule>
  </conditionalFormatting>
  <conditionalFormatting sqref="A5:A35">
    <cfRule type="cellIs" dxfId="1" priority="5" operator="equal">
      <formula>"сб."</formula>
    </cfRule>
    <cfRule type="cellIs" dxfId="0" priority="6" operator="equal">
      <formula>"вс."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Екатерина chernova.ek@list.ru</dc:creator>
  <cp:lastModifiedBy>Ahtyamov_RS</cp:lastModifiedBy>
  <dcterms:created xsi:type="dcterms:W3CDTF">2015-02-26T09:58:35Z</dcterms:created>
  <dcterms:modified xsi:type="dcterms:W3CDTF">2015-02-26T14:28:57Z</dcterms:modified>
</cp:coreProperties>
</file>