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Лист1!$B$3:$G$36</definedName>
  </definedNames>
  <calcPr calcId="145621"/>
  <fileRecoveryPr repairLoad="1"/>
</workbook>
</file>

<file path=xl/calcChain.xml><?xml version="1.0" encoding="utf-8"?>
<calcChain xmlns="http://schemas.openxmlformats.org/spreadsheetml/2006/main">
  <c r="X36" i="1" l="1"/>
  <c r="W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AA5" i="1" s="1"/>
  <c r="S36" i="1"/>
  <c r="R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U5" i="1" s="1"/>
  <c r="N36" i="1"/>
  <c r="M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P5" i="1" s="1"/>
  <c r="I36" i="1"/>
  <c r="H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5" i="1"/>
  <c r="AA6" i="1" l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Z5" i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Y36" i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T36" i="1"/>
  <c r="P6" i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O36" i="1"/>
  <c r="V5" i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J36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F5" i="1"/>
  <c r="C36" i="1"/>
  <c r="D36" i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36" i="1"/>
</calcChain>
</file>

<file path=xl/sharedStrings.xml><?xml version="1.0" encoding="utf-8"?>
<sst xmlns="http://schemas.openxmlformats.org/spreadsheetml/2006/main" count="34" uniqueCount="14">
  <si>
    <t>ФИО</t>
  </si>
  <si>
    <t>Дата</t>
  </si>
  <si>
    <t>Заправка, л</t>
  </si>
  <si>
    <t>Пройдено, км</t>
  </si>
  <si>
    <t>Остаток, л</t>
  </si>
  <si>
    <t>км</t>
  </si>
  <si>
    <t>Показания прош. месяца</t>
  </si>
  <si>
    <t>Сумма чека</t>
  </si>
  <si>
    <t>ИТОГО:</t>
  </si>
  <si>
    <t>Иванов И.И.</t>
  </si>
  <si>
    <t>Петров П.П.</t>
  </si>
  <si>
    <t>Сидоров С.С.</t>
  </si>
  <si>
    <t>Белов Б.Б.</t>
  </si>
  <si>
    <t>Краснов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</si>
</sst>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4" fontId="0" fillId="2" borderId="10" xfId="0" applyNumberFormat="1" applyFont="1" applyFill="1" applyBorder="1" applyAlignment="1">
      <alignment horizontal="center" vertical="center" wrapText="1"/>
    </xf>
    <xf numFmtId="4" fontId="0" fillId="2" borderId="11" xfId="0" applyNumberForma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4" fontId="0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zoomScale="80" zoomScaleNormal="80" workbookViewId="0">
      <selection activeCell="J6" sqref="J6"/>
    </sheetView>
  </sheetViews>
  <sheetFormatPr defaultRowHeight="15" x14ac:dyDescent="0.25"/>
  <cols>
    <col min="1" max="1" width="6.140625" customWidth="1"/>
    <col min="2" max="2" width="26.5703125" customWidth="1"/>
    <col min="3" max="3" width="11.85546875" bestFit="1" customWidth="1"/>
    <col min="4" max="4" width="10.7109375" customWidth="1"/>
    <col min="5" max="5" width="17.42578125" customWidth="1"/>
    <col min="6" max="6" width="13.28515625" customWidth="1"/>
    <col min="7" max="7" width="13" customWidth="1"/>
    <col min="8" max="8" width="11.85546875" bestFit="1" customWidth="1"/>
    <col min="9" max="9" width="9.28515625" bestFit="1" customWidth="1"/>
    <col min="10" max="10" width="10.5703125" bestFit="1" customWidth="1"/>
    <col min="11" max="11" width="9.28515625" bestFit="1" customWidth="1"/>
    <col min="12" max="13" width="11.85546875" bestFit="1" customWidth="1"/>
    <col min="14" max="14" width="9.28515625" bestFit="1" customWidth="1"/>
    <col min="15" max="15" width="10.5703125" bestFit="1" customWidth="1"/>
    <col min="16" max="16" width="9.28515625" bestFit="1" customWidth="1"/>
    <col min="17" max="18" width="11.85546875" bestFit="1" customWidth="1"/>
    <col min="19" max="19" width="9.28515625" bestFit="1" customWidth="1"/>
    <col min="20" max="20" width="10.5703125" bestFit="1" customWidth="1"/>
    <col min="21" max="21" width="9.28515625" bestFit="1" customWidth="1"/>
    <col min="22" max="23" width="11.85546875" bestFit="1" customWidth="1"/>
    <col min="24" max="24" width="9.28515625" bestFit="1" customWidth="1"/>
    <col min="25" max="25" width="10.5703125" bestFit="1" customWidth="1"/>
    <col min="26" max="26" width="9.28515625" bestFit="1" customWidth="1"/>
    <col min="27" max="27" width="11.85546875" bestFit="1" customWidth="1"/>
  </cols>
  <sheetData>
    <row r="1" spans="1:27" x14ac:dyDescent="0.25">
      <c r="B1">
        <v>0.13</v>
      </c>
    </row>
    <row r="2" spans="1:27" x14ac:dyDescent="0.25">
      <c r="B2" s="1" t="s">
        <v>0</v>
      </c>
      <c r="C2" s="24" t="s">
        <v>9</v>
      </c>
      <c r="D2" s="25"/>
      <c r="E2" s="25"/>
      <c r="F2" s="25"/>
      <c r="G2" s="26"/>
      <c r="H2" s="24" t="s">
        <v>10</v>
      </c>
      <c r="I2" s="25"/>
      <c r="J2" s="25"/>
      <c r="K2" s="25"/>
      <c r="L2" s="26"/>
      <c r="M2" s="24" t="s">
        <v>11</v>
      </c>
      <c r="N2" s="25"/>
      <c r="O2" s="25"/>
      <c r="P2" s="25"/>
      <c r="Q2" s="26"/>
      <c r="R2" s="24" t="s">
        <v>12</v>
      </c>
      <c r="S2" s="25"/>
      <c r="T2" s="25"/>
      <c r="U2" s="25"/>
      <c r="V2" s="26"/>
      <c r="W2" s="24" t="s">
        <v>13</v>
      </c>
      <c r="X2" s="25"/>
      <c r="Y2" s="25"/>
      <c r="Z2" s="25"/>
      <c r="AA2" s="26"/>
    </row>
    <row r="3" spans="1:27" ht="25.5" x14ac:dyDescent="0.25">
      <c r="B3" s="1" t="s">
        <v>1</v>
      </c>
      <c r="C3" s="1" t="s">
        <v>7</v>
      </c>
      <c r="D3" s="2" t="s">
        <v>2</v>
      </c>
      <c r="E3" s="2" t="s">
        <v>3</v>
      </c>
      <c r="F3" s="2" t="s">
        <v>4</v>
      </c>
      <c r="G3" s="3" t="s">
        <v>5</v>
      </c>
      <c r="H3" s="1" t="s">
        <v>7</v>
      </c>
      <c r="I3" s="2" t="s">
        <v>2</v>
      </c>
      <c r="J3" s="2" t="s">
        <v>3</v>
      </c>
      <c r="K3" s="2" t="s">
        <v>4</v>
      </c>
      <c r="L3" s="3" t="s">
        <v>5</v>
      </c>
      <c r="M3" s="1" t="s">
        <v>7</v>
      </c>
      <c r="N3" s="2" t="s">
        <v>2</v>
      </c>
      <c r="O3" s="2" t="s">
        <v>3</v>
      </c>
      <c r="P3" s="2" t="s">
        <v>4</v>
      </c>
      <c r="Q3" s="3" t="s">
        <v>5</v>
      </c>
      <c r="R3" s="1" t="s">
        <v>7</v>
      </c>
      <c r="S3" s="2" t="s">
        <v>2</v>
      </c>
      <c r="T3" s="2" t="s">
        <v>3</v>
      </c>
      <c r="U3" s="2" t="s">
        <v>4</v>
      </c>
      <c r="V3" s="3" t="s">
        <v>5</v>
      </c>
      <c r="W3" s="1" t="s">
        <v>7</v>
      </c>
      <c r="X3" s="2" t="s">
        <v>2</v>
      </c>
      <c r="Y3" s="2" t="s">
        <v>3</v>
      </c>
      <c r="Z3" s="2" t="s">
        <v>4</v>
      </c>
      <c r="AA3" s="3" t="s">
        <v>5</v>
      </c>
    </row>
    <row r="4" spans="1:27" ht="15.75" thickBot="1" x14ac:dyDescent="0.3">
      <c r="B4" s="4" t="s">
        <v>6</v>
      </c>
      <c r="C4" s="5"/>
      <c r="D4" s="6"/>
      <c r="E4" s="18">
        <v>3235</v>
      </c>
      <c r="F4" s="6">
        <v>28.579999999999988</v>
      </c>
      <c r="G4" s="19">
        <v>83348</v>
      </c>
      <c r="H4" s="5"/>
      <c r="I4" s="6"/>
      <c r="J4" s="18">
        <v>3550</v>
      </c>
      <c r="K4" s="6">
        <v>19.3</v>
      </c>
      <c r="L4" s="19">
        <v>65748</v>
      </c>
      <c r="M4" s="5"/>
      <c r="N4" s="6"/>
      <c r="O4" s="18">
        <v>2986</v>
      </c>
      <c r="P4" s="6">
        <v>31.4</v>
      </c>
      <c r="Q4" s="19">
        <v>70658</v>
      </c>
      <c r="R4" s="5"/>
      <c r="S4" s="6"/>
      <c r="T4" s="18">
        <v>3107</v>
      </c>
      <c r="U4" s="6">
        <v>5.55</v>
      </c>
      <c r="V4" s="19">
        <v>56925</v>
      </c>
      <c r="W4" s="5"/>
      <c r="X4" s="6"/>
      <c r="Y4" s="18">
        <v>3256</v>
      </c>
      <c r="Z4" s="6">
        <v>14.5</v>
      </c>
      <c r="AA4" s="19">
        <v>72005</v>
      </c>
    </row>
    <row r="5" spans="1:27" x14ac:dyDescent="0.25">
      <c r="A5" t="str">
        <f t="shared" ref="A5:A32" si="0">CHOOSE(WEEKDAY(B5,2),"Пн.","Вт.","Ср.","Чт.","Пт.","Сб.","Вс.")</f>
        <v>Вс.</v>
      </c>
      <c r="B5" s="7">
        <v>42036</v>
      </c>
      <c r="C5" s="8"/>
      <c r="D5" s="9"/>
      <c r="E5" s="9">
        <f ca="1">IF(D5="",,RANDBETWEEN(120,300))</f>
        <v>0</v>
      </c>
      <c r="F5" s="9">
        <f ca="1">F4-($B$1*E5)+D5</f>
        <v>28.579999999999988</v>
      </c>
      <c r="G5" s="20">
        <f t="shared" ref="G5:G35" ca="1" si="1">G4+E5</f>
        <v>83348</v>
      </c>
      <c r="H5" s="8"/>
      <c r="I5" s="9"/>
      <c r="J5" s="9">
        <f ca="1">IF(I5="",,RANDBETWEEN(120,300))</f>
        <v>0</v>
      </c>
      <c r="K5" s="9">
        <f ca="1">K4-($B$1*J5)+I5</f>
        <v>19.3</v>
      </c>
      <c r="L5" s="20">
        <f t="shared" ref="L5:L35" ca="1" si="2">L4+J5</f>
        <v>65748</v>
      </c>
      <c r="M5" s="8"/>
      <c r="N5" s="9"/>
      <c r="O5" s="9">
        <f ca="1">IF(N5="",,RANDBETWEEN(120,300))</f>
        <v>0</v>
      </c>
      <c r="P5" s="9">
        <f ca="1">P4-($B$1*O5)+N5</f>
        <v>31.4</v>
      </c>
      <c r="Q5" s="20">
        <f t="shared" ref="Q5:Q35" ca="1" si="3">Q4+O5</f>
        <v>70658</v>
      </c>
      <c r="R5" s="8"/>
      <c r="S5" s="9"/>
      <c r="T5" s="9">
        <f ca="1">IF(S5="",,RANDBETWEEN(120,300))</f>
        <v>0</v>
      </c>
      <c r="U5" s="9">
        <f ca="1">U4-($B$1*T5)+S5</f>
        <v>5.55</v>
      </c>
      <c r="V5" s="20">
        <f t="shared" ref="V5:V35" ca="1" si="4">V4+T5</f>
        <v>56925</v>
      </c>
      <c r="W5" s="8"/>
      <c r="X5" s="9"/>
      <c r="Y5" s="9">
        <f ca="1">IF(X5="",,RANDBETWEEN(120,300))</f>
        <v>0</v>
      </c>
      <c r="Z5" s="9">
        <f ca="1">Z4-($B$1*Y5)+X5</f>
        <v>14.5</v>
      </c>
      <c r="AA5" s="20">
        <f t="shared" ref="AA5:AA35" ca="1" si="5">AA4+Y5</f>
        <v>72005</v>
      </c>
    </row>
    <row r="6" spans="1:27" x14ac:dyDescent="0.25">
      <c r="A6" t="str">
        <f t="shared" si="0"/>
        <v>Пн.</v>
      </c>
      <c r="B6" s="10">
        <v>42037</v>
      </c>
      <c r="C6" s="11"/>
      <c r="D6" s="12"/>
      <c r="E6" s="12">
        <f t="shared" ref="E6:E35" ca="1" si="6">IF(D6="",,RANDBETWEEN(120,300))</f>
        <v>0</v>
      </c>
      <c r="F6" s="12">
        <f ca="1">F5-($B$1*E6)+D6</f>
        <v>28.579999999999988</v>
      </c>
      <c r="G6" s="21">
        <f t="shared" ca="1" si="1"/>
        <v>83348</v>
      </c>
      <c r="H6" s="11">
        <v>1000</v>
      </c>
      <c r="I6" s="12">
        <v>30.88</v>
      </c>
      <c r="J6" s="12">
        <f t="shared" ref="J6:J35" ca="1" si="7">IF(I6="",,RANDBETWEEN(120,300))</f>
        <v>137</v>
      </c>
      <c r="K6" s="12">
        <f ca="1">K5-($B$1*J6)+I6</f>
        <v>32.369999999999997</v>
      </c>
      <c r="L6" s="21">
        <f t="shared" ca="1" si="2"/>
        <v>65885</v>
      </c>
      <c r="M6" s="11">
        <v>1012</v>
      </c>
      <c r="N6" s="12">
        <v>33.65</v>
      </c>
      <c r="O6" s="12">
        <f t="shared" ref="O6:O35" ca="1" si="8">IF(N6="",,RANDBETWEEN(120,300))</f>
        <v>276</v>
      </c>
      <c r="P6" s="12">
        <f ca="1">P5-($B$1*O6)+N6</f>
        <v>29.169999999999995</v>
      </c>
      <c r="Q6" s="21">
        <f t="shared" ca="1" si="3"/>
        <v>70934</v>
      </c>
      <c r="R6" s="11"/>
      <c r="S6" s="12"/>
      <c r="T6" s="12">
        <f t="shared" ref="T6:T35" ca="1" si="9">IF(S6="",,RANDBETWEEN(120,300))</f>
        <v>0</v>
      </c>
      <c r="U6" s="12">
        <f ca="1">U5-($B$1*T6)+S6</f>
        <v>5.55</v>
      </c>
      <c r="V6" s="21">
        <f t="shared" ca="1" si="4"/>
        <v>56925</v>
      </c>
      <c r="W6" s="11">
        <v>1000</v>
      </c>
      <c r="X6" s="12">
        <v>30.88</v>
      </c>
      <c r="Y6" s="12">
        <f t="shared" ref="Y6:Y35" ca="1" si="10">IF(X6="",,RANDBETWEEN(120,300))</f>
        <v>199</v>
      </c>
      <c r="Z6" s="12">
        <f ca="1">Z5-($B$1*Y6)+X6</f>
        <v>19.509999999999998</v>
      </c>
      <c r="AA6" s="21">
        <f t="shared" ca="1" si="5"/>
        <v>72204</v>
      </c>
    </row>
    <row r="7" spans="1:27" x14ac:dyDescent="0.25">
      <c r="A7" t="str">
        <f t="shared" si="0"/>
        <v>Вт.</v>
      </c>
      <c r="B7" s="10">
        <v>42038</v>
      </c>
      <c r="C7" s="11">
        <v>1000</v>
      </c>
      <c r="D7" s="12">
        <v>30.6</v>
      </c>
      <c r="E7" s="12">
        <f t="shared" ca="1" si="6"/>
        <v>169</v>
      </c>
      <c r="F7" s="12">
        <f ca="1">F6-($B$1*E7)+D7</f>
        <v>37.209999999999987</v>
      </c>
      <c r="G7" s="21">
        <f t="shared" ca="1" si="1"/>
        <v>83517</v>
      </c>
      <c r="H7" s="11"/>
      <c r="I7" s="12"/>
      <c r="J7" s="12">
        <f t="shared" ca="1" si="7"/>
        <v>0</v>
      </c>
      <c r="K7" s="12">
        <f ca="1">K6-($B$1*J7)+I7</f>
        <v>32.369999999999997</v>
      </c>
      <c r="L7" s="21">
        <f t="shared" ca="1" si="2"/>
        <v>65885</v>
      </c>
      <c r="M7" s="11">
        <v>1000</v>
      </c>
      <c r="N7" s="12">
        <v>30.88</v>
      </c>
      <c r="O7" s="12">
        <f t="shared" ca="1" si="8"/>
        <v>300</v>
      </c>
      <c r="P7" s="12">
        <f ca="1">P6-($B$1*O7)+N7</f>
        <v>21.049999999999994</v>
      </c>
      <c r="Q7" s="21">
        <f t="shared" ca="1" si="3"/>
        <v>71234</v>
      </c>
      <c r="R7" s="11">
        <v>1098</v>
      </c>
      <c r="S7" s="12">
        <v>36.61</v>
      </c>
      <c r="T7" s="12">
        <f t="shared" ca="1" si="9"/>
        <v>288</v>
      </c>
      <c r="U7" s="12">
        <f ca="1">U6-($B$1*T7)+S7</f>
        <v>4.7200000000000024</v>
      </c>
      <c r="V7" s="21">
        <f t="shared" ca="1" si="4"/>
        <v>57213</v>
      </c>
      <c r="W7" s="11">
        <v>1200</v>
      </c>
      <c r="X7" s="12">
        <v>36.71</v>
      </c>
      <c r="Y7" s="12">
        <f t="shared" ca="1" si="10"/>
        <v>172</v>
      </c>
      <c r="Z7" s="12">
        <f ca="1">Z6-($B$1*Y7)+X7</f>
        <v>33.86</v>
      </c>
      <c r="AA7" s="21">
        <f t="shared" ca="1" si="5"/>
        <v>72376</v>
      </c>
    </row>
    <row r="8" spans="1:27" x14ac:dyDescent="0.25">
      <c r="A8" t="str">
        <f t="shared" si="0"/>
        <v>Ср.</v>
      </c>
      <c r="B8" s="10">
        <v>42039</v>
      </c>
      <c r="C8" s="11"/>
      <c r="D8" s="12"/>
      <c r="E8" s="12">
        <f t="shared" ca="1" si="6"/>
        <v>0</v>
      </c>
      <c r="F8" s="12">
        <f ca="1">F7-($B$1*E8)+D8</f>
        <v>37.209999999999987</v>
      </c>
      <c r="G8" s="21">
        <f t="shared" ca="1" si="1"/>
        <v>83517</v>
      </c>
      <c r="H8" s="11">
        <v>929</v>
      </c>
      <c r="I8" s="12">
        <v>30.88</v>
      </c>
      <c r="J8" s="12">
        <f t="shared" ca="1" si="7"/>
        <v>242</v>
      </c>
      <c r="K8" s="12">
        <f ca="1">K7-($B$1*J8)+I8</f>
        <v>31.789999999999996</v>
      </c>
      <c r="L8" s="21">
        <f t="shared" ca="1" si="2"/>
        <v>66127</v>
      </c>
      <c r="M8" s="11"/>
      <c r="N8" s="12"/>
      <c r="O8" s="12">
        <f t="shared" ca="1" si="8"/>
        <v>0</v>
      </c>
      <c r="P8" s="12">
        <f ca="1">P7-($B$1*O8)+N8</f>
        <v>21.049999999999994</v>
      </c>
      <c r="Q8" s="21">
        <f t="shared" ca="1" si="3"/>
        <v>71234</v>
      </c>
      <c r="R8" s="11">
        <v>799.75</v>
      </c>
      <c r="S8" s="12">
        <v>24.39</v>
      </c>
      <c r="T8" s="12">
        <f t="shared" ca="1" si="9"/>
        <v>174</v>
      </c>
      <c r="U8" s="12">
        <f ca="1">U7-($B$1*T8)+S8</f>
        <v>6.490000000000002</v>
      </c>
      <c r="V8" s="21">
        <f t="shared" ca="1" si="4"/>
        <v>57387</v>
      </c>
      <c r="W8" s="11">
        <v>1012</v>
      </c>
      <c r="X8" s="12">
        <v>33.65</v>
      </c>
      <c r="Y8" s="12">
        <f t="shared" ca="1" si="10"/>
        <v>170</v>
      </c>
      <c r="Z8" s="12">
        <f ca="1">Z7-($B$1*Y8)+X8</f>
        <v>45.41</v>
      </c>
      <c r="AA8" s="21">
        <f t="shared" ca="1" si="5"/>
        <v>72546</v>
      </c>
    </row>
    <row r="9" spans="1:27" x14ac:dyDescent="0.25">
      <c r="A9" t="str">
        <f t="shared" si="0"/>
        <v>Чт.</v>
      </c>
      <c r="B9" s="10">
        <v>42040</v>
      </c>
      <c r="C9" s="11">
        <v>986</v>
      </c>
      <c r="D9" s="12">
        <v>31.41</v>
      </c>
      <c r="E9" s="12">
        <f t="shared" ca="1" si="6"/>
        <v>261</v>
      </c>
      <c r="F9" s="12">
        <f ca="1">F8-($B$1*E9)+D9</f>
        <v>34.689999999999984</v>
      </c>
      <c r="G9" s="21">
        <f t="shared" ca="1" si="1"/>
        <v>83778</v>
      </c>
      <c r="H9" s="11">
        <v>1200</v>
      </c>
      <c r="I9" s="12">
        <v>36.71</v>
      </c>
      <c r="J9" s="12">
        <f t="shared" ca="1" si="7"/>
        <v>157</v>
      </c>
      <c r="K9" s="12">
        <f ca="1">K8-($B$1*J9)+I9</f>
        <v>48.089999999999996</v>
      </c>
      <c r="L9" s="21">
        <f t="shared" ca="1" si="2"/>
        <v>66284</v>
      </c>
      <c r="M9" s="11">
        <v>1200</v>
      </c>
      <c r="N9" s="12">
        <v>36.71</v>
      </c>
      <c r="O9" s="12">
        <f t="shared" ca="1" si="8"/>
        <v>191</v>
      </c>
      <c r="P9" s="12">
        <f ca="1">P8-($B$1*O9)+N9</f>
        <v>32.929999999999993</v>
      </c>
      <c r="Q9" s="21">
        <f t="shared" ca="1" si="3"/>
        <v>71425</v>
      </c>
      <c r="R9" s="11">
        <v>1300</v>
      </c>
      <c r="S9" s="12">
        <v>41.795000000000002</v>
      </c>
      <c r="T9" s="12">
        <f t="shared" ca="1" si="9"/>
        <v>282</v>
      </c>
      <c r="U9" s="12">
        <f ca="1">U8-($B$1*T9)+S9</f>
        <v>11.625</v>
      </c>
      <c r="V9" s="21">
        <f t="shared" ca="1" si="4"/>
        <v>57669</v>
      </c>
      <c r="W9" s="11">
        <v>1000</v>
      </c>
      <c r="X9" s="12">
        <v>30.88</v>
      </c>
      <c r="Y9" s="12">
        <f t="shared" ca="1" si="10"/>
        <v>249</v>
      </c>
      <c r="Z9" s="12">
        <f ca="1">Z8-($B$1*Y9)+X9</f>
        <v>43.919999999999987</v>
      </c>
      <c r="AA9" s="21">
        <f t="shared" ca="1" si="5"/>
        <v>72795</v>
      </c>
    </row>
    <row r="10" spans="1:27" x14ac:dyDescent="0.25">
      <c r="A10" t="str">
        <f t="shared" si="0"/>
        <v>Пт.</v>
      </c>
      <c r="B10" s="10">
        <v>42041</v>
      </c>
      <c r="C10" s="11">
        <v>1000.97</v>
      </c>
      <c r="D10" s="12">
        <v>30.62</v>
      </c>
      <c r="E10" s="12">
        <f t="shared" ca="1" si="6"/>
        <v>277</v>
      </c>
      <c r="F10" s="12">
        <f ca="1">F9-($B$1*E10)+D10</f>
        <v>29.299999999999986</v>
      </c>
      <c r="G10" s="21">
        <f t="shared" ca="1" si="1"/>
        <v>84055</v>
      </c>
      <c r="H10" s="11">
        <v>500</v>
      </c>
      <c r="I10" s="12">
        <v>15.44</v>
      </c>
      <c r="J10" s="12">
        <f t="shared" ca="1" si="7"/>
        <v>205</v>
      </c>
      <c r="K10" s="12">
        <f ca="1">K9-($B$1*J10)+I10</f>
        <v>36.879999999999995</v>
      </c>
      <c r="L10" s="21">
        <f t="shared" ca="1" si="2"/>
        <v>66489</v>
      </c>
      <c r="M10" s="11">
        <v>1000</v>
      </c>
      <c r="N10" s="12">
        <v>30.88</v>
      </c>
      <c r="O10" s="12">
        <f t="shared" ca="1" si="8"/>
        <v>122</v>
      </c>
      <c r="P10" s="12">
        <f ca="1">P9-($B$1*O10)+N10</f>
        <v>47.949999999999989</v>
      </c>
      <c r="Q10" s="21">
        <f t="shared" ca="1" si="3"/>
        <v>71547</v>
      </c>
      <c r="R10" s="11"/>
      <c r="S10" s="12"/>
      <c r="T10" s="12">
        <f t="shared" ca="1" si="9"/>
        <v>0</v>
      </c>
      <c r="U10" s="12">
        <f ca="1">U9-($B$1*T10)+S10</f>
        <v>11.625</v>
      </c>
      <c r="V10" s="21">
        <f t="shared" ca="1" si="4"/>
        <v>57669</v>
      </c>
      <c r="W10" s="11"/>
      <c r="X10" s="12"/>
      <c r="Y10" s="12">
        <f t="shared" ca="1" si="10"/>
        <v>0</v>
      </c>
      <c r="Z10" s="12">
        <f ca="1">Z9-($B$1*Y10)+X10</f>
        <v>43.919999999999987</v>
      </c>
      <c r="AA10" s="21">
        <f t="shared" ca="1" si="5"/>
        <v>72795</v>
      </c>
    </row>
    <row r="11" spans="1:27" x14ac:dyDescent="0.25">
      <c r="A11" t="str">
        <f t="shared" si="0"/>
        <v>Сб.</v>
      </c>
      <c r="B11" s="13">
        <v>42042</v>
      </c>
      <c r="C11" s="14"/>
      <c r="D11" s="15"/>
      <c r="E11" s="15">
        <f t="shared" ca="1" si="6"/>
        <v>0</v>
      </c>
      <c r="F11" s="15">
        <f ca="1">F10-($B$1*E11)+D11</f>
        <v>29.299999999999986</v>
      </c>
      <c r="G11" s="22">
        <f t="shared" ca="1" si="1"/>
        <v>84055</v>
      </c>
      <c r="H11" s="14"/>
      <c r="I11" s="15"/>
      <c r="J11" s="15">
        <f t="shared" ca="1" si="7"/>
        <v>0</v>
      </c>
      <c r="K11" s="15">
        <f ca="1">K10-($B$1*J11)+I11</f>
        <v>36.879999999999995</v>
      </c>
      <c r="L11" s="22">
        <f t="shared" ca="1" si="2"/>
        <v>66489</v>
      </c>
      <c r="M11" s="14"/>
      <c r="N11" s="15"/>
      <c r="O11" s="15">
        <f t="shared" ca="1" si="8"/>
        <v>0</v>
      </c>
      <c r="P11" s="15">
        <f ca="1">P10-($B$1*O11)+N11</f>
        <v>47.949999999999989</v>
      </c>
      <c r="Q11" s="22">
        <f t="shared" ca="1" si="3"/>
        <v>71547</v>
      </c>
      <c r="R11" s="14"/>
      <c r="S11" s="15"/>
      <c r="T11" s="15">
        <f t="shared" ca="1" si="9"/>
        <v>0</v>
      </c>
      <c r="U11" s="15">
        <f ca="1">U10-($B$1*T11)+S11</f>
        <v>11.625</v>
      </c>
      <c r="V11" s="22">
        <f t="shared" ca="1" si="4"/>
        <v>57669</v>
      </c>
      <c r="W11" s="14"/>
      <c r="X11" s="15"/>
      <c r="Y11" s="15">
        <f t="shared" ca="1" si="10"/>
        <v>0</v>
      </c>
      <c r="Z11" s="15">
        <f ca="1">Z10-($B$1*Y11)+X11</f>
        <v>43.919999999999987</v>
      </c>
      <c r="AA11" s="22">
        <f t="shared" ca="1" si="5"/>
        <v>72795</v>
      </c>
    </row>
    <row r="12" spans="1:27" x14ac:dyDescent="0.25">
      <c r="A12" t="str">
        <f t="shared" si="0"/>
        <v>Вс.</v>
      </c>
      <c r="B12" s="13">
        <v>42043</v>
      </c>
      <c r="C12" s="14"/>
      <c r="D12" s="15"/>
      <c r="E12" s="15">
        <f t="shared" ca="1" si="6"/>
        <v>0</v>
      </c>
      <c r="F12" s="15">
        <f ca="1">F11-($B$1*E12)+D12</f>
        <v>29.299999999999986</v>
      </c>
      <c r="G12" s="22">
        <f t="shared" ca="1" si="1"/>
        <v>84055</v>
      </c>
      <c r="H12" s="14"/>
      <c r="I12" s="15"/>
      <c r="J12" s="15">
        <f t="shared" ca="1" si="7"/>
        <v>0</v>
      </c>
      <c r="K12" s="15">
        <f ca="1">K11-($B$1*J12)+I12</f>
        <v>36.879999999999995</v>
      </c>
      <c r="L12" s="22">
        <f t="shared" ca="1" si="2"/>
        <v>66489</v>
      </c>
      <c r="M12" s="14"/>
      <c r="N12" s="15"/>
      <c r="O12" s="15">
        <f t="shared" ca="1" si="8"/>
        <v>0</v>
      </c>
      <c r="P12" s="15">
        <f ca="1">P11-($B$1*O12)+N12</f>
        <v>47.949999999999989</v>
      </c>
      <c r="Q12" s="22">
        <f t="shared" ca="1" si="3"/>
        <v>71547</v>
      </c>
      <c r="R12" s="14"/>
      <c r="S12" s="15"/>
      <c r="T12" s="15">
        <f t="shared" ca="1" si="9"/>
        <v>0</v>
      </c>
      <c r="U12" s="15">
        <f ca="1">U11-($B$1*T12)+S12</f>
        <v>11.625</v>
      </c>
      <c r="V12" s="22">
        <f t="shared" ca="1" si="4"/>
        <v>57669</v>
      </c>
      <c r="W12" s="14"/>
      <c r="X12" s="15"/>
      <c r="Y12" s="15">
        <f t="shared" ca="1" si="10"/>
        <v>0</v>
      </c>
      <c r="Z12" s="15">
        <f ca="1">Z11-($B$1*Y12)+X12</f>
        <v>43.919999999999987</v>
      </c>
      <c r="AA12" s="22">
        <f t="shared" ca="1" si="5"/>
        <v>72795</v>
      </c>
    </row>
    <row r="13" spans="1:27" x14ac:dyDescent="0.25">
      <c r="A13" t="str">
        <f t="shared" si="0"/>
        <v>Пн.</v>
      </c>
      <c r="B13" s="10">
        <v>42044</v>
      </c>
      <c r="C13" s="11">
        <v>1098</v>
      </c>
      <c r="D13" s="12">
        <v>36.61</v>
      </c>
      <c r="E13" s="12">
        <f t="shared" ca="1" si="6"/>
        <v>210</v>
      </c>
      <c r="F13" s="12">
        <f ca="1">F12-($B$1*E13)+D13</f>
        <v>38.609999999999985</v>
      </c>
      <c r="G13" s="21">
        <f t="shared" ca="1" si="1"/>
        <v>84265</v>
      </c>
      <c r="H13" s="11">
        <v>1098</v>
      </c>
      <c r="I13" s="12">
        <v>36.61</v>
      </c>
      <c r="J13" s="12">
        <f t="shared" ca="1" si="7"/>
        <v>176</v>
      </c>
      <c r="K13" s="12">
        <f ca="1">K12-($B$1*J13)+I13</f>
        <v>50.609999999999992</v>
      </c>
      <c r="L13" s="21">
        <f t="shared" ca="1" si="2"/>
        <v>66665</v>
      </c>
      <c r="M13" s="11">
        <v>799.75</v>
      </c>
      <c r="N13" s="12">
        <v>24.39</v>
      </c>
      <c r="O13" s="12">
        <f t="shared" ca="1" si="8"/>
        <v>283</v>
      </c>
      <c r="P13" s="12">
        <f ca="1">P12-($B$1*O13)+N13</f>
        <v>35.54999999999999</v>
      </c>
      <c r="Q13" s="21">
        <f t="shared" ca="1" si="3"/>
        <v>71830</v>
      </c>
      <c r="R13" s="11">
        <v>986</v>
      </c>
      <c r="S13" s="12">
        <v>31.41</v>
      </c>
      <c r="T13" s="12">
        <f t="shared" ca="1" si="9"/>
        <v>269</v>
      </c>
      <c r="U13" s="12">
        <f ca="1">U12-($B$1*T13)+S13</f>
        <v>8.0650000000000013</v>
      </c>
      <c r="V13" s="21">
        <f t="shared" ca="1" si="4"/>
        <v>57938</v>
      </c>
      <c r="W13" s="11">
        <v>929</v>
      </c>
      <c r="X13" s="12">
        <v>30.88</v>
      </c>
      <c r="Y13" s="12">
        <f t="shared" ca="1" si="10"/>
        <v>277</v>
      </c>
      <c r="Z13" s="12">
        <f ca="1">Z12-($B$1*Y13)+X13</f>
        <v>38.789999999999992</v>
      </c>
      <c r="AA13" s="21">
        <f t="shared" ca="1" si="5"/>
        <v>73072</v>
      </c>
    </row>
    <row r="14" spans="1:27" x14ac:dyDescent="0.25">
      <c r="A14" t="str">
        <f t="shared" si="0"/>
        <v>Вт.</v>
      </c>
      <c r="B14" s="10">
        <v>42045</v>
      </c>
      <c r="C14" s="11">
        <v>799.75</v>
      </c>
      <c r="D14" s="12">
        <v>24.39</v>
      </c>
      <c r="E14" s="12">
        <f t="shared" ca="1" si="6"/>
        <v>299</v>
      </c>
      <c r="F14" s="12">
        <f ca="1">F13-($B$1*E14)+D14</f>
        <v>24.129999999999981</v>
      </c>
      <c r="G14" s="21">
        <f t="shared" ca="1" si="1"/>
        <v>84564</v>
      </c>
      <c r="H14" s="11"/>
      <c r="I14" s="12"/>
      <c r="J14" s="12">
        <f t="shared" ca="1" si="7"/>
        <v>0</v>
      </c>
      <c r="K14" s="12">
        <f ca="1">K13-($B$1*J14)+I14</f>
        <v>50.609999999999992</v>
      </c>
      <c r="L14" s="21">
        <f t="shared" ca="1" si="2"/>
        <v>66665</v>
      </c>
      <c r="M14" s="11">
        <v>1300</v>
      </c>
      <c r="N14" s="12">
        <v>41.795000000000002</v>
      </c>
      <c r="O14" s="12">
        <f t="shared" ca="1" si="8"/>
        <v>229</v>
      </c>
      <c r="P14" s="12">
        <f ca="1">P13-($B$1*O14)+N14</f>
        <v>47.574999999999989</v>
      </c>
      <c r="Q14" s="21">
        <f t="shared" ca="1" si="3"/>
        <v>72059</v>
      </c>
      <c r="R14" s="11">
        <v>1195.42</v>
      </c>
      <c r="S14" s="12">
        <v>37.01</v>
      </c>
      <c r="T14" s="12">
        <f t="shared" ca="1" si="9"/>
        <v>260</v>
      </c>
      <c r="U14" s="12">
        <f ca="1">U13-($B$1*T14)+S14</f>
        <v>11.274999999999995</v>
      </c>
      <c r="V14" s="21">
        <f t="shared" ca="1" si="4"/>
        <v>58198</v>
      </c>
      <c r="W14" s="11">
        <v>1098</v>
      </c>
      <c r="X14" s="12">
        <v>36.61</v>
      </c>
      <c r="Y14" s="12">
        <f t="shared" ca="1" si="10"/>
        <v>259</v>
      </c>
      <c r="Z14" s="12">
        <f ca="1">Z13-($B$1*Y14)+X14</f>
        <v>41.72999999999999</v>
      </c>
      <c r="AA14" s="21">
        <f t="shared" ca="1" si="5"/>
        <v>73331</v>
      </c>
    </row>
    <row r="15" spans="1:27" x14ac:dyDescent="0.25">
      <c r="A15" t="str">
        <f t="shared" si="0"/>
        <v>Ср.</v>
      </c>
      <c r="B15" s="10">
        <v>42046</v>
      </c>
      <c r="C15" s="11"/>
      <c r="D15" s="12"/>
      <c r="E15" s="12">
        <f t="shared" ca="1" si="6"/>
        <v>0</v>
      </c>
      <c r="F15" s="12">
        <f ca="1">F14-($B$1*E15)+D15</f>
        <v>24.129999999999981</v>
      </c>
      <c r="G15" s="21">
        <f t="shared" ca="1" si="1"/>
        <v>84564</v>
      </c>
      <c r="H15" s="11">
        <v>1012</v>
      </c>
      <c r="I15" s="12">
        <v>33.65</v>
      </c>
      <c r="J15" s="12">
        <f t="shared" ca="1" si="7"/>
        <v>288</v>
      </c>
      <c r="K15" s="12">
        <f ca="1">K14-($B$1*J15)+I15</f>
        <v>46.819999999999993</v>
      </c>
      <c r="L15" s="21">
        <f t="shared" ca="1" si="2"/>
        <v>66953</v>
      </c>
      <c r="M15" s="11"/>
      <c r="N15" s="12"/>
      <c r="O15" s="12">
        <f t="shared" ca="1" si="8"/>
        <v>0</v>
      </c>
      <c r="P15" s="12">
        <f ca="1">P14-($B$1*O15)+N15</f>
        <v>47.574999999999989</v>
      </c>
      <c r="Q15" s="21">
        <f t="shared" ca="1" si="3"/>
        <v>72059</v>
      </c>
      <c r="R15" s="11"/>
      <c r="S15" s="12"/>
      <c r="T15" s="12">
        <f t="shared" ca="1" si="9"/>
        <v>0</v>
      </c>
      <c r="U15" s="12">
        <f ca="1">U14-($B$1*T15)+S15</f>
        <v>11.274999999999995</v>
      </c>
      <c r="V15" s="21">
        <f t="shared" ca="1" si="4"/>
        <v>58198</v>
      </c>
      <c r="W15" s="11"/>
      <c r="X15" s="12"/>
      <c r="Y15" s="12">
        <f t="shared" ca="1" si="10"/>
        <v>0</v>
      </c>
      <c r="Z15" s="12">
        <f ca="1">Z14-($B$1*Y15)+X15</f>
        <v>41.72999999999999</v>
      </c>
      <c r="AA15" s="21">
        <f t="shared" ca="1" si="5"/>
        <v>73331</v>
      </c>
    </row>
    <row r="16" spans="1:27" x14ac:dyDescent="0.25">
      <c r="A16" t="str">
        <f t="shared" si="0"/>
        <v>Чт.</v>
      </c>
      <c r="B16" s="10">
        <v>42047</v>
      </c>
      <c r="C16" s="11">
        <v>1057</v>
      </c>
      <c r="D16" s="12">
        <v>35.119999999999997</v>
      </c>
      <c r="E16" s="12">
        <f t="shared" ca="1" si="6"/>
        <v>143</v>
      </c>
      <c r="F16" s="12">
        <f ca="1">F15-($B$1*E16)+D16</f>
        <v>40.659999999999982</v>
      </c>
      <c r="G16" s="21">
        <f t="shared" ca="1" si="1"/>
        <v>84707</v>
      </c>
      <c r="H16" s="11">
        <v>1000</v>
      </c>
      <c r="I16" s="12">
        <v>30.88</v>
      </c>
      <c r="J16" s="12">
        <f t="shared" ca="1" si="7"/>
        <v>181</v>
      </c>
      <c r="K16" s="12">
        <f ca="1">K15-($B$1*J16)+I16</f>
        <v>54.169999999999987</v>
      </c>
      <c r="L16" s="21">
        <f t="shared" ca="1" si="2"/>
        <v>67134</v>
      </c>
      <c r="M16" s="11">
        <v>1057</v>
      </c>
      <c r="N16" s="12">
        <v>35.119999999999997</v>
      </c>
      <c r="O16" s="12">
        <f t="shared" ca="1" si="8"/>
        <v>275</v>
      </c>
      <c r="P16" s="12">
        <f ca="1">P15-($B$1*O16)+N16</f>
        <v>46.944999999999986</v>
      </c>
      <c r="Q16" s="21">
        <f t="shared" ca="1" si="3"/>
        <v>72334</v>
      </c>
      <c r="R16" s="11">
        <v>1098</v>
      </c>
      <c r="S16" s="12">
        <v>36.61</v>
      </c>
      <c r="T16" s="12">
        <f t="shared" ca="1" si="9"/>
        <v>146</v>
      </c>
      <c r="U16" s="12">
        <f ca="1">U15-($B$1*T16)+S16</f>
        <v>28.904999999999994</v>
      </c>
      <c r="V16" s="21">
        <f t="shared" ca="1" si="4"/>
        <v>58344</v>
      </c>
      <c r="W16" s="11">
        <v>1057</v>
      </c>
      <c r="X16" s="12">
        <v>35.119999999999997</v>
      </c>
      <c r="Y16" s="12">
        <f t="shared" ca="1" si="10"/>
        <v>184</v>
      </c>
      <c r="Z16" s="12">
        <f ca="1">Z15-($B$1*Y16)+X16</f>
        <v>52.929999999999986</v>
      </c>
      <c r="AA16" s="21">
        <f t="shared" ca="1" si="5"/>
        <v>73515</v>
      </c>
    </row>
    <row r="17" spans="1:27" x14ac:dyDescent="0.25">
      <c r="A17" t="str">
        <f t="shared" si="0"/>
        <v>Пт.</v>
      </c>
      <c r="B17" s="10">
        <v>42048</v>
      </c>
      <c r="C17" s="11">
        <v>998.29</v>
      </c>
      <c r="D17" s="12">
        <v>31.81</v>
      </c>
      <c r="E17" s="12">
        <f t="shared" ca="1" si="6"/>
        <v>260</v>
      </c>
      <c r="F17" s="12">
        <f ca="1">F16-($B$1*E17)+D17</f>
        <v>38.669999999999973</v>
      </c>
      <c r="G17" s="21">
        <f t="shared" ca="1" si="1"/>
        <v>84967</v>
      </c>
      <c r="H17" s="11"/>
      <c r="I17" s="12"/>
      <c r="J17" s="12">
        <f t="shared" ca="1" si="7"/>
        <v>0</v>
      </c>
      <c r="K17" s="12">
        <f ca="1">K16-($B$1*J17)+I17</f>
        <v>54.169999999999987</v>
      </c>
      <c r="L17" s="21">
        <f t="shared" ca="1" si="2"/>
        <v>67134</v>
      </c>
      <c r="M17" s="11">
        <v>998.29</v>
      </c>
      <c r="N17" s="12">
        <v>31.81</v>
      </c>
      <c r="O17" s="12">
        <f t="shared" ca="1" si="8"/>
        <v>177</v>
      </c>
      <c r="P17" s="12">
        <f ca="1">P16-($B$1*O17)+N17</f>
        <v>55.744999999999983</v>
      </c>
      <c r="Q17" s="21">
        <f t="shared" ca="1" si="3"/>
        <v>72511</v>
      </c>
      <c r="R17" s="11">
        <v>929</v>
      </c>
      <c r="S17" s="12">
        <v>30.88</v>
      </c>
      <c r="T17" s="12">
        <f t="shared" ca="1" si="9"/>
        <v>187</v>
      </c>
      <c r="U17" s="12">
        <f ca="1">U16-($B$1*T17)+S17</f>
        <v>35.474999999999994</v>
      </c>
      <c r="V17" s="21">
        <f t="shared" ca="1" si="4"/>
        <v>58531</v>
      </c>
      <c r="W17" s="11">
        <v>998.29</v>
      </c>
      <c r="X17" s="12">
        <v>31.81</v>
      </c>
      <c r="Y17" s="12">
        <f t="shared" ca="1" si="10"/>
        <v>296</v>
      </c>
      <c r="Z17" s="12">
        <f ca="1">Z16-($B$1*Y17)+X17</f>
        <v>46.259999999999977</v>
      </c>
      <c r="AA17" s="21">
        <f t="shared" ca="1" si="5"/>
        <v>73811</v>
      </c>
    </row>
    <row r="18" spans="1:27" x14ac:dyDescent="0.25">
      <c r="A18" t="str">
        <f t="shared" si="0"/>
        <v>Сб.</v>
      </c>
      <c r="B18" s="13">
        <v>42049</v>
      </c>
      <c r="C18" s="14"/>
      <c r="D18" s="15"/>
      <c r="E18" s="15">
        <f t="shared" ca="1" si="6"/>
        <v>0</v>
      </c>
      <c r="F18" s="15">
        <f ca="1">F17-($B$1*E18)+D18</f>
        <v>38.669999999999973</v>
      </c>
      <c r="G18" s="22">
        <f t="shared" ca="1" si="1"/>
        <v>84967</v>
      </c>
      <c r="H18" s="14"/>
      <c r="I18" s="15"/>
      <c r="J18" s="15">
        <f t="shared" ca="1" si="7"/>
        <v>0</v>
      </c>
      <c r="K18" s="15">
        <f ca="1">K17-($B$1*J18)+I18</f>
        <v>54.169999999999987</v>
      </c>
      <c r="L18" s="22">
        <f t="shared" ca="1" si="2"/>
        <v>67134</v>
      </c>
      <c r="M18" s="14"/>
      <c r="N18" s="15"/>
      <c r="O18" s="15">
        <f t="shared" ca="1" si="8"/>
        <v>0</v>
      </c>
      <c r="P18" s="15">
        <f ca="1">P17-($B$1*O18)+N18</f>
        <v>55.744999999999983</v>
      </c>
      <c r="Q18" s="22">
        <f t="shared" ca="1" si="3"/>
        <v>72511</v>
      </c>
      <c r="R18" s="14"/>
      <c r="S18" s="15"/>
      <c r="T18" s="15">
        <f t="shared" ca="1" si="9"/>
        <v>0</v>
      </c>
      <c r="U18" s="15">
        <f ca="1">U17-($B$1*T18)+S18</f>
        <v>35.474999999999994</v>
      </c>
      <c r="V18" s="22">
        <f t="shared" ca="1" si="4"/>
        <v>58531</v>
      </c>
      <c r="W18" s="14"/>
      <c r="X18" s="15"/>
      <c r="Y18" s="15">
        <f t="shared" ca="1" si="10"/>
        <v>0</v>
      </c>
      <c r="Z18" s="15">
        <f ca="1">Z17-($B$1*Y18)+X18</f>
        <v>46.259999999999977</v>
      </c>
      <c r="AA18" s="22">
        <f t="shared" ca="1" si="5"/>
        <v>73811</v>
      </c>
    </row>
    <row r="19" spans="1:27" x14ac:dyDescent="0.25">
      <c r="A19" t="str">
        <f t="shared" si="0"/>
        <v>Вс.</v>
      </c>
      <c r="B19" s="13">
        <v>42050</v>
      </c>
      <c r="C19" s="14"/>
      <c r="D19" s="15"/>
      <c r="E19" s="15">
        <f t="shared" ca="1" si="6"/>
        <v>0</v>
      </c>
      <c r="F19" s="15">
        <f ca="1">F18-($B$1*E19)+D19</f>
        <v>38.669999999999973</v>
      </c>
      <c r="G19" s="22">
        <f t="shared" ca="1" si="1"/>
        <v>84967</v>
      </c>
      <c r="H19" s="14"/>
      <c r="I19" s="15"/>
      <c r="J19" s="15">
        <f t="shared" ca="1" si="7"/>
        <v>0</v>
      </c>
      <c r="K19" s="15">
        <f ca="1">K18-($B$1*J19)+I19</f>
        <v>54.169999999999987</v>
      </c>
      <c r="L19" s="22">
        <f t="shared" ca="1" si="2"/>
        <v>67134</v>
      </c>
      <c r="M19" s="14"/>
      <c r="N19" s="15"/>
      <c r="O19" s="15">
        <f t="shared" ca="1" si="8"/>
        <v>0</v>
      </c>
      <c r="P19" s="15">
        <f ca="1">P18-($B$1*O19)+N19</f>
        <v>55.744999999999983</v>
      </c>
      <c r="Q19" s="22">
        <f t="shared" ca="1" si="3"/>
        <v>72511</v>
      </c>
      <c r="R19" s="14"/>
      <c r="S19" s="15"/>
      <c r="T19" s="15">
        <f t="shared" ca="1" si="9"/>
        <v>0</v>
      </c>
      <c r="U19" s="15">
        <f ca="1">U18-($B$1*T19)+S19</f>
        <v>35.474999999999994</v>
      </c>
      <c r="V19" s="22">
        <f t="shared" ca="1" si="4"/>
        <v>58531</v>
      </c>
      <c r="W19" s="14"/>
      <c r="X19" s="15"/>
      <c r="Y19" s="15">
        <f t="shared" ca="1" si="10"/>
        <v>0</v>
      </c>
      <c r="Z19" s="15">
        <f ca="1">Z18-($B$1*Y19)+X19</f>
        <v>46.259999999999977</v>
      </c>
      <c r="AA19" s="22">
        <f t="shared" ca="1" si="5"/>
        <v>73811</v>
      </c>
    </row>
    <row r="20" spans="1:27" x14ac:dyDescent="0.25">
      <c r="A20" t="str">
        <f t="shared" si="0"/>
        <v>Пн.</v>
      </c>
      <c r="B20" s="10">
        <v>42051</v>
      </c>
      <c r="C20" s="11">
        <v>1195.42</v>
      </c>
      <c r="D20" s="12">
        <v>37.01</v>
      </c>
      <c r="E20" s="12">
        <f t="shared" ca="1" si="6"/>
        <v>221</v>
      </c>
      <c r="F20" s="12">
        <f ca="1">F19-($B$1*E20)+D20</f>
        <v>46.949999999999974</v>
      </c>
      <c r="G20" s="21">
        <f t="shared" ca="1" si="1"/>
        <v>85188</v>
      </c>
      <c r="H20" s="11">
        <v>799.75</v>
      </c>
      <c r="I20" s="12">
        <v>24.39</v>
      </c>
      <c r="J20" s="12">
        <f t="shared" ca="1" si="7"/>
        <v>134</v>
      </c>
      <c r="K20" s="12">
        <f ca="1">K19-($B$1*J20)+I20</f>
        <v>61.139999999999986</v>
      </c>
      <c r="L20" s="21">
        <f t="shared" ca="1" si="2"/>
        <v>67268</v>
      </c>
      <c r="M20" s="11">
        <v>1098</v>
      </c>
      <c r="N20" s="12">
        <v>36.61</v>
      </c>
      <c r="O20" s="12">
        <f t="shared" ca="1" si="8"/>
        <v>173</v>
      </c>
      <c r="P20" s="12">
        <f ca="1">P19-($B$1*O20)+N20</f>
        <v>69.864999999999981</v>
      </c>
      <c r="Q20" s="21">
        <f t="shared" ca="1" si="3"/>
        <v>72684</v>
      </c>
      <c r="R20" s="11">
        <v>500</v>
      </c>
      <c r="S20" s="12">
        <v>15.44</v>
      </c>
      <c r="T20" s="12">
        <f t="shared" ca="1" si="9"/>
        <v>243</v>
      </c>
      <c r="U20" s="12">
        <f ca="1">U19-($B$1*T20)+S20</f>
        <v>19.324999999999996</v>
      </c>
      <c r="V20" s="21">
        <f t="shared" ca="1" si="4"/>
        <v>58774</v>
      </c>
      <c r="W20" s="11"/>
      <c r="X20" s="12"/>
      <c r="Y20" s="12">
        <f t="shared" ca="1" si="10"/>
        <v>0</v>
      </c>
      <c r="Z20" s="12">
        <f ca="1">Z19-($B$1*Y20)+X20</f>
        <v>46.259999999999977</v>
      </c>
      <c r="AA20" s="21">
        <f t="shared" ca="1" si="5"/>
        <v>73811</v>
      </c>
    </row>
    <row r="21" spans="1:27" x14ac:dyDescent="0.25">
      <c r="A21" t="str">
        <f t="shared" si="0"/>
        <v>Вт.</v>
      </c>
      <c r="B21" s="10">
        <v>42052</v>
      </c>
      <c r="C21" s="11">
        <v>1200</v>
      </c>
      <c r="D21" s="12">
        <v>36.71</v>
      </c>
      <c r="E21" s="12">
        <f t="shared" ca="1" si="6"/>
        <v>143</v>
      </c>
      <c r="F21" s="12">
        <f ca="1">F20-($B$1*E21)+D21</f>
        <v>65.069999999999979</v>
      </c>
      <c r="G21" s="21">
        <f t="shared" ca="1" si="1"/>
        <v>85331</v>
      </c>
      <c r="H21" s="11">
        <v>1300</v>
      </c>
      <c r="I21" s="12">
        <v>41.795000000000002</v>
      </c>
      <c r="J21" s="12">
        <f t="shared" ca="1" si="7"/>
        <v>267</v>
      </c>
      <c r="K21" s="12">
        <f ca="1">K20-($B$1*J21)+I21</f>
        <v>68.224999999999994</v>
      </c>
      <c r="L21" s="21">
        <f t="shared" ca="1" si="2"/>
        <v>67535</v>
      </c>
      <c r="M21" s="11"/>
      <c r="N21" s="12"/>
      <c r="O21" s="12">
        <f t="shared" ca="1" si="8"/>
        <v>0</v>
      </c>
      <c r="P21" s="12">
        <f ca="1">P20-($B$1*O21)+N21</f>
        <v>69.864999999999981</v>
      </c>
      <c r="Q21" s="21">
        <f t="shared" ca="1" si="3"/>
        <v>72684</v>
      </c>
      <c r="R21" s="11">
        <v>1200</v>
      </c>
      <c r="S21" s="12">
        <v>36.71</v>
      </c>
      <c r="T21" s="12">
        <f t="shared" ca="1" si="9"/>
        <v>281</v>
      </c>
      <c r="U21" s="12">
        <f ca="1">U20-($B$1*T21)+S21</f>
        <v>19.504999999999995</v>
      </c>
      <c r="V21" s="21">
        <f t="shared" ca="1" si="4"/>
        <v>59055</v>
      </c>
      <c r="W21" s="11">
        <v>1195.42</v>
      </c>
      <c r="X21" s="12">
        <v>37.01</v>
      </c>
      <c r="Y21" s="12">
        <f t="shared" ca="1" si="10"/>
        <v>204</v>
      </c>
      <c r="Z21" s="12">
        <f ca="1">Z20-($B$1*Y21)+X21</f>
        <v>56.749999999999972</v>
      </c>
      <c r="AA21" s="21">
        <f t="shared" ca="1" si="5"/>
        <v>74015</v>
      </c>
    </row>
    <row r="22" spans="1:27" x14ac:dyDescent="0.25">
      <c r="A22" t="str">
        <f t="shared" si="0"/>
        <v>Ср.</v>
      </c>
      <c r="B22" s="10">
        <v>42053</v>
      </c>
      <c r="C22" s="11">
        <v>1012</v>
      </c>
      <c r="D22" s="12">
        <v>33.65</v>
      </c>
      <c r="E22" s="12">
        <f t="shared" ca="1" si="6"/>
        <v>208</v>
      </c>
      <c r="F22" s="12">
        <f ca="1">F21-($B$1*E22)+D22</f>
        <v>71.679999999999978</v>
      </c>
      <c r="G22" s="21">
        <f t="shared" ca="1" si="1"/>
        <v>85539</v>
      </c>
      <c r="H22" s="11"/>
      <c r="I22" s="12"/>
      <c r="J22" s="12">
        <f t="shared" ca="1" si="7"/>
        <v>0</v>
      </c>
      <c r="K22" s="12">
        <f ca="1">K21-($B$1*J22)+I22</f>
        <v>68.224999999999994</v>
      </c>
      <c r="L22" s="21">
        <f t="shared" ca="1" si="2"/>
        <v>67535</v>
      </c>
      <c r="M22" s="11">
        <v>1195.42</v>
      </c>
      <c r="N22" s="12">
        <v>37.01</v>
      </c>
      <c r="O22" s="12">
        <f t="shared" ca="1" si="8"/>
        <v>171</v>
      </c>
      <c r="P22" s="12">
        <f ca="1">P21-($B$1*O22)+N22</f>
        <v>84.644999999999982</v>
      </c>
      <c r="Q22" s="21">
        <f t="shared" ca="1" si="3"/>
        <v>72855</v>
      </c>
      <c r="R22" s="11"/>
      <c r="S22" s="12"/>
      <c r="T22" s="12">
        <f t="shared" ca="1" si="9"/>
        <v>0</v>
      </c>
      <c r="U22" s="12">
        <f ca="1">U21-($B$1*T22)+S22</f>
        <v>19.504999999999995</v>
      </c>
      <c r="V22" s="21">
        <f t="shared" ca="1" si="4"/>
        <v>59055</v>
      </c>
      <c r="W22" s="11"/>
      <c r="X22" s="12"/>
      <c r="Y22" s="12">
        <f t="shared" ca="1" si="10"/>
        <v>0</v>
      </c>
      <c r="Z22" s="12">
        <f ca="1">Z21-($B$1*Y22)+X22</f>
        <v>56.749999999999972</v>
      </c>
      <c r="AA22" s="21">
        <f t="shared" ca="1" si="5"/>
        <v>74015</v>
      </c>
    </row>
    <row r="23" spans="1:27" x14ac:dyDescent="0.25">
      <c r="A23" t="str">
        <f t="shared" si="0"/>
        <v>Чт.</v>
      </c>
      <c r="B23" s="10">
        <v>42054</v>
      </c>
      <c r="C23" s="11">
        <v>1000</v>
      </c>
      <c r="D23" s="12">
        <v>30.88</v>
      </c>
      <c r="E23" s="12">
        <f t="shared" ca="1" si="6"/>
        <v>175</v>
      </c>
      <c r="F23" s="12">
        <f ca="1">F22-($B$1*E23)+D23</f>
        <v>79.809999999999974</v>
      </c>
      <c r="G23" s="21">
        <f t="shared" ca="1" si="1"/>
        <v>85714</v>
      </c>
      <c r="H23" s="11">
        <v>1200</v>
      </c>
      <c r="I23" s="12">
        <v>36.71</v>
      </c>
      <c r="J23" s="12">
        <f t="shared" ca="1" si="7"/>
        <v>284</v>
      </c>
      <c r="K23" s="12">
        <f ca="1">K22-($B$1*J23)+I23</f>
        <v>68.014999999999986</v>
      </c>
      <c r="L23" s="21">
        <f t="shared" ca="1" si="2"/>
        <v>67819</v>
      </c>
      <c r="M23" s="11"/>
      <c r="N23" s="12"/>
      <c r="O23" s="12">
        <f t="shared" ca="1" si="8"/>
        <v>0</v>
      </c>
      <c r="P23" s="12">
        <f ca="1">P22-($B$1*O23)+N23</f>
        <v>84.644999999999982</v>
      </c>
      <c r="Q23" s="21">
        <f t="shared" ca="1" si="3"/>
        <v>72855</v>
      </c>
      <c r="R23" s="11">
        <v>1012</v>
      </c>
      <c r="S23" s="12">
        <v>33.65</v>
      </c>
      <c r="T23" s="12">
        <f t="shared" ca="1" si="9"/>
        <v>230</v>
      </c>
      <c r="U23" s="12">
        <f ca="1">U22-($B$1*T23)+S23</f>
        <v>23.254999999999992</v>
      </c>
      <c r="V23" s="21">
        <f t="shared" ca="1" si="4"/>
        <v>59285</v>
      </c>
      <c r="W23" s="11">
        <v>1000</v>
      </c>
      <c r="X23" s="12">
        <v>30.88</v>
      </c>
      <c r="Y23" s="12">
        <f t="shared" ca="1" si="10"/>
        <v>239</v>
      </c>
      <c r="Z23" s="12">
        <f ca="1">Z22-($B$1*Y23)+X23</f>
        <v>56.559999999999974</v>
      </c>
      <c r="AA23" s="21">
        <f t="shared" ca="1" si="5"/>
        <v>74254</v>
      </c>
    </row>
    <row r="24" spans="1:27" x14ac:dyDescent="0.25">
      <c r="A24" t="str">
        <f t="shared" si="0"/>
        <v>Пт.</v>
      </c>
      <c r="B24" s="10">
        <v>42055</v>
      </c>
      <c r="C24" s="16">
        <v>929</v>
      </c>
      <c r="D24" s="17">
        <v>30.88</v>
      </c>
      <c r="E24" s="17">
        <f t="shared" ca="1" si="6"/>
        <v>295</v>
      </c>
      <c r="F24" s="17">
        <f ca="1">F23-($B$1*E24)+D24</f>
        <v>72.339999999999975</v>
      </c>
      <c r="G24" s="23">
        <f t="shared" ca="1" si="1"/>
        <v>86009</v>
      </c>
      <c r="H24" s="16">
        <v>1000</v>
      </c>
      <c r="I24" s="17">
        <v>30.88</v>
      </c>
      <c r="J24" s="17">
        <f t="shared" ca="1" si="7"/>
        <v>197</v>
      </c>
      <c r="K24" s="17">
        <f ca="1">K23-($B$1*J24)+I24</f>
        <v>73.284999999999982</v>
      </c>
      <c r="L24" s="23">
        <f t="shared" ca="1" si="2"/>
        <v>68016</v>
      </c>
      <c r="M24" s="16">
        <v>500</v>
      </c>
      <c r="N24" s="17">
        <v>15.44</v>
      </c>
      <c r="O24" s="17">
        <f t="shared" ca="1" si="8"/>
        <v>222</v>
      </c>
      <c r="P24" s="17">
        <f ca="1">P23-($B$1*O24)+N24</f>
        <v>71.22499999999998</v>
      </c>
      <c r="Q24" s="23">
        <f t="shared" ca="1" si="3"/>
        <v>73077</v>
      </c>
      <c r="R24" s="16">
        <v>1000</v>
      </c>
      <c r="S24" s="17">
        <v>30.88</v>
      </c>
      <c r="T24" s="17">
        <f t="shared" ca="1" si="9"/>
        <v>281</v>
      </c>
      <c r="U24" s="17">
        <f ca="1">U23-($B$1*T24)+S24</f>
        <v>17.60499999999999</v>
      </c>
      <c r="V24" s="23">
        <f t="shared" ca="1" si="4"/>
        <v>59566</v>
      </c>
      <c r="W24" s="16">
        <v>1200</v>
      </c>
      <c r="X24" s="17">
        <v>36.71</v>
      </c>
      <c r="Y24" s="17">
        <f t="shared" ca="1" si="10"/>
        <v>138</v>
      </c>
      <c r="Z24" s="17">
        <f ca="1">Z23-($B$1*Y24)+X24</f>
        <v>75.329999999999984</v>
      </c>
      <c r="AA24" s="23">
        <f t="shared" ca="1" si="5"/>
        <v>74392</v>
      </c>
    </row>
    <row r="25" spans="1:27" x14ac:dyDescent="0.25">
      <c r="A25" t="str">
        <f t="shared" si="0"/>
        <v>Сб.</v>
      </c>
      <c r="B25" s="13">
        <v>42056</v>
      </c>
      <c r="C25" s="14"/>
      <c r="D25" s="15"/>
      <c r="E25" s="9">
        <f t="shared" ca="1" si="6"/>
        <v>0</v>
      </c>
      <c r="F25" s="15">
        <f ca="1">F24-($B$1*E25)+D25</f>
        <v>72.339999999999975</v>
      </c>
      <c r="G25" s="22">
        <f t="shared" ca="1" si="1"/>
        <v>86009</v>
      </c>
      <c r="H25" s="14"/>
      <c r="I25" s="15"/>
      <c r="J25" s="9">
        <f t="shared" ca="1" si="7"/>
        <v>0</v>
      </c>
      <c r="K25" s="15">
        <f ca="1">K24-($B$1*J25)+I25</f>
        <v>73.284999999999982</v>
      </c>
      <c r="L25" s="22">
        <f t="shared" ca="1" si="2"/>
        <v>68016</v>
      </c>
      <c r="M25" s="14"/>
      <c r="N25" s="15"/>
      <c r="O25" s="9">
        <f t="shared" ca="1" si="8"/>
        <v>0</v>
      </c>
      <c r="P25" s="15">
        <f ca="1">P24-($B$1*O25)+N25</f>
        <v>71.22499999999998</v>
      </c>
      <c r="Q25" s="22">
        <f t="shared" ca="1" si="3"/>
        <v>73077</v>
      </c>
      <c r="R25" s="14"/>
      <c r="S25" s="15"/>
      <c r="T25" s="9">
        <f t="shared" ca="1" si="9"/>
        <v>0</v>
      </c>
      <c r="U25" s="15">
        <f ca="1">U24-($B$1*T25)+S25</f>
        <v>17.60499999999999</v>
      </c>
      <c r="V25" s="22">
        <f t="shared" ca="1" si="4"/>
        <v>59566</v>
      </c>
      <c r="W25" s="14"/>
      <c r="X25" s="15"/>
      <c r="Y25" s="9">
        <f t="shared" ca="1" si="10"/>
        <v>0</v>
      </c>
      <c r="Z25" s="15">
        <f ca="1">Z24-($B$1*Y25)+X25</f>
        <v>75.329999999999984</v>
      </c>
      <c r="AA25" s="22">
        <f t="shared" ca="1" si="5"/>
        <v>74392</v>
      </c>
    </row>
    <row r="26" spans="1:27" x14ac:dyDescent="0.25">
      <c r="A26" t="str">
        <f t="shared" si="0"/>
        <v>Вс.</v>
      </c>
      <c r="B26" s="13">
        <v>42057</v>
      </c>
      <c r="C26" s="14"/>
      <c r="D26" s="15"/>
      <c r="E26" s="9">
        <f t="shared" ca="1" si="6"/>
        <v>0</v>
      </c>
      <c r="F26" s="15">
        <f ca="1">F25-($B$1*E26)+D26</f>
        <v>72.339999999999975</v>
      </c>
      <c r="G26" s="22">
        <f t="shared" ca="1" si="1"/>
        <v>86009</v>
      </c>
      <c r="H26" s="14"/>
      <c r="I26" s="15"/>
      <c r="J26" s="9">
        <f t="shared" ca="1" si="7"/>
        <v>0</v>
      </c>
      <c r="K26" s="15">
        <f ca="1">K25-($B$1*J26)+I26</f>
        <v>73.284999999999982</v>
      </c>
      <c r="L26" s="22">
        <f t="shared" ca="1" si="2"/>
        <v>68016</v>
      </c>
      <c r="M26" s="14"/>
      <c r="N26" s="15"/>
      <c r="O26" s="9">
        <f t="shared" ca="1" si="8"/>
        <v>0</v>
      </c>
      <c r="P26" s="15">
        <f ca="1">P25-($B$1*O26)+N26</f>
        <v>71.22499999999998</v>
      </c>
      <c r="Q26" s="22">
        <f t="shared" ca="1" si="3"/>
        <v>73077</v>
      </c>
      <c r="R26" s="14"/>
      <c r="S26" s="15"/>
      <c r="T26" s="9">
        <f t="shared" ca="1" si="9"/>
        <v>0</v>
      </c>
      <c r="U26" s="15">
        <f ca="1">U25-($B$1*T26)+S26</f>
        <v>17.60499999999999</v>
      </c>
      <c r="V26" s="22">
        <f t="shared" ca="1" si="4"/>
        <v>59566</v>
      </c>
      <c r="W26" s="14"/>
      <c r="X26" s="15"/>
      <c r="Y26" s="9">
        <f t="shared" ca="1" si="10"/>
        <v>0</v>
      </c>
      <c r="Z26" s="15">
        <f ca="1">Z25-($B$1*Y26)+X26</f>
        <v>75.329999999999984</v>
      </c>
      <c r="AA26" s="22">
        <f t="shared" ca="1" si="5"/>
        <v>74392</v>
      </c>
    </row>
    <row r="27" spans="1:27" x14ac:dyDescent="0.25">
      <c r="A27" t="str">
        <f t="shared" si="0"/>
        <v>Пн.</v>
      </c>
      <c r="B27" s="13">
        <v>42058</v>
      </c>
      <c r="C27" s="14"/>
      <c r="D27" s="15"/>
      <c r="E27" s="9">
        <f t="shared" ca="1" si="6"/>
        <v>0</v>
      </c>
      <c r="F27" s="15">
        <f ca="1">F26-($B$1*E27)+D27</f>
        <v>72.339999999999975</v>
      </c>
      <c r="G27" s="22">
        <f t="shared" ca="1" si="1"/>
        <v>86009</v>
      </c>
      <c r="H27" s="14"/>
      <c r="I27" s="15"/>
      <c r="J27" s="9">
        <f t="shared" ca="1" si="7"/>
        <v>0</v>
      </c>
      <c r="K27" s="15">
        <f ca="1">K26-($B$1*J27)+I27</f>
        <v>73.284999999999982</v>
      </c>
      <c r="L27" s="22">
        <f t="shared" ca="1" si="2"/>
        <v>68016</v>
      </c>
      <c r="M27" s="14"/>
      <c r="N27" s="15"/>
      <c r="O27" s="9">
        <f t="shared" ca="1" si="8"/>
        <v>0</v>
      </c>
      <c r="P27" s="15">
        <f ca="1">P26-($B$1*O27)+N27</f>
        <v>71.22499999999998</v>
      </c>
      <c r="Q27" s="22">
        <f t="shared" ca="1" si="3"/>
        <v>73077</v>
      </c>
      <c r="R27" s="14"/>
      <c r="S27" s="15"/>
      <c r="T27" s="9">
        <f t="shared" ca="1" si="9"/>
        <v>0</v>
      </c>
      <c r="U27" s="15">
        <f ca="1">U26-($B$1*T27)+S27</f>
        <v>17.60499999999999</v>
      </c>
      <c r="V27" s="22">
        <f t="shared" ca="1" si="4"/>
        <v>59566</v>
      </c>
      <c r="W27" s="14"/>
      <c r="X27" s="15"/>
      <c r="Y27" s="9">
        <f t="shared" ca="1" si="10"/>
        <v>0</v>
      </c>
      <c r="Z27" s="15">
        <f ca="1">Z26-($B$1*Y27)+X27</f>
        <v>75.329999999999984</v>
      </c>
      <c r="AA27" s="22">
        <f t="shared" ca="1" si="5"/>
        <v>74392</v>
      </c>
    </row>
    <row r="28" spans="1:27" x14ac:dyDescent="0.25">
      <c r="A28" t="str">
        <f t="shared" si="0"/>
        <v>Вт.</v>
      </c>
      <c r="B28" s="10">
        <v>42059</v>
      </c>
      <c r="C28" s="11">
        <v>500</v>
      </c>
      <c r="D28" s="12">
        <v>15.44</v>
      </c>
      <c r="E28" s="12">
        <f t="shared" ca="1" si="6"/>
        <v>276</v>
      </c>
      <c r="F28" s="12">
        <f ca="1">F27-($B$1*E28)+D28</f>
        <v>51.89999999999997</v>
      </c>
      <c r="G28" s="21">
        <f t="shared" ca="1" si="1"/>
        <v>86285</v>
      </c>
      <c r="H28" s="11">
        <v>1195.42</v>
      </c>
      <c r="I28" s="12">
        <v>37.01</v>
      </c>
      <c r="J28" s="12">
        <f t="shared" ca="1" si="7"/>
        <v>152</v>
      </c>
      <c r="K28" s="12">
        <f ca="1">K27-($B$1*J28)+I28</f>
        <v>90.534999999999968</v>
      </c>
      <c r="L28" s="21">
        <f t="shared" ca="1" si="2"/>
        <v>68168</v>
      </c>
      <c r="M28" s="11">
        <v>986</v>
      </c>
      <c r="N28" s="12">
        <v>31.41</v>
      </c>
      <c r="O28" s="12">
        <f t="shared" ca="1" si="8"/>
        <v>257</v>
      </c>
      <c r="P28" s="12">
        <f ca="1">P27-($B$1*O28)+N28</f>
        <v>69.22499999999998</v>
      </c>
      <c r="Q28" s="21">
        <f t="shared" ca="1" si="3"/>
        <v>73334</v>
      </c>
      <c r="R28" s="11">
        <v>1000</v>
      </c>
      <c r="S28" s="12">
        <v>30.88</v>
      </c>
      <c r="T28" s="12">
        <f t="shared" ca="1" si="9"/>
        <v>280</v>
      </c>
      <c r="U28" s="12">
        <f ca="1">U27-($B$1*T28)+S28</f>
        <v>12.08499999999999</v>
      </c>
      <c r="V28" s="21">
        <f t="shared" ca="1" si="4"/>
        <v>59846</v>
      </c>
      <c r="W28" s="11">
        <v>799.75</v>
      </c>
      <c r="X28" s="12">
        <v>24.39</v>
      </c>
      <c r="Y28" s="12">
        <f t="shared" ca="1" si="10"/>
        <v>185</v>
      </c>
      <c r="Z28" s="12">
        <f ca="1">Z27-($B$1*Y28)+X28</f>
        <v>75.669999999999987</v>
      </c>
      <c r="AA28" s="21">
        <f t="shared" ca="1" si="5"/>
        <v>74577</v>
      </c>
    </row>
    <row r="29" spans="1:27" x14ac:dyDescent="0.25">
      <c r="A29" t="str">
        <f t="shared" si="0"/>
        <v>Ср.</v>
      </c>
      <c r="B29" s="10">
        <v>42060</v>
      </c>
      <c r="C29" s="11"/>
      <c r="D29" s="12"/>
      <c r="E29" s="12">
        <f t="shared" ca="1" si="6"/>
        <v>0</v>
      </c>
      <c r="F29" s="12">
        <f ca="1">F28-($B$1*E29)+D29</f>
        <v>51.89999999999997</v>
      </c>
      <c r="G29" s="21">
        <f t="shared" ca="1" si="1"/>
        <v>86285</v>
      </c>
      <c r="H29" s="11"/>
      <c r="I29" s="12"/>
      <c r="J29" s="12">
        <f t="shared" ca="1" si="7"/>
        <v>0</v>
      </c>
      <c r="K29" s="12">
        <f ca="1">K28-($B$1*J29)+I29</f>
        <v>90.534999999999968</v>
      </c>
      <c r="L29" s="21">
        <f t="shared" ca="1" si="2"/>
        <v>68168</v>
      </c>
      <c r="M29" s="11">
        <v>929</v>
      </c>
      <c r="N29" s="12">
        <v>30.88</v>
      </c>
      <c r="O29" s="12">
        <f t="shared" ca="1" si="8"/>
        <v>178</v>
      </c>
      <c r="P29" s="12">
        <f ca="1">P28-($B$1*O29)+N29</f>
        <v>76.964999999999975</v>
      </c>
      <c r="Q29" s="21">
        <f t="shared" ca="1" si="3"/>
        <v>73512</v>
      </c>
      <c r="R29" s="11"/>
      <c r="S29" s="12"/>
      <c r="T29" s="12">
        <f t="shared" ca="1" si="9"/>
        <v>0</v>
      </c>
      <c r="U29" s="12">
        <f ca="1">U28-($B$1*T29)+S29</f>
        <v>12.08499999999999</v>
      </c>
      <c r="V29" s="21">
        <f t="shared" ca="1" si="4"/>
        <v>59846</v>
      </c>
      <c r="W29" s="11">
        <v>1300</v>
      </c>
      <c r="X29" s="12">
        <v>41.795000000000002</v>
      </c>
      <c r="Y29" s="12">
        <f t="shared" ca="1" si="10"/>
        <v>199</v>
      </c>
      <c r="Z29" s="12">
        <f ca="1">Z28-($B$1*Y29)+X29</f>
        <v>91.594999999999985</v>
      </c>
      <c r="AA29" s="21">
        <f t="shared" ca="1" si="5"/>
        <v>74776</v>
      </c>
    </row>
    <row r="30" spans="1:27" x14ac:dyDescent="0.25">
      <c r="A30" t="str">
        <f t="shared" si="0"/>
        <v>Чт.</v>
      </c>
      <c r="B30" s="10">
        <v>42061</v>
      </c>
      <c r="C30" s="11"/>
      <c r="D30" s="12"/>
      <c r="E30" s="12">
        <f t="shared" ca="1" si="6"/>
        <v>0</v>
      </c>
      <c r="F30" s="12">
        <f ca="1">F29-($B$1*E30)+D30</f>
        <v>51.89999999999997</v>
      </c>
      <c r="G30" s="21">
        <f t="shared" ca="1" si="1"/>
        <v>86285</v>
      </c>
      <c r="H30" s="11">
        <v>1057</v>
      </c>
      <c r="I30" s="12">
        <v>35.119999999999997</v>
      </c>
      <c r="J30" s="12">
        <f t="shared" ca="1" si="7"/>
        <v>156</v>
      </c>
      <c r="K30" s="12">
        <f ca="1">K29-($B$1*J30)+I30</f>
        <v>105.37499999999997</v>
      </c>
      <c r="L30" s="21">
        <f t="shared" ca="1" si="2"/>
        <v>68324</v>
      </c>
      <c r="M30" s="11"/>
      <c r="N30" s="12"/>
      <c r="O30" s="12">
        <f t="shared" ca="1" si="8"/>
        <v>0</v>
      </c>
      <c r="P30" s="12">
        <f ca="1">P29-($B$1*O30)+N30</f>
        <v>76.964999999999975</v>
      </c>
      <c r="Q30" s="21">
        <f t="shared" ca="1" si="3"/>
        <v>73512</v>
      </c>
      <c r="R30" s="11">
        <v>1057</v>
      </c>
      <c r="S30" s="12">
        <v>35.119999999999997</v>
      </c>
      <c r="T30" s="12">
        <f t="shared" ca="1" si="9"/>
        <v>176</v>
      </c>
      <c r="U30" s="12">
        <f ca="1">U29-($B$1*T30)+S30</f>
        <v>24.324999999999985</v>
      </c>
      <c r="V30" s="21">
        <f t="shared" ca="1" si="4"/>
        <v>60022</v>
      </c>
      <c r="W30" s="11"/>
      <c r="X30" s="12"/>
      <c r="Y30" s="12">
        <f t="shared" ca="1" si="10"/>
        <v>0</v>
      </c>
      <c r="Z30" s="12">
        <f ca="1">Z29-($B$1*Y30)+X30</f>
        <v>91.594999999999985</v>
      </c>
      <c r="AA30" s="21">
        <f t="shared" ca="1" si="5"/>
        <v>74776</v>
      </c>
    </row>
    <row r="31" spans="1:27" x14ac:dyDescent="0.25">
      <c r="A31" t="str">
        <f t="shared" si="0"/>
        <v>Пт.</v>
      </c>
      <c r="B31" s="10">
        <v>42062</v>
      </c>
      <c r="C31" s="11">
        <v>1300</v>
      </c>
      <c r="D31" s="12">
        <v>41.795000000000002</v>
      </c>
      <c r="E31" s="12">
        <f t="shared" ca="1" si="6"/>
        <v>214</v>
      </c>
      <c r="F31" s="12">
        <f ca="1">F30-($B$1*E31)+D31</f>
        <v>65.874999999999972</v>
      </c>
      <c r="G31" s="21">
        <f t="shared" ca="1" si="1"/>
        <v>86499</v>
      </c>
      <c r="H31" s="11">
        <v>998.29</v>
      </c>
      <c r="I31" s="12">
        <v>31.81</v>
      </c>
      <c r="J31" s="12">
        <f t="shared" ca="1" si="7"/>
        <v>236</v>
      </c>
      <c r="K31" s="12">
        <f ca="1">K30-($B$1*J31)+I31</f>
        <v>106.50499999999997</v>
      </c>
      <c r="L31" s="21">
        <f t="shared" ca="1" si="2"/>
        <v>68560</v>
      </c>
      <c r="M31" s="11">
        <v>1200</v>
      </c>
      <c r="N31" s="12">
        <v>36.71</v>
      </c>
      <c r="O31" s="12">
        <f t="shared" ca="1" si="8"/>
        <v>138</v>
      </c>
      <c r="P31" s="12">
        <f ca="1">P30-($B$1*O31)+N31</f>
        <v>95.734999999999985</v>
      </c>
      <c r="Q31" s="21">
        <f t="shared" ca="1" si="3"/>
        <v>73650</v>
      </c>
      <c r="R31" s="11">
        <v>998.29</v>
      </c>
      <c r="S31" s="12">
        <v>31.81</v>
      </c>
      <c r="T31" s="12">
        <f t="shared" ca="1" si="9"/>
        <v>215</v>
      </c>
      <c r="U31" s="12">
        <f ca="1">U30-($B$1*T31)+S31</f>
        <v>28.184999999999985</v>
      </c>
      <c r="V31" s="21">
        <f t="shared" ca="1" si="4"/>
        <v>60237</v>
      </c>
      <c r="W31" s="11">
        <v>500</v>
      </c>
      <c r="X31" s="12">
        <v>15.44</v>
      </c>
      <c r="Y31" s="12">
        <f t="shared" ca="1" si="10"/>
        <v>169</v>
      </c>
      <c r="Z31" s="12">
        <f ca="1">Z30-($B$1*Y31)+X31</f>
        <v>85.064999999999984</v>
      </c>
      <c r="AA31" s="21">
        <f t="shared" ca="1" si="5"/>
        <v>74945</v>
      </c>
    </row>
    <row r="32" spans="1:27" x14ac:dyDescent="0.25">
      <c r="A32" t="str">
        <f t="shared" si="0"/>
        <v>Сб.</v>
      </c>
      <c r="B32" s="13">
        <v>42063</v>
      </c>
      <c r="C32" s="14"/>
      <c r="D32" s="15"/>
      <c r="E32" s="15">
        <f t="shared" ca="1" si="6"/>
        <v>0</v>
      </c>
      <c r="F32" s="15">
        <f ca="1">F31-($B$1*E32)+D32</f>
        <v>65.874999999999972</v>
      </c>
      <c r="G32" s="22">
        <f t="shared" ca="1" si="1"/>
        <v>86499</v>
      </c>
      <c r="H32" s="14"/>
      <c r="I32" s="15"/>
      <c r="J32" s="15">
        <f t="shared" ca="1" si="7"/>
        <v>0</v>
      </c>
      <c r="K32" s="15">
        <f ca="1">K31-($B$1*J32)+I32</f>
        <v>106.50499999999997</v>
      </c>
      <c r="L32" s="22">
        <f t="shared" ca="1" si="2"/>
        <v>68560</v>
      </c>
      <c r="M32" s="14"/>
      <c r="N32" s="15"/>
      <c r="O32" s="15">
        <f t="shared" ca="1" si="8"/>
        <v>0</v>
      </c>
      <c r="P32" s="15">
        <f ca="1">P31-($B$1*O32)+N32</f>
        <v>95.734999999999985</v>
      </c>
      <c r="Q32" s="22">
        <f t="shared" ca="1" si="3"/>
        <v>73650</v>
      </c>
      <c r="R32" s="14"/>
      <c r="S32" s="15"/>
      <c r="T32" s="15">
        <f t="shared" ca="1" si="9"/>
        <v>0</v>
      </c>
      <c r="U32" s="15">
        <f ca="1">U31-($B$1*T32)+S32</f>
        <v>28.184999999999985</v>
      </c>
      <c r="V32" s="22">
        <f t="shared" ca="1" si="4"/>
        <v>60237</v>
      </c>
      <c r="W32" s="14"/>
      <c r="X32" s="15"/>
      <c r="Y32" s="15">
        <f t="shared" ca="1" si="10"/>
        <v>0</v>
      </c>
      <c r="Z32" s="15">
        <f ca="1">Z31-($B$1*Y32)+X32</f>
        <v>85.064999999999984</v>
      </c>
      <c r="AA32" s="22">
        <f t="shared" ca="1" si="5"/>
        <v>74945</v>
      </c>
    </row>
    <row r="33" spans="2:27" x14ac:dyDescent="0.25">
      <c r="B33" s="10"/>
      <c r="C33" s="11"/>
      <c r="D33" s="12"/>
      <c r="E33" s="12">
        <f t="shared" ca="1" si="6"/>
        <v>0</v>
      </c>
      <c r="F33" s="12">
        <f ca="1">F32-($B$1*E33)+D33</f>
        <v>65.874999999999972</v>
      </c>
      <c r="G33" s="21">
        <f t="shared" ca="1" si="1"/>
        <v>86499</v>
      </c>
      <c r="H33" s="11"/>
      <c r="I33" s="12"/>
      <c r="J33" s="12">
        <f t="shared" ca="1" si="7"/>
        <v>0</v>
      </c>
      <c r="K33" s="12">
        <f ca="1">K32-($B$1*J33)+I33</f>
        <v>106.50499999999997</v>
      </c>
      <c r="L33" s="21">
        <f t="shared" ca="1" si="2"/>
        <v>68560</v>
      </c>
      <c r="M33" s="11"/>
      <c r="N33" s="12"/>
      <c r="O33" s="12">
        <f t="shared" ca="1" si="8"/>
        <v>0</v>
      </c>
      <c r="P33" s="12">
        <f ca="1">P32-($B$1*O33)+N33</f>
        <v>95.734999999999985</v>
      </c>
      <c r="Q33" s="21">
        <f t="shared" ca="1" si="3"/>
        <v>73650</v>
      </c>
      <c r="R33" s="11"/>
      <c r="S33" s="12"/>
      <c r="T33" s="12">
        <f t="shared" ca="1" si="9"/>
        <v>0</v>
      </c>
      <c r="U33" s="12">
        <f ca="1">U32-($B$1*T33)+S33</f>
        <v>28.184999999999985</v>
      </c>
      <c r="V33" s="21">
        <f t="shared" ca="1" si="4"/>
        <v>60237</v>
      </c>
      <c r="W33" s="11"/>
      <c r="X33" s="12"/>
      <c r="Y33" s="12">
        <f t="shared" ca="1" si="10"/>
        <v>0</v>
      </c>
      <c r="Z33" s="12">
        <f ca="1">Z32-($B$1*Y33)+X33</f>
        <v>85.064999999999984</v>
      </c>
      <c r="AA33" s="21">
        <f t="shared" ca="1" si="5"/>
        <v>74945</v>
      </c>
    </row>
    <row r="34" spans="2:27" x14ac:dyDescent="0.25">
      <c r="B34" s="10"/>
      <c r="C34" s="11"/>
      <c r="D34" s="12"/>
      <c r="E34" s="12">
        <f t="shared" ca="1" si="6"/>
        <v>0</v>
      </c>
      <c r="F34" s="12">
        <f ca="1">F33-($B$1*E34)+D34</f>
        <v>65.874999999999972</v>
      </c>
      <c r="G34" s="21">
        <f t="shared" ca="1" si="1"/>
        <v>86499</v>
      </c>
      <c r="H34" s="11"/>
      <c r="I34" s="12"/>
      <c r="J34" s="12">
        <f t="shared" ca="1" si="7"/>
        <v>0</v>
      </c>
      <c r="K34" s="12">
        <f ca="1">K33-($B$1*J34)+I34</f>
        <v>106.50499999999997</v>
      </c>
      <c r="L34" s="21">
        <f t="shared" ca="1" si="2"/>
        <v>68560</v>
      </c>
      <c r="M34" s="11"/>
      <c r="N34" s="12"/>
      <c r="O34" s="12">
        <f t="shared" ca="1" si="8"/>
        <v>0</v>
      </c>
      <c r="P34" s="12">
        <f ca="1">P33-($B$1*O34)+N34</f>
        <v>95.734999999999985</v>
      </c>
      <c r="Q34" s="21">
        <f t="shared" ca="1" si="3"/>
        <v>73650</v>
      </c>
      <c r="R34" s="11"/>
      <c r="S34" s="12"/>
      <c r="T34" s="12">
        <f t="shared" ca="1" si="9"/>
        <v>0</v>
      </c>
      <c r="U34" s="12">
        <f ca="1">U33-($B$1*T34)+S34</f>
        <v>28.184999999999985</v>
      </c>
      <c r="V34" s="21">
        <f t="shared" ca="1" si="4"/>
        <v>60237</v>
      </c>
      <c r="W34" s="11"/>
      <c r="X34" s="12"/>
      <c r="Y34" s="12">
        <f t="shared" ca="1" si="10"/>
        <v>0</v>
      </c>
      <c r="Z34" s="12">
        <f ca="1">Z33-($B$1*Y34)+X34</f>
        <v>85.064999999999984</v>
      </c>
      <c r="AA34" s="21">
        <f t="shared" ca="1" si="5"/>
        <v>74945</v>
      </c>
    </row>
    <row r="35" spans="2:27" ht="15.75" thickBot="1" x14ac:dyDescent="0.3">
      <c r="B35" s="10"/>
      <c r="C35" s="5"/>
      <c r="D35" s="6"/>
      <c r="E35" s="6">
        <f t="shared" ca="1" si="6"/>
        <v>0</v>
      </c>
      <c r="F35" s="6">
        <f ca="1">F34-($B$1*E35)+D35</f>
        <v>65.874999999999972</v>
      </c>
      <c r="G35" s="19">
        <f t="shared" ca="1" si="1"/>
        <v>86499</v>
      </c>
      <c r="H35" s="5"/>
      <c r="I35" s="6"/>
      <c r="J35" s="6">
        <f t="shared" ca="1" si="7"/>
        <v>0</v>
      </c>
      <c r="K35" s="6">
        <f ca="1">K34-($B$1*J35)+I35</f>
        <v>106.50499999999997</v>
      </c>
      <c r="L35" s="19">
        <f t="shared" ca="1" si="2"/>
        <v>68560</v>
      </c>
      <c r="M35" s="5"/>
      <c r="N35" s="6"/>
      <c r="O35" s="6">
        <f t="shared" ca="1" si="8"/>
        <v>0</v>
      </c>
      <c r="P35" s="6">
        <f ca="1">P34-($B$1*O35)+N35</f>
        <v>95.734999999999985</v>
      </c>
      <c r="Q35" s="19">
        <f t="shared" ca="1" si="3"/>
        <v>73650</v>
      </c>
      <c r="R35" s="5"/>
      <c r="S35" s="6"/>
      <c r="T35" s="6">
        <f t="shared" ca="1" si="9"/>
        <v>0</v>
      </c>
      <c r="U35" s="6">
        <f ca="1">U34-($B$1*T35)+S35</f>
        <v>28.184999999999985</v>
      </c>
      <c r="V35" s="19">
        <f t="shared" ca="1" si="4"/>
        <v>60237</v>
      </c>
      <c r="W35" s="5"/>
      <c r="X35" s="6"/>
      <c r="Y35" s="6">
        <f t="shared" ca="1" si="10"/>
        <v>0</v>
      </c>
      <c r="Z35" s="6">
        <f ca="1">Z34-($B$1*Y35)+X35</f>
        <v>85.064999999999984</v>
      </c>
      <c r="AA35" s="19">
        <f t="shared" ca="1" si="5"/>
        <v>74945</v>
      </c>
    </row>
    <row r="36" spans="2:27" s="29" customFormat="1" ht="15.75" x14ac:dyDescent="0.25">
      <c r="B36" s="27" t="s">
        <v>8</v>
      </c>
      <c r="C36" s="28">
        <f>SUM(C5:C35)</f>
        <v>14076.43</v>
      </c>
      <c r="D36" s="28">
        <f>SUM(D5:D35)</f>
        <v>446.92499999999995</v>
      </c>
      <c r="E36" s="28">
        <f ca="1">SUM(E5:E35)</f>
        <v>3151</v>
      </c>
      <c r="F36" s="28">
        <f ca="1">F35</f>
        <v>65.874999999999972</v>
      </c>
      <c r="G36" s="28">
        <f ca="1">G35</f>
        <v>86499</v>
      </c>
      <c r="H36" s="28">
        <f>SUM(H5:H35)</f>
        <v>14289.46</v>
      </c>
      <c r="I36" s="28">
        <f>SUM(I5:I35)</f>
        <v>452.76499999999999</v>
      </c>
      <c r="J36" s="28">
        <f ca="1">SUM(J5:J35)</f>
        <v>2812</v>
      </c>
      <c r="K36" s="28">
        <f ca="1">K35</f>
        <v>106.50499999999997</v>
      </c>
      <c r="L36" s="28">
        <f ca="1">L35</f>
        <v>68560</v>
      </c>
      <c r="M36" s="28">
        <f>SUM(M5:M35)</f>
        <v>14275.460000000001</v>
      </c>
      <c r="N36" s="28">
        <f>SUM(N5:N35)</f>
        <v>453.29500000000002</v>
      </c>
      <c r="O36" s="28">
        <f ca="1">SUM(O5:O35)</f>
        <v>2992</v>
      </c>
      <c r="P36" s="28">
        <f ca="1">P35</f>
        <v>95.734999999999985</v>
      </c>
      <c r="Q36" s="28">
        <f ca="1">Q35</f>
        <v>73650</v>
      </c>
      <c r="R36" s="28">
        <f>SUM(R5:R35)</f>
        <v>14173.46</v>
      </c>
      <c r="S36" s="28">
        <f>SUM(S5:S35)</f>
        <v>453.19499999999994</v>
      </c>
      <c r="T36" s="28">
        <f ca="1">SUM(T5:T35)</f>
        <v>3312</v>
      </c>
      <c r="U36" s="28">
        <f ca="1">U35</f>
        <v>28.184999999999985</v>
      </c>
      <c r="V36" s="28">
        <f ca="1">V35</f>
        <v>60237</v>
      </c>
      <c r="W36" s="28">
        <f>SUM(W5:W35)</f>
        <v>14289.460000000001</v>
      </c>
      <c r="X36" s="28">
        <f>SUM(X5:X35)</f>
        <v>452.76499999999999</v>
      </c>
      <c r="Y36" s="28">
        <f ca="1">SUM(Y5:Y35)</f>
        <v>2940</v>
      </c>
      <c r="Z36" s="28">
        <f ca="1">Z35</f>
        <v>85.064999999999984</v>
      </c>
      <c r="AA36" s="28">
        <f ca="1">AA35</f>
        <v>74945</v>
      </c>
    </row>
  </sheetData>
  <autoFilter ref="B3:G36"/>
  <mergeCells count="5">
    <mergeCell ref="C2:G2"/>
    <mergeCell ref="H2:L2"/>
    <mergeCell ref="M2:Q2"/>
    <mergeCell ref="R2:V2"/>
    <mergeCell ref="W2:AA2"/>
  </mergeCells>
  <conditionalFormatting sqref="F5:F35">
    <cfRule type="cellIs" dxfId="6" priority="7" operator="lessThan">
      <formula>0</formula>
    </cfRule>
  </conditionalFormatting>
  <conditionalFormatting sqref="A5:A35">
    <cfRule type="cellIs" dxfId="5" priority="5" operator="equal">
      <formula>"сб."</formula>
    </cfRule>
    <cfRule type="cellIs" dxfId="4" priority="6" operator="equal">
      <formula>"вс."</formula>
    </cfRule>
  </conditionalFormatting>
  <conditionalFormatting sqref="K5:K35">
    <cfRule type="cellIs" dxfId="3" priority="4" operator="lessThan">
      <formula>0</formula>
    </cfRule>
  </conditionalFormatting>
  <conditionalFormatting sqref="P5:P35">
    <cfRule type="cellIs" dxfId="2" priority="3" operator="lessThan">
      <formula>0</formula>
    </cfRule>
  </conditionalFormatting>
  <conditionalFormatting sqref="U5:U35">
    <cfRule type="cellIs" dxfId="1" priority="2" operator="lessThan">
      <formula>0</formula>
    </cfRule>
  </conditionalFormatting>
  <conditionalFormatting sqref="Z5:Z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LastActive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 Екатерина chernova.ek@list.ru</dc:creator>
  <cp:lastModifiedBy>Чернова Екатерина chernova.ek@list.ru</cp:lastModifiedBy>
  <dcterms:created xsi:type="dcterms:W3CDTF">2015-02-26T09:58:35Z</dcterms:created>
  <dcterms:modified xsi:type="dcterms:W3CDTF">2015-02-26T13:05:05Z</dcterms:modified>
</cp:coreProperties>
</file>